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0"/>
  </bookViews>
  <sheets>
    <sheet name="БЛАГОУСТРОЙСТВО " sheetId="1" r:id="rId1"/>
  </sheets>
  <definedNames>
    <definedName name="_xlnm.Print_Area" localSheetId="0">'БЛАГОУСТРОЙСТВО '!$A$1:$P$107</definedName>
  </definedNames>
  <calcPr fullCalcOnLoad="1"/>
</workbook>
</file>

<file path=xl/sharedStrings.xml><?xml version="1.0" encoding="utf-8"?>
<sst xmlns="http://schemas.openxmlformats.org/spreadsheetml/2006/main" count="166" uniqueCount="69">
  <si>
    <t>Наименование программы, подпрограммы,основного мероприятия, уровень бюджета</t>
  </si>
  <si>
    <t>всего</t>
  </si>
  <si>
    <t>в том числе по годам</t>
  </si>
  <si>
    <t>Объем финансирования (тыс.руб.)</t>
  </si>
  <si>
    <t>Целевые показатели муниципальной программы</t>
  </si>
  <si>
    <t>Наименование показателя</t>
  </si>
  <si>
    <t>Ед.изм.</t>
  </si>
  <si>
    <t>значение целевого показателя</t>
  </si>
  <si>
    <t>2022 г</t>
  </si>
  <si>
    <t>2021 г</t>
  </si>
  <si>
    <t>2020 г</t>
  </si>
  <si>
    <t>"Благоустройство территории"</t>
  </si>
  <si>
    <t>базовое значение на начало реализации муници-пальной  программы</t>
  </si>
  <si>
    <t>кв.м.</t>
  </si>
  <si>
    <t>ед.</t>
  </si>
  <si>
    <t>км</t>
  </si>
  <si>
    <t>т</t>
  </si>
  <si>
    <t>м</t>
  </si>
  <si>
    <t xml:space="preserve">ХАРАКТЕРИСТИКА МУНИЦИПАЛЬНОЙ ПРОГРАММЫ </t>
  </si>
  <si>
    <t>2023 г</t>
  </si>
  <si>
    <t>2024 г</t>
  </si>
  <si>
    <t>ПОДРОГРАММА 1. Благоустройство территорий общего пользования</t>
  </si>
  <si>
    <t>ПОДРОГРАММА 2. Формирование современной городской среды</t>
  </si>
  <si>
    <t xml:space="preserve">Краевой бюджет </t>
  </si>
  <si>
    <t xml:space="preserve">Мероприятие 2.1.1.                            Реализация программ формирования современной городской среды (софинансируемые из федерального бюджета)                      </t>
  </si>
  <si>
    <t xml:space="preserve">Мероприятие 2.2.1.                            Реализация программ формирования современной городской среды (несофинансируемые из федерального бюджета)                      </t>
  </si>
  <si>
    <t xml:space="preserve">Федеральный бюджет </t>
  </si>
  <si>
    <t>Показатель 2.1.1.             Выполнение показателей результативности программы (по соглашению 1)</t>
  </si>
  <si>
    <t>%</t>
  </si>
  <si>
    <t>Мероприятие 1.1.1. Озеленение территории</t>
  </si>
  <si>
    <t xml:space="preserve">Основное мероприятие 1.1.                          Поддержание в нормативном состоянии объектов озеленения </t>
  </si>
  <si>
    <t>Мероприятие 1.2.1. Техническое обслуживание сетей наружного освещения</t>
  </si>
  <si>
    <t>тыс.         кВт.ч.</t>
  </si>
  <si>
    <t>Мероприятие 1.2.2.                        Электроснабжение сетей наружного освещения</t>
  </si>
  <si>
    <t>Мероприятие 1.2.3.                         Ремонт сетей наружного освещения</t>
  </si>
  <si>
    <t>Показатель 1.2.1             Протяженность обслуживаемых сетей наружного освещения</t>
  </si>
  <si>
    <t>Показатель 1.2.3.         Протяженность отремонтированных сетей</t>
  </si>
  <si>
    <t>Мероприятие 1.3.1.                         Установка указателей улиц и номеров домов</t>
  </si>
  <si>
    <t>Показатель 1.3.2.                      Количество отремонтированных и устроенных сооружений родников и пешеходных мостиков</t>
  </si>
  <si>
    <t>Показатель 1.3.3.                      Количество общественных территорий, в отношении которых проводятся мероприятия по содержанию</t>
  </si>
  <si>
    <t xml:space="preserve">Мероприятие 1.3.3.                         Обустройство и содержание общественных территорий </t>
  </si>
  <si>
    <t>Основное мероприятие 1.4.                           Поддержание и улучшение санитарного состояния территории</t>
  </si>
  <si>
    <t>Показатель 1.4.1.                      Объем мусора, вывезенного с несанкционированных свалок</t>
  </si>
  <si>
    <t xml:space="preserve">Мероприятие 1.4.2.                        Содержание мест захоронения твердых коммунальных отходов </t>
  </si>
  <si>
    <t>Показатель 1.4.2.                      Количество санкционированных свалок, в отношении которых проводятся мероприятия по содержанию</t>
  </si>
  <si>
    <t>Показатель 1.4.3.                      Количество мест захоронения(кладбищ), в отношении которых проводятся мероприятия по содержанию</t>
  </si>
  <si>
    <t>Мероприятие 1.4.3.                        Содержание мест захоронения (кладбищ)</t>
  </si>
  <si>
    <t>Показатель 2.2.1.             Выполнение показателей результативности программы (по соглашению 2)</t>
  </si>
  <si>
    <t xml:space="preserve">Приложение </t>
  </si>
  <si>
    <t xml:space="preserve">к муниципальной программе </t>
  </si>
  <si>
    <t xml:space="preserve">Мероприятие 1.4.1.                                        Сбор и вывоз мусора </t>
  </si>
  <si>
    <t xml:space="preserve">Администра-тор(главный распорядитель средств)                                         </t>
  </si>
  <si>
    <t>Администрация Верещагинского городского округа</t>
  </si>
  <si>
    <t xml:space="preserve">Мероприятие 1.3.4.                        Устройство и восстановление парков, скверов, площадей в рамках программы развития преобразованного городского округа </t>
  </si>
  <si>
    <t>Мероприятие 1.3.5.                        Устройство  и содержание малых архитектурных форм</t>
  </si>
  <si>
    <t xml:space="preserve">Местный бюджет </t>
  </si>
  <si>
    <t>Мероприятие 1.3.6.                        Благоустройство сельских территорий в рамках программы комплексного развития сельских территорий</t>
  </si>
  <si>
    <t>Показатель 1.2.2.                          Объем потребления электроэнергии на наружное освещение</t>
  </si>
  <si>
    <t>Показатель 1.3.4.                      Количество общественных территорий, в отношении которых проведены мероприятия по устройству и восстановлению</t>
  </si>
  <si>
    <t>Показатель 1.3.5.                      Количество малых архитектурных форм, в отношении которых проводены мероприятия по содержанию и устройству</t>
  </si>
  <si>
    <t>Основное мероприятие 1.2.                            Обеспечение функционирования, содержание и ремонт сетей наружного освещения</t>
  </si>
  <si>
    <t>Основное мероприятие 1.3.                           Содержание, приведение в нормативное состояние и устройство объектов благоустройства</t>
  </si>
  <si>
    <t>Мероприятие 1.3.2.                        Устройство и ремонт сооружений родников и пешеходных мостиков</t>
  </si>
  <si>
    <t>Показатель 1.3.6.                      Количество сельских территорий, в отношении которых проведены мероприятия по благоустройству</t>
  </si>
  <si>
    <t>Основное мероприятие 2.1.                              Реализация федерального проекта "Формирование комфортной городской среды"</t>
  </si>
  <si>
    <t>Основное мероприятие 2.2.                              Реализация краевого проекта "Формирование современной городской среды"</t>
  </si>
  <si>
    <t xml:space="preserve">Показатель 1.1.1.                          Площадь территории в отношении которой проводятся мероприятия по озеленению </t>
  </si>
  <si>
    <t>Муниципальная программа "Благоустройство территории",  всего</t>
  </si>
  <si>
    <t>Показатель 1.3.1.                      Количество замененных указателей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</si>
</sst>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000"/>
    <numFmt numFmtId="195" formatCode="0.0000"/>
    <numFmt numFmtId="196" formatCode="0.00000"/>
    <numFmt numFmtId="197" formatCode="0.000000"/>
    <numFmt numFmtId="198" formatCode="#,##0.000"/>
    <numFmt numFmtId="199" formatCode="_(* #,##0.000_);_(* \(#,##0.000\);_(* &quot;-&quot;??_);_(@_)"/>
    <numFmt numFmtId="200" formatCode="#,##0.0"/>
  </numFmts>
  <fonts count="3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200" fontId="1" fillId="0" borderId="10" xfId="0" applyNumberFormat="1" applyFont="1" applyBorder="1" applyAlignment="1">
      <alignment horizontal="right" vertical="center"/>
    </xf>
    <xf numFmtId="200" fontId="1" fillId="0" borderId="10" xfId="0" applyNumberFormat="1" applyFont="1" applyBorder="1" applyAlignment="1">
      <alignment vertical="center"/>
    </xf>
    <xf numFmtId="20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199" fontId="1" fillId="0" borderId="10" xfId="58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58" applyNumberFormat="1" applyFont="1" applyBorder="1" applyAlignment="1">
      <alignment horizontal="right" vertical="center"/>
    </xf>
    <xf numFmtId="192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7"/>
  <sheetViews>
    <sheetView tabSelected="1" view="pageBreakPreview" zoomScale="60" zoomScalePageLayoutView="0" workbookViewId="0" topLeftCell="A1">
      <selection activeCell="S79" sqref="S79"/>
    </sheetView>
  </sheetViews>
  <sheetFormatPr defaultColWidth="9.140625" defaultRowHeight="12.75"/>
  <cols>
    <col min="1" max="1" width="34.00390625" style="1" customWidth="1"/>
    <col min="2" max="2" width="18.140625" style="1" customWidth="1"/>
    <col min="3" max="3" width="12.8515625" style="1" customWidth="1"/>
    <col min="4" max="4" width="14.57421875" style="8" customWidth="1"/>
    <col min="5" max="8" width="12.8515625" style="1" customWidth="1"/>
    <col min="9" max="9" width="30.421875" style="1" customWidth="1"/>
    <col min="10" max="10" width="7.57421875" style="1" customWidth="1"/>
    <col min="11" max="16" width="11.00390625" style="1" customWidth="1"/>
    <col min="17" max="17" width="11.28125" style="1" customWidth="1"/>
    <col min="18" max="16384" width="9.140625" style="1" customWidth="1"/>
  </cols>
  <sheetData>
    <row r="1" ht="3.75" customHeight="1"/>
    <row r="2" ht="18.75" customHeight="1">
      <c r="M2" s="9" t="s">
        <v>48</v>
      </c>
    </row>
    <row r="3" spans="13:15" ht="18.75" customHeight="1">
      <c r="M3" s="9" t="s">
        <v>49</v>
      </c>
      <c r="N3" s="9"/>
      <c r="O3" s="9"/>
    </row>
    <row r="4" spans="13:15" ht="18.75" customHeight="1">
      <c r="M4" s="9" t="s">
        <v>11</v>
      </c>
      <c r="N4" s="9"/>
      <c r="O4" s="9"/>
    </row>
    <row r="5" ht="24" customHeight="1"/>
    <row r="6" spans="1:16" ht="23.25" customHeight="1">
      <c r="A6" s="22" t="s">
        <v>18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20.25">
      <c r="A7" s="23" t="s">
        <v>11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8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58.5" customHeight="1">
      <c r="A9" s="21" t="s">
        <v>0</v>
      </c>
      <c r="B9" s="21" t="s">
        <v>51</v>
      </c>
      <c r="C9" s="21" t="s">
        <v>3</v>
      </c>
      <c r="D9" s="21"/>
      <c r="E9" s="21"/>
      <c r="F9" s="21"/>
      <c r="G9" s="21"/>
      <c r="H9" s="21"/>
      <c r="I9" s="21" t="s">
        <v>4</v>
      </c>
      <c r="J9" s="21"/>
      <c r="K9" s="21"/>
      <c r="L9" s="21"/>
      <c r="M9" s="21"/>
      <c r="N9" s="21"/>
      <c r="O9" s="21"/>
      <c r="P9" s="21"/>
    </row>
    <row r="10" spans="1:16" ht="84" customHeight="1">
      <c r="A10" s="21"/>
      <c r="B10" s="21"/>
      <c r="C10" s="21" t="s">
        <v>1</v>
      </c>
      <c r="D10" s="24" t="s">
        <v>2</v>
      </c>
      <c r="E10" s="24"/>
      <c r="F10" s="24"/>
      <c r="G10" s="24"/>
      <c r="H10" s="24"/>
      <c r="I10" s="21" t="s">
        <v>5</v>
      </c>
      <c r="J10" s="21" t="s">
        <v>6</v>
      </c>
      <c r="K10" s="21" t="s">
        <v>12</v>
      </c>
      <c r="L10" s="21" t="s">
        <v>7</v>
      </c>
      <c r="M10" s="21"/>
      <c r="N10" s="21"/>
      <c r="O10" s="21"/>
      <c r="P10" s="21"/>
    </row>
    <row r="11" spans="1:16" ht="36.75" customHeight="1">
      <c r="A11" s="21"/>
      <c r="B11" s="21"/>
      <c r="C11" s="21"/>
      <c r="D11" s="14" t="s">
        <v>10</v>
      </c>
      <c r="E11" s="14" t="s">
        <v>9</v>
      </c>
      <c r="F11" s="14" t="s">
        <v>8</v>
      </c>
      <c r="G11" s="14" t="s">
        <v>19</v>
      </c>
      <c r="H11" s="14" t="s">
        <v>20</v>
      </c>
      <c r="I11" s="21"/>
      <c r="J11" s="21"/>
      <c r="K11" s="21"/>
      <c r="L11" s="14" t="s">
        <v>10</v>
      </c>
      <c r="M11" s="14" t="s">
        <v>9</v>
      </c>
      <c r="N11" s="14" t="s">
        <v>8</v>
      </c>
      <c r="O11" s="14" t="s">
        <v>19</v>
      </c>
      <c r="P11" s="14" t="s">
        <v>20</v>
      </c>
    </row>
    <row r="12" spans="1:16" ht="45">
      <c r="A12" s="2" t="s">
        <v>67</v>
      </c>
      <c r="B12" s="4"/>
      <c r="C12" s="11">
        <f aca="true" t="shared" si="0" ref="C12:H12">C16+C88</f>
        <v>253776.25724999997</v>
      </c>
      <c r="D12" s="11">
        <f t="shared" si="0"/>
        <v>72174.7</v>
      </c>
      <c r="E12" s="11">
        <f t="shared" si="0"/>
        <v>48083.574</v>
      </c>
      <c r="F12" s="11">
        <f t="shared" si="0"/>
        <v>36763.899999999994</v>
      </c>
      <c r="G12" s="11">
        <f t="shared" si="0"/>
        <v>49441.687</v>
      </c>
      <c r="H12" s="11">
        <f t="shared" si="0"/>
        <v>47312.39625</v>
      </c>
      <c r="I12" s="3"/>
      <c r="J12" s="3"/>
      <c r="K12" s="3"/>
      <c r="L12" s="3"/>
      <c r="M12" s="3"/>
      <c r="N12" s="3"/>
      <c r="O12" s="3"/>
      <c r="P12" s="3"/>
    </row>
    <row r="13" spans="1:16" ht="15">
      <c r="A13" s="2" t="s">
        <v>26</v>
      </c>
      <c r="B13" s="4"/>
      <c r="C13" s="11">
        <f aca="true" t="shared" si="1" ref="C13:H15">C17+C89</f>
        <v>100179.5</v>
      </c>
      <c r="D13" s="11">
        <f t="shared" si="1"/>
        <v>24362.6</v>
      </c>
      <c r="E13" s="11">
        <f t="shared" si="1"/>
        <v>22185.7</v>
      </c>
      <c r="F13" s="11">
        <f t="shared" si="1"/>
        <v>22878</v>
      </c>
      <c r="G13" s="11">
        <f t="shared" si="1"/>
        <v>15376.6</v>
      </c>
      <c r="H13" s="11">
        <f t="shared" si="1"/>
        <v>15376.6</v>
      </c>
      <c r="I13" s="3"/>
      <c r="J13" s="3"/>
      <c r="K13" s="7"/>
      <c r="L13" s="7"/>
      <c r="M13" s="7"/>
      <c r="N13" s="7"/>
      <c r="O13" s="7"/>
      <c r="P13" s="7"/>
    </row>
    <row r="14" spans="1:16" ht="15">
      <c r="A14" s="2" t="s">
        <v>23</v>
      </c>
      <c r="B14" s="4"/>
      <c r="C14" s="11">
        <f t="shared" si="1"/>
        <v>38606.387</v>
      </c>
      <c r="D14" s="11">
        <f t="shared" si="1"/>
        <v>12483.5</v>
      </c>
      <c r="E14" s="11">
        <f t="shared" si="1"/>
        <v>8483.386999999999</v>
      </c>
      <c r="F14" s="11">
        <f t="shared" si="1"/>
        <v>7341.1</v>
      </c>
      <c r="G14" s="11">
        <f t="shared" si="1"/>
        <v>5149.2</v>
      </c>
      <c r="H14" s="11">
        <f t="shared" si="1"/>
        <v>5149.2</v>
      </c>
      <c r="I14" s="3"/>
      <c r="J14" s="3"/>
      <c r="K14" s="7"/>
      <c r="L14" s="7"/>
      <c r="M14" s="7"/>
      <c r="N14" s="7"/>
      <c r="O14" s="7"/>
      <c r="P14" s="7"/>
    </row>
    <row r="15" spans="1:16" ht="15">
      <c r="A15" s="2" t="s">
        <v>55</v>
      </c>
      <c r="B15" s="4"/>
      <c r="C15" s="11">
        <f t="shared" si="1"/>
        <v>114990.37024999999</v>
      </c>
      <c r="D15" s="11">
        <f t="shared" si="1"/>
        <v>35328.6</v>
      </c>
      <c r="E15" s="11">
        <f t="shared" si="1"/>
        <v>17414.487</v>
      </c>
      <c r="F15" s="11">
        <f t="shared" si="1"/>
        <v>6544.799999999999</v>
      </c>
      <c r="G15" s="11">
        <f t="shared" si="1"/>
        <v>28915.887</v>
      </c>
      <c r="H15" s="11">
        <f t="shared" si="1"/>
        <v>26786.59625</v>
      </c>
      <c r="I15" s="3"/>
      <c r="J15" s="3"/>
      <c r="K15" s="7"/>
      <c r="L15" s="7"/>
      <c r="M15" s="7"/>
      <c r="N15" s="7"/>
      <c r="O15" s="7"/>
      <c r="P15" s="7"/>
    </row>
    <row r="16" spans="1:16" ht="43.5" customHeight="1">
      <c r="A16" s="2" t="s">
        <v>21</v>
      </c>
      <c r="B16" s="4"/>
      <c r="C16" s="12">
        <f>C20+C28+C44+C72</f>
        <v>146892.65725</v>
      </c>
      <c r="D16" s="12">
        <f>D17+D18+D19</f>
        <v>52469.3</v>
      </c>
      <c r="E16" s="12">
        <f>E17+E18+E19</f>
        <v>28939.874</v>
      </c>
      <c r="F16" s="12">
        <f>F17+F18+F19</f>
        <v>14342.2</v>
      </c>
      <c r="G16" s="12">
        <f>G17+G18+G19</f>
        <v>26635.287</v>
      </c>
      <c r="H16" s="12">
        <f>H17+H18+H19</f>
        <v>24505.99625</v>
      </c>
      <c r="I16" s="3"/>
      <c r="J16" s="3"/>
      <c r="K16" s="7"/>
      <c r="L16" s="7"/>
      <c r="M16" s="7"/>
      <c r="N16" s="7"/>
      <c r="O16" s="7"/>
      <c r="P16" s="7"/>
    </row>
    <row r="17" spans="1:16" ht="15">
      <c r="A17" s="2" t="s">
        <v>26</v>
      </c>
      <c r="B17" s="4"/>
      <c r="C17" s="12">
        <f aca="true" t="shared" si="2" ref="C17:H19">C21+C29+C45+C73</f>
        <v>25553.300000000003</v>
      </c>
      <c r="D17" s="12">
        <f>D21+D29+D45+D73</f>
        <v>10494</v>
      </c>
      <c r="E17" s="12">
        <f>E21+E29+E45+E73</f>
        <v>7529.7</v>
      </c>
      <c r="F17" s="12">
        <f>F21+F29+F45+F73</f>
        <v>7529.6</v>
      </c>
      <c r="G17" s="12">
        <f>G21+G29+G45+G73</f>
        <v>0</v>
      </c>
      <c r="H17" s="12">
        <f>H21+H29+H45+H73</f>
        <v>0</v>
      </c>
      <c r="I17" s="3"/>
      <c r="J17" s="3"/>
      <c r="K17" s="7"/>
      <c r="L17" s="7"/>
      <c r="M17" s="7"/>
      <c r="N17" s="7"/>
      <c r="O17" s="7"/>
      <c r="P17" s="7"/>
    </row>
    <row r="18" spans="1:16" ht="15">
      <c r="A18" s="2" t="s">
        <v>23</v>
      </c>
      <c r="B18" s="4"/>
      <c r="C18" s="12">
        <f t="shared" si="2"/>
        <v>17037.287</v>
      </c>
      <c r="D18" s="12">
        <f t="shared" si="2"/>
        <v>8617.3</v>
      </c>
      <c r="E18" s="12">
        <f t="shared" si="2"/>
        <v>5910.0869999999995</v>
      </c>
      <c r="F18" s="12">
        <f t="shared" si="2"/>
        <v>2509.9</v>
      </c>
      <c r="G18" s="12">
        <f t="shared" si="2"/>
        <v>0</v>
      </c>
      <c r="H18" s="12">
        <f t="shared" si="2"/>
        <v>0</v>
      </c>
      <c r="I18" s="3"/>
      <c r="J18" s="3"/>
      <c r="K18" s="7"/>
      <c r="L18" s="7"/>
      <c r="M18" s="7"/>
      <c r="N18" s="7"/>
      <c r="O18" s="7"/>
      <c r="P18" s="7"/>
    </row>
    <row r="19" spans="1:16" ht="15">
      <c r="A19" s="2" t="s">
        <v>55</v>
      </c>
      <c r="B19" s="4"/>
      <c r="C19" s="12">
        <f t="shared" si="2"/>
        <v>104302.07024999999</v>
      </c>
      <c r="D19" s="12">
        <f t="shared" si="2"/>
        <v>33358</v>
      </c>
      <c r="E19" s="12">
        <f t="shared" si="2"/>
        <v>15500.087</v>
      </c>
      <c r="F19" s="12">
        <f t="shared" si="2"/>
        <v>4302.7</v>
      </c>
      <c r="G19" s="12">
        <f t="shared" si="2"/>
        <v>26635.287</v>
      </c>
      <c r="H19" s="12">
        <f t="shared" si="2"/>
        <v>24505.99625</v>
      </c>
      <c r="I19" s="3"/>
      <c r="J19" s="3"/>
      <c r="K19" s="7"/>
      <c r="L19" s="7"/>
      <c r="M19" s="7"/>
      <c r="N19" s="7"/>
      <c r="O19" s="7"/>
      <c r="P19" s="7"/>
    </row>
    <row r="20" spans="1:16" ht="45">
      <c r="A20" s="2" t="s">
        <v>30</v>
      </c>
      <c r="B20" s="4"/>
      <c r="C20" s="11">
        <f>D20+E20+F20+G20+H20</f>
        <v>6717.099999999999</v>
      </c>
      <c r="D20" s="11">
        <f>D21+D22+D23</f>
        <v>2258.7</v>
      </c>
      <c r="E20" s="11">
        <f>E21+E22+E23</f>
        <v>0</v>
      </c>
      <c r="F20" s="11">
        <f>F21+F22+F23</f>
        <v>0</v>
      </c>
      <c r="G20" s="11">
        <f>G21+G22+G23</f>
        <v>2229.2</v>
      </c>
      <c r="H20" s="11">
        <f>H21+H22+H23</f>
        <v>2229.2</v>
      </c>
      <c r="I20" s="3"/>
      <c r="J20" s="3"/>
      <c r="K20" s="7"/>
      <c r="L20" s="7"/>
      <c r="M20" s="7"/>
      <c r="N20" s="7"/>
      <c r="O20" s="7"/>
      <c r="P20" s="7"/>
    </row>
    <row r="21" spans="1:16" ht="15">
      <c r="A21" s="2" t="s">
        <v>26</v>
      </c>
      <c r="B21" s="4"/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3"/>
      <c r="J21" s="3"/>
      <c r="K21" s="7"/>
      <c r="L21" s="7"/>
      <c r="M21" s="7"/>
      <c r="N21" s="7"/>
      <c r="O21" s="7"/>
      <c r="P21" s="7"/>
    </row>
    <row r="22" spans="1:16" ht="15">
      <c r="A22" s="2" t="s">
        <v>23</v>
      </c>
      <c r="B22" s="4"/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3"/>
      <c r="J22" s="3"/>
      <c r="K22" s="7"/>
      <c r="L22" s="7"/>
      <c r="M22" s="7"/>
      <c r="N22" s="7"/>
      <c r="O22" s="7"/>
      <c r="P22" s="7"/>
    </row>
    <row r="23" spans="1:16" ht="15">
      <c r="A23" s="2" t="s">
        <v>55</v>
      </c>
      <c r="B23" s="4"/>
      <c r="C23" s="11">
        <f>D23+E23+F23+G23+H23</f>
        <v>6717.099999999999</v>
      </c>
      <c r="D23" s="11">
        <v>2258.7</v>
      </c>
      <c r="E23" s="11">
        <f>E27</f>
        <v>0</v>
      </c>
      <c r="F23" s="11">
        <f>F27</f>
        <v>0</v>
      </c>
      <c r="G23" s="11">
        <v>2229.2</v>
      </c>
      <c r="H23" s="11">
        <v>2229.2</v>
      </c>
      <c r="I23" s="3"/>
      <c r="J23" s="3"/>
      <c r="K23" s="7"/>
      <c r="L23" s="7"/>
      <c r="M23" s="7"/>
      <c r="N23" s="7"/>
      <c r="O23" s="7"/>
      <c r="P23" s="7"/>
    </row>
    <row r="24" spans="1:16" ht="94.5" customHeight="1">
      <c r="A24" s="2" t="s">
        <v>29</v>
      </c>
      <c r="B24" s="10" t="s">
        <v>52</v>
      </c>
      <c r="C24" s="11">
        <f>D24+E24+F24+G24+H24</f>
        <v>6717.099999999999</v>
      </c>
      <c r="D24" s="11">
        <f>D25+D26+D27</f>
        <v>2258.7</v>
      </c>
      <c r="E24" s="11">
        <f>E25+E26+E27</f>
        <v>0</v>
      </c>
      <c r="F24" s="11">
        <f>F25+F26+F27</f>
        <v>0</v>
      </c>
      <c r="G24" s="11">
        <f>G25+G26+G27</f>
        <v>2229.2</v>
      </c>
      <c r="H24" s="11">
        <f>H25+H26+H27</f>
        <v>2229.2</v>
      </c>
      <c r="I24" s="2" t="s">
        <v>66</v>
      </c>
      <c r="J24" s="3" t="s">
        <v>13</v>
      </c>
      <c r="K24" s="7">
        <v>5229.9</v>
      </c>
      <c r="L24" s="7">
        <v>5469.9</v>
      </c>
      <c r="M24" s="7">
        <v>0</v>
      </c>
      <c r="N24" s="7">
        <v>0</v>
      </c>
      <c r="O24" s="7">
        <v>5469.9</v>
      </c>
      <c r="P24" s="7">
        <v>5469.9</v>
      </c>
    </row>
    <row r="25" spans="1:16" ht="15">
      <c r="A25" s="2" t="s">
        <v>26</v>
      </c>
      <c r="B25" s="4"/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3"/>
      <c r="J25" s="3"/>
      <c r="K25" s="7"/>
      <c r="L25" s="7"/>
      <c r="M25" s="7"/>
      <c r="N25" s="7"/>
      <c r="O25" s="7"/>
      <c r="P25" s="7"/>
    </row>
    <row r="26" spans="1:16" ht="15">
      <c r="A26" s="2" t="s">
        <v>23</v>
      </c>
      <c r="B26" s="4"/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3"/>
      <c r="J26" s="3"/>
      <c r="K26" s="7"/>
      <c r="L26" s="7"/>
      <c r="M26" s="7"/>
      <c r="N26" s="7"/>
      <c r="O26" s="7"/>
      <c r="P26" s="7"/>
    </row>
    <row r="27" spans="1:16" ht="15">
      <c r="A27" s="2" t="s">
        <v>55</v>
      </c>
      <c r="B27" s="4"/>
      <c r="C27" s="11">
        <f>D27+E27+F27+G27+H27</f>
        <v>6717.099999999999</v>
      </c>
      <c r="D27" s="11">
        <v>2258.7</v>
      </c>
      <c r="E27" s="11">
        <v>0</v>
      </c>
      <c r="F27" s="11">
        <v>0</v>
      </c>
      <c r="G27" s="11">
        <v>2229.2</v>
      </c>
      <c r="H27" s="11">
        <v>2229.2</v>
      </c>
      <c r="I27" s="3"/>
      <c r="J27" s="3"/>
      <c r="K27" s="7"/>
      <c r="L27" s="7"/>
      <c r="M27" s="7"/>
      <c r="N27" s="7"/>
      <c r="O27" s="7"/>
      <c r="P27" s="7"/>
    </row>
    <row r="28" spans="1:16" ht="60">
      <c r="A28" s="2" t="s">
        <v>60</v>
      </c>
      <c r="B28" s="4"/>
      <c r="C28" s="11">
        <f aca="true" t="shared" si="3" ref="C28:H28">C32+C36+C40</f>
        <v>53298.879250000005</v>
      </c>
      <c r="D28" s="11">
        <f t="shared" si="3"/>
        <v>13977.8</v>
      </c>
      <c r="E28" s="11">
        <f t="shared" si="3"/>
        <v>7954.4</v>
      </c>
      <c r="F28" s="11">
        <f t="shared" si="3"/>
        <v>0</v>
      </c>
      <c r="G28" s="11">
        <f t="shared" si="3"/>
        <v>16747.985</v>
      </c>
      <c r="H28" s="11">
        <f t="shared" si="3"/>
        <v>14618.694250000002</v>
      </c>
      <c r="I28" s="3"/>
      <c r="J28" s="3"/>
      <c r="K28" s="7"/>
      <c r="L28" s="7"/>
      <c r="M28" s="7"/>
      <c r="N28" s="7"/>
      <c r="O28" s="7"/>
      <c r="P28" s="7"/>
    </row>
    <row r="29" spans="1:16" ht="15">
      <c r="A29" s="2" t="s">
        <v>26</v>
      </c>
      <c r="B29" s="4"/>
      <c r="C29" s="11">
        <f aca="true" t="shared" si="4" ref="C29:H31">C33+C37+C41</f>
        <v>0</v>
      </c>
      <c r="D29" s="11">
        <f t="shared" si="4"/>
        <v>0</v>
      </c>
      <c r="E29" s="11">
        <f t="shared" si="4"/>
        <v>0</v>
      </c>
      <c r="F29" s="11">
        <f t="shared" si="4"/>
        <v>0</v>
      </c>
      <c r="G29" s="11">
        <f t="shared" si="4"/>
        <v>0</v>
      </c>
      <c r="H29" s="11">
        <f t="shared" si="4"/>
        <v>0</v>
      </c>
      <c r="I29" s="3"/>
      <c r="J29" s="3"/>
      <c r="K29" s="7"/>
      <c r="L29" s="7"/>
      <c r="M29" s="7"/>
      <c r="N29" s="7"/>
      <c r="O29" s="7"/>
      <c r="P29" s="7"/>
    </row>
    <row r="30" spans="1:16" ht="15">
      <c r="A30" s="2" t="s">
        <v>23</v>
      </c>
      <c r="B30" s="4"/>
      <c r="C30" s="11">
        <f t="shared" si="4"/>
        <v>0</v>
      </c>
      <c r="D30" s="11">
        <f t="shared" si="4"/>
        <v>0</v>
      </c>
      <c r="E30" s="11">
        <f t="shared" si="4"/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  <c r="I30" s="3"/>
      <c r="J30" s="3"/>
      <c r="K30" s="7"/>
      <c r="L30" s="7"/>
      <c r="M30" s="7"/>
      <c r="N30" s="7"/>
      <c r="O30" s="7"/>
      <c r="P30" s="7"/>
    </row>
    <row r="31" spans="1:16" ht="15">
      <c r="A31" s="2" t="s">
        <v>55</v>
      </c>
      <c r="B31" s="4"/>
      <c r="C31" s="11">
        <f t="shared" si="4"/>
        <v>53298.879250000005</v>
      </c>
      <c r="D31" s="11">
        <f>D35+D39+D43</f>
        <v>13977.8</v>
      </c>
      <c r="E31" s="11">
        <f>E35+E39+E43</f>
        <v>7954.4</v>
      </c>
      <c r="F31" s="11">
        <f>F35+F39+F43</f>
        <v>0</v>
      </c>
      <c r="G31" s="11">
        <f>G35+G39+G43</f>
        <v>16747.985</v>
      </c>
      <c r="H31" s="11">
        <f>H35+H39+H43</f>
        <v>14618.694250000002</v>
      </c>
      <c r="I31" s="3"/>
      <c r="J31" s="3"/>
      <c r="K31" s="7"/>
      <c r="L31" s="7"/>
      <c r="M31" s="7"/>
      <c r="N31" s="7"/>
      <c r="O31" s="7"/>
      <c r="P31" s="7"/>
    </row>
    <row r="32" spans="1:16" ht="60">
      <c r="A32" s="2" t="s">
        <v>31</v>
      </c>
      <c r="B32" s="10" t="s">
        <v>52</v>
      </c>
      <c r="C32" s="11">
        <f>D32+E32+F32+G32+H32</f>
        <v>13500</v>
      </c>
      <c r="D32" s="11">
        <f>D33+D34+D35</f>
        <v>4500</v>
      </c>
      <c r="E32" s="11">
        <f>E33+E34+E35</f>
        <v>0</v>
      </c>
      <c r="F32" s="11">
        <f>F33+F34+F35</f>
        <v>0</v>
      </c>
      <c r="G32" s="11">
        <f>G33+G34+G35</f>
        <v>4500</v>
      </c>
      <c r="H32" s="11">
        <f>H33+H34+H35</f>
        <v>4500</v>
      </c>
      <c r="I32" s="2" t="s">
        <v>35</v>
      </c>
      <c r="J32" s="3" t="s">
        <v>15</v>
      </c>
      <c r="K32" s="16">
        <v>238.57</v>
      </c>
      <c r="L32" s="16">
        <v>238.57</v>
      </c>
      <c r="M32" s="19">
        <v>0</v>
      </c>
      <c r="N32" s="19">
        <v>0</v>
      </c>
      <c r="O32" s="16">
        <v>238.57</v>
      </c>
      <c r="P32" s="16">
        <v>238.57</v>
      </c>
    </row>
    <row r="33" spans="1:16" ht="15">
      <c r="A33" s="2" t="s">
        <v>26</v>
      </c>
      <c r="B33" s="4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2"/>
      <c r="J33" s="3"/>
      <c r="K33" s="16"/>
      <c r="L33" s="16"/>
      <c r="M33" s="16"/>
      <c r="N33" s="16"/>
      <c r="O33" s="16"/>
      <c r="P33" s="16"/>
    </row>
    <row r="34" spans="1:16" ht="15">
      <c r="A34" s="2" t="s">
        <v>23</v>
      </c>
      <c r="B34" s="4"/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2"/>
      <c r="J34" s="3"/>
      <c r="K34" s="16"/>
      <c r="L34" s="16"/>
      <c r="M34" s="16"/>
      <c r="N34" s="16"/>
      <c r="O34" s="16"/>
      <c r="P34" s="16"/>
    </row>
    <row r="35" spans="1:16" ht="15">
      <c r="A35" s="2" t="s">
        <v>55</v>
      </c>
      <c r="B35" s="4"/>
      <c r="C35" s="11">
        <f>D35+E35+F35+G35+H35</f>
        <v>13500</v>
      </c>
      <c r="D35" s="11">
        <v>4500</v>
      </c>
      <c r="E35" s="11">
        <v>0</v>
      </c>
      <c r="F35" s="11">
        <v>0</v>
      </c>
      <c r="G35" s="11">
        <v>4500</v>
      </c>
      <c r="H35" s="11">
        <v>4500</v>
      </c>
      <c r="I35" s="2"/>
      <c r="J35" s="3"/>
      <c r="K35" s="16"/>
      <c r="L35" s="16"/>
      <c r="M35" s="16"/>
      <c r="N35" s="16"/>
      <c r="O35" s="16"/>
      <c r="P35" s="16"/>
    </row>
    <row r="36" spans="1:17" ht="60">
      <c r="A36" s="2" t="s">
        <v>33</v>
      </c>
      <c r="B36" s="10" t="s">
        <v>52</v>
      </c>
      <c r="C36" s="11">
        <f>D36+E36+F36+G36+H36</f>
        <v>34785.57925</v>
      </c>
      <c r="D36" s="11">
        <f>D37+D38+D39</f>
        <v>7954.4</v>
      </c>
      <c r="E36" s="11">
        <f>E37+E38+E39</f>
        <v>7954.4</v>
      </c>
      <c r="F36" s="11">
        <f>F37+F38+F39</f>
        <v>0</v>
      </c>
      <c r="G36" s="11">
        <f>G37+G38+G39</f>
        <v>9208.185000000001</v>
      </c>
      <c r="H36" s="11">
        <f>H37+H38+H39</f>
        <v>9668.594250000002</v>
      </c>
      <c r="I36" s="2" t="s">
        <v>57</v>
      </c>
      <c r="J36" s="2" t="s">
        <v>32</v>
      </c>
      <c r="K36" s="18">
        <v>1295.147</v>
      </c>
      <c r="L36" s="18">
        <v>1295.147</v>
      </c>
      <c r="M36" s="18">
        <v>1295.147</v>
      </c>
      <c r="N36" s="18">
        <v>0</v>
      </c>
      <c r="O36" s="18">
        <v>1295.147</v>
      </c>
      <c r="P36" s="18">
        <v>1295.147</v>
      </c>
      <c r="Q36" s="17"/>
    </row>
    <row r="37" spans="1:17" ht="15">
      <c r="A37" s="2" t="s">
        <v>26</v>
      </c>
      <c r="B37" s="5"/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2"/>
      <c r="J37" s="3"/>
      <c r="K37" s="18"/>
      <c r="L37" s="18"/>
      <c r="M37" s="18"/>
      <c r="N37" s="18"/>
      <c r="O37" s="18"/>
      <c r="P37" s="18"/>
      <c r="Q37" s="17"/>
    </row>
    <row r="38" spans="1:17" ht="15">
      <c r="A38" s="2" t="s">
        <v>23</v>
      </c>
      <c r="B38" s="5"/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2"/>
      <c r="J38" s="3"/>
      <c r="K38" s="18"/>
      <c r="L38" s="18"/>
      <c r="M38" s="18"/>
      <c r="N38" s="18"/>
      <c r="O38" s="18"/>
      <c r="P38" s="18"/>
      <c r="Q38" s="17"/>
    </row>
    <row r="39" spans="1:17" ht="15">
      <c r="A39" s="2" t="s">
        <v>55</v>
      </c>
      <c r="B39" s="5"/>
      <c r="C39" s="11">
        <f aca="true" t="shared" si="5" ref="C39:C47">D39+E39+F39+G39+H39</f>
        <v>34785.57925</v>
      </c>
      <c r="D39" s="11">
        <v>7954.4</v>
      </c>
      <c r="E39" s="11">
        <v>7954.4</v>
      </c>
      <c r="F39" s="11">
        <v>0</v>
      </c>
      <c r="G39" s="11">
        <f>8769.7*1.05</f>
        <v>9208.185000000001</v>
      </c>
      <c r="H39" s="11">
        <f>G39*1.05</f>
        <v>9668.594250000002</v>
      </c>
      <c r="I39" s="2"/>
      <c r="J39" s="3"/>
      <c r="K39" s="18"/>
      <c r="L39" s="18"/>
      <c r="M39" s="18"/>
      <c r="N39" s="18"/>
      <c r="O39" s="18"/>
      <c r="P39" s="18"/>
      <c r="Q39" s="17"/>
    </row>
    <row r="40" spans="1:16" ht="60.75" customHeight="1">
      <c r="A40" s="2" t="s">
        <v>34</v>
      </c>
      <c r="B40" s="10" t="s">
        <v>52</v>
      </c>
      <c r="C40" s="12">
        <f t="shared" si="5"/>
        <v>5013.300000000001</v>
      </c>
      <c r="D40" s="11">
        <f>D41+D42+D43</f>
        <v>1523.4</v>
      </c>
      <c r="E40" s="11">
        <f>E41+E42+E43</f>
        <v>0</v>
      </c>
      <c r="F40" s="11">
        <f>F41+F42+F43</f>
        <v>0</v>
      </c>
      <c r="G40" s="11">
        <f>G41+G42+G43</f>
        <v>3039.8</v>
      </c>
      <c r="H40" s="11">
        <f>H41+H42+H43</f>
        <v>450.1</v>
      </c>
      <c r="I40" s="2" t="s">
        <v>36</v>
      </c>
      <c r="J40" s="3" t="s">
        <v>17</v>
      </c>
      <c r="K40" s="7">
        <v>2845</v>
      </c>
      <c r="L40" s="7">
        <v>3570</v>
      </c>
      <c r="M40" s="7">
        <v>0</v>
      </c>
      <c r="N40" s="7">
        <v>0</v>
      </c>
      <c r="O40" s="7">
        <v>2728</v>
      </c>
      <c r="P40" s="7">
        <v>450</v>
      </c>
    </row>
    <row r="41" spans="1:16" ht="15" customHeight="1">
      <c r="A41" s="2" t="s">
        <v>26</v>
      </c>
      <c r="B41" s="6"/>
      <c r="C41" s="12">
        <f t="shared" si="5"/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2"/>
      <c r="J41" s="3"/>
      <c r="K41" s="7"/>
      <c r="L41" s="7"/>
      <c r="M41" s="7"/>
      <c r="N41" s="7"/>
      <c r="O41" s="7"/>
      <c r="P41" s="7"/>
    </row>
    <row r="42" spans="1:16" ht="15" customHeight="1">
      <c r="A42" s="2" t="s">
        <v>23</v>
      </c>
      <c r="B42" s="6"/>
      <c r="C42" s="12">
        <f t="shared" si="5"/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2"/>
      <c r="J42" s="3"/>
      <c r="K42" s="7"/>
      <c r="L42" s="7"/>
      <c r="M42" s="7"/>
      <c r="N42" s="7"/>
      <c r="O42" s="7"/>
      <c r="P42" s="7"/>
    </row>
    <row r="43" spans="1:16" ht="15" customHeight="1">
      <c r="A43" s="2" t="s">
        <v>55</v>
      </c>
      <c r="B43" s="6"/>
      <c r="C43" s="12">
        <f t="shared" si="5"/>
        <v>5013.300000000001</v>
      </c>
      <c r="D43" s="11">
        <v>1523.4</v>
      </c>
      <c r="E43" s="12">
        <v>0</v>
      </c>
      <c r="F43" s="12">
        <v>0</v>
      </c>
      <c r="G43" s="12">
        <v>3039.8</v>
      </c>
      <c r="H43" s="12">
        <v>450.1</v>
      </c>
      <c r="I43" s="2"/>
      <c r="J43" s="3"/>
      <c r="K43" s="7"/>
      <c r="L43" s="7"/>
      <c r="M43" s="7"/>
      <c r="N43" s="7"/>
      <c r="O43" s="7"/>
      <c r="P43" s="7"/>
    </row>
    <row r="44" spans="1:16" ht="75">
      <c r="A44" s="2" t="s">
        <v>61</v>
      </c>
      <c r="B44" s="6"/>
      <c r="C44" s="12">
        <f t="shared" si="5"/>
        <v>73534.27799999999</v>
      </c>
      <c r="D44" s="12">
        <f>D45+D46+D47</f>
        <v>32291.399999999998</v>
      </c>
      <c r="E44" s="12">
        <f>E45+E46+E47</f>
        <v>20985.474000000002</v>
      </c>
      <c r="F44" s="12">
        <f>F45+F46+F47</f>
        <v>14342.2</v>
      </c>
      <c r="G44" s="12">
        <f>G45+G46+G47</f>
        <v>2957.6020000000003</v>
      </c>
      <c r="H44" s="12">
        <f>H45+H46+H47</f>
        <v>2957.6020000000003</v>
      </c>
      <c r="I44" s="3"/>
      <c r="J44" s="3"/>
      <c r="K44" s="7"/>
      <c r="L44" s="7"/>
      <c r="M44" s="7"/>
      <c r="N44" s="7"/>
      <c r="O44" s="7"/>
      <c r="P44" s="7"/>
    </row>
    <row r="45" spans="1:16" ht="15">
      <c r="A45" s="2" t="s">
        <v>26</v>
      </c>
      <c r="B45" s="6"/>
      <c r="C45" s="12">
        <f t="shared" si="5"/>
        <v>25553.300000000003</v>
      </c>
      <c r="D45" s="12">
        <f>D49+D53+D57+D61+D65+D69</f>
        <v>10494</v>
      </c>
      <c r="E45" s="12">
        <f>E49+E53+E57+E61+E65+E69</f>
        <v>7529.7</v>
      </c>
      <c r="F45" s="12">
        <f>F49+F53+F57+F61+F65+F69</f>
        <v>7529.6</v>
      </c>
      <c r="G45" s="12">
        <f>G49+G53+G57+G61+G65+G69</f>
        <v>0</v>
      </c>
      <c r="H45" s="12">
        <f>H49+H53+H57+H61+H65+H69</f>
        <v>0</v>
      </c>
      <c r="I45" s="3"/>
      <c r="J45" s="3"/>
      <c r="K45" s="7"/>
      <c r="L45" s="7"/>
      <c r="M45" s="7"/>
      <c r="N45" s="7"/>
      <c r="O45" s="7"/>
      <c r="P45" s="7"/>
    </row>
    <row r="46" spans="1:16" ht="15">
      <c r="A46" s="2" t="s">
        <v>23</v>
      </c>
      <c r="B46" s="6"/>
      <c r="C46" s="12">
        <f t="shared" si="5"/>
        <v>17037.287</v>
      </c>
      <c r="D46" s="12">
        <f aca="true" t="shared" si="6" ref="D46:H47">D50+D54+D58+D62+D66+D70</f>
        <v>8617.3</v>
      </c>
      <c r="E46" s="12">
        <f t="shared" si="6"/>
        <v>5910.0869999999995</v>
      </c>
      <c r="F46" s="12">
        <f t="shared" si="6"/>
        <v>2509.9</v>
      </c>
      <c r="G46" s="12">
        <f t="shared" si="6"/>
        <v>0</v>
      </c>
      <c r="H46" s="12">
        <f t="shared" si="6"/>
        <v>0</v>
      </c>
      <c r="I46" s="3"/>
      <c r="J46" s="3"/>
      <c r="K46" s="7"/>
      <c r="L46" s="7"/>
      <c r="M46" s="7"/>
      <c r="N46" s="7"/>
      <c r="O46" s="7"/>
      <c r="P46" s="7"/>
    </row>
    <row r="47" spans="1:16" ht="15">
      <c r="A47" s="2" t="s">
        <v>55</v>
      </c>
      <c r="B47" s="6"/>
      <c r="C47" s="12">
        <f t="shared" si="5"/>
        <v>30943.690999999995</v>
      </c>
      <c r="D47" s="12">
        <f t="shared" si="6"/>
        <v>13180.099999999999</v>
      </c>
      <c r="E47" s="12">
        <f t="shared" si="6"/>
        <v>7545.687</v>
      </c>
      <c r="F47" s="12">
        <f t="shared" si="6"/>
        <v>4302.7</v>
      </c>
      <c r="G47" s="12">
        <f t="shared" si="6"/>
        <v>2957.6020000000003</v>
      </c>
      <c r="H47" s="12">
        <f t="shared" si="6"/>
        <v>2957.6020000000003</v>
      </c>
      <c r="I47" s="3"/>
      <c r="J47" s="3"/>
      <c r="K47" s="7"/>
      <c r="L47" s="7"/>
      <c r="M47" s="7"/>
      <c r="N47" s="7"/>
      <c r="O47" s="7"/>
      <c r="P47" s="7"/>
    </row>
    <row r="48" spans="1:16" ht="63.75" customHeight="1">
      <c r="A48" s="2" t="s">
        <v>37</v>
      </c>
      <c r="B48" s="10" t="s">
        <v>52</v>
      </c>
      <c r="C48" s="12">
        <f>D48+E48+F48+G48+H48</f>
        <v>150.504</v>
      </c>
      <c r="D48" s="11">
        <f>D49+D50+D51</f>
        <v>30.1</v>
      </c>
      <c r="E48" s="11">
        <f>E49+E50+E51</f>
        <v>0</v>
      </c>
      <c r="F48" s="11">
        <f>F49+F50+F51</f>
        <v>0</v>
      </c>
      <c r="G48" s="11">
        <v>60.202</v>
      </c>
      <c r="H48" s="11">
        <v>60.202</v>
      </c>
      <c r="I48" s="2" t="s">
        <v>68</v>
      </c>
      <c r="J48" s="3" t="s">
        <v>14</v>
      </c>
      <c r="K48" s="7">
        <v>24</v>
      </c>
      <c r="L48" s="7">
        <v>33</v>
      </c>
      <c r="M48" s="7">
        <v>0</v>
      </c>
      <c r="N48" s="7">
        <v>0</v>
      </c>
      <c r="O48" s="7">
        <v>66</v>
      </c>
      <c r="P48" s="7">
        <v>66</v>
      </c>
    </row>
    <row r="49" spans="1:16" ht="15">
      <c r="A49" s="2" t="s">
        <v>26</v>
      </c>
      <c r="B49" s="6"/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2"/>
      <c r="J49" s="3"/>
      <c r="K49" s="7"/>
      <c r="L49" s="7"/>
      <c r="M49" s="7"/>
      <c r="N49" s="7"/>
      <c r="O49" s="7"/>
      <c r="P49" s="7"/>
    </row>
    <row r="50" spans="1:16" ht="15">
      <c r="A50" s="2" t="s">
        <v>23</v>
      </c>
      <c r="B50" s="6"/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2"/>
      <c r="J50" s="3"/>
      <c r="K50" s="7"/>
      <c r="L50" s="7"/>
      <c r="M50" s="7"/>
      <c r="N50" s="7"/>
      <c r="O50" s="7"/>
      <c r="P50" s="7"/>
    </row>
    <row r="51" spans="1:16" ht="15">
      <c r="A51" s="2" t="s">
        <v>55</v>
      </c>
      <c r="B51" s="6"/>
      <c r="C51" s="12">
        <f>D51+E51+F51+G51+H51</f>
        <v>150.504</v>
      </c>
      <c r="D51" s="11">
        <v>30.1</v>
      </c>
      <c r="E51" s="11">
        <v>0</v>
      </c>
      <c r="F51" s="11">
        <v>0</v>
      </c>
      <c r="G51" s="11">
        <v>60.202</v>
      </c>
      <c r="H51" s="11">
        <v>60.202</v>
      </c>
      <c r="I51" s="2"/>
      <c r="J51" s="3"/>
      <c r="K51" s="7"/>
      <c r="L51" s="7"/>
      <c r="M51" s="7"/>
      <c r="N51" s="7"/>
      <c r="O51" s="7"/>
      <c r="P51" s="7"/>
    </row>
    <row r="52" spans="1:16" ht="89.25" customHeight="1">
      <c r="A52" s="2" t="s">
        <v>62</v>
      </c>
      <c r="B52" s="10" t="s">
        <v>52</v>
      </c>
      <c r="C52" s="12">
        <f>D52+E52+F52+G52+H52</f>
        <v>3401.2</v>
      </c>
      <c r="D52" s="11">
        <f>D53+D54+D55</f>
        <v>900</v>
      </c>
      <c r="E52" s="11">
        <f>E53+E54+E55</f>
        <v>0</v>
      </c>
      <c r="F52" s="11">
        <f>F53+F54+F55</f>
        <v>0</v>
      </c>
      <c r="G52" s="11">
        <f>G53+G54+G55</f>
        <v>1250.6</v>
      </c>
      <c r="H52" s="11">
        <f>H53+H54+H55</f>
        <v>1250.6</v>
      </c>
      <c r="I52" s="2" t="s">
        <v>38</v>
      </c>
      <c r="J52" s="3" t="s">
        <v>14</v>
      </c>
      <c r="K52" s="7">
        <v>11</v>
      </c>
      <c r="L52" s="7">
        <v>5</v>
      </c>
      <c r="M52" s="7">
        <v>0</v>
      </c>
      <c r="N52" s="7">
        <v>0</v>
      </c>
      <c r="O52" s="7">
        <v>22</v>
      </c>
      <c r="P52" s="7">
        <v>22</v>
      </c>
    </row>
    <row r="53" spans="1:16" ht="15" customHeight="1">
      <c r="A53" s="2" t="s">
        <v>26</v>
      </c>
      <c r="B53" s="6"/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2"/>
      <c r="J53" s="3"/>
      <c r="K53" s="7"/>
      <c r="L53" s="7"/>
      <c r="M53" s="7"/>
      <c r="N53" s="7"/>
      <c r="O53" s="7"/>
      <c r="P53" s="7"/>
    </row>
    <row r="54" spans="1:16" ht="15" customHeight="1">
      <c r="A54" s="2" t="s">
        <v>23</v>
      </c>
      <c r="B54" s="6"/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2"/>
      <c r="J54" s="3"/>
      <c r="K54" s="7"/>
      <c r="L54" s="7"/>
      <c r="M54" s="7"/>
      <c r="N54" s="7"/>
      <c r="O54" s="7"/>
      <c r="P54" s="7"/>
    </row>
    <row r="55" spans="1:16" ht="15" customHeight="1">
      <c r="A55" s="2" t="s">
        <v>55</v>
      </c>
      <c r="B55" s="6"/>
      <c r="C55" s="12">
        <f>D55+E55+F55+G55+H55</f>
        <v>3401.2</v>
      </c>
      <c r="D55" s="11">
        <v>900</v>
      </c>
      <c r="E55" s="11">
        <v>0</v>
      </c>
      <c r="F55" s="11">
        <v>0</v>
      </c>
      <c r="G55" s="11">
        <v>1250.6</v>
      </c>
      <c r="H55" s="11">
        <v>1250.6</v>
      </c>
      <c r="I55" s="2"/>
      <c r="J55" s="3"/>
      <c r="K55" s="7"/>
      <c r="L55" s="7"/>
      <c r="M55" s="7"/>
      <c r="N55" s="7"/>
      <c r="O55" s="7"/>
      <c r="P55" s="7"/>
    </row>
    <row r="56" spans="1:16" ht="75">
      <c r="A56" s="2" t="s">
        <v>40</v>
      </c>
      <c r="B56" s="10" t="s">
        <v>52</v>
      </c>
      <c r="C56" s="12">
        <f>D56+E56+F56+G56+H56</f>
        <v>3685.6</v>
      </c>
      <c r="D56" s="13">
        <f>D57+D58+D59</f>
        <v>1032.8</v>
      </c>
      <c r="E56" s="13">
        <f>E57+E58+E59</f>
        <v>0</v>
      </c>
      <c r="F56" s="13">
        <f>F57+F58+F59</f>
        <v>0</v>
      </c>
      <c r="G56" s="13">
        <f>G57+G58+G59</f>
        <v>1326.4</v>
      </c>
      <c r="H56" s="13">
        <f>H57+H58+H59</f>
        <v>1326.4</v>
      </c>
      <c r="I56" s="2" t="s">
        <v>39</v>
      </c>
      <c r="J56" s="3" t="s">
        <v>14</v>
      </c>
      <c r="K56" s="7">
        <v>8</v>
      </c>
      <c r="L56" s="7">
        <v>12</v>
      </c>
      <c r="M56" s="7">
        <v>0</v>
      </c>
      <c r="N56" s="7">
        <v>0</v>
      </c>
      <c r="O56" s="7">
        <v>12</v>
      </c>
      <c r="P56" s="7">
        <v>12</v>
      </c>
    </row>
    <row r="57" spans="1:16" ht="15">
      <c r="A57" s="2" t="s">
        <v>26</v>
      </c>
      <c r="B57" s="6"/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2"/>
      <c r="J57" s="3"/>
      <c r="K57" s="7"/>
      <c r="L57" s="7"/>
      <c r="M57" s="7"/>
      <c r="N57" s="7"/>
      <c r="O57" s="7"/>
      <c r="P57" s="7"/>
    </row>
    <row r="58" spans="1:16" ht="15">
      <c r="A58" s="2" t="s">
        <v>23</v>
      </c>
      <c r="B58" s="6"/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2"/>
      <c r="J58" s="3"/>
      <c r="K58" s="7"/>
      <c r="L58" s="7"/>
      <c r="M58" s="7"/>
      <c r="N58" s="7"/>
      <c r="O58" s="7"/>
      <c r="P58" s="7"/>
    </row>
    <row r="59" spans="1:16" ht="15">
      <c r="A59" s="2" t="s">
        <v>55</v>
      </c>
      <c r="B59" s="6"/>
      <c r="C59" s="12">
        <f>D59+E59+F59+G59+H59</f>
        <v>3685.6</v>
      </c>
      <c r="D59" s="13">
        <v>1032.8</v>
      </c>
      <c r="E59" s="13">
        <v>0</v>
      </c>
      <c r="F59" s="13">
        <v>0</v>
      </c>
      <c r="G59" s="13">
        <v>1326.4</v>
      </c>
      <c r="H59" s="13">
        <v>1326.4</v>
      </c>
      <c r="I59" s="2"/>
      <c r="J59" s="3"/>
      <c r="K59" s="7"/>
      <c r="L59" s="7"/>
      <c r="M59" s="7"/>
      <c r="N59" s="7"/>
      <c r="O59" s="7"/>
      <c r="P59" s="7"/>
    </row>
    <row r="60" spans="1:16" ht="90">
      <c r="A60" s="2" t="s">
        <v>53</v>
      </c>
      <c r="B60" s="10" t="s">
        <v>52</v>
      </c>
      <c r="C60" s="12">
        <f>D60+E60+F60+G60+H60</f>
        <v>15722.274</v>
      </c>
      <c r="D60" s="13">
        <f>D61+D62+D63</f>
        <v>9471.9</v>
      </c>
      <c r="E60" s="13">
        <f>E61+E62+E63</f>
        <v>6250.374</v>
      </c>
      <c r="F60" s="13">
        <f>F61+F62+F63</f>
        <v>0</v>
      </c>
      <c r="G60" s="13">
        <f>G61+G62+G63</f>
        <v>0</v>
      </c>
      <c r="H60" s="13">
        <f>H61+H62+H63</f>
        <v>0</v>
      </c>
      <c r="I60" s="2" t="s">
        <v>58</v>
      </c>
      <c r="J60" s="3" t="s">
        <v>14</v>
      </c>
      <c r="K60" s="7">
        <v>2</v>
      </c>
      <c r="L60" s="7">
        <v>2</v>
      </c>
      <c r="M60" s="7">
        <v>1</v>
      </c>
      <c r="N60" s="7">
        <v>0</v>
      </c>
      <c r="O60" s="7">
        <v>0</v>
      </c>
      <c r="P60" s="7">
        <v>0</v>
      </c>
    </row>
    <row r="61" spans="1:16" ht="15">
      <c r="A61" s="2" t="s">
        <v>26</v>
      </c>
      <c r="B61" s="6"/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2"/>
      <c r="J61" s="3"/>
      <c r="K61" s="7"/>
      <c r="L61" s="7"/>
      <c r="M61" s="7"/>
      <c r="N61" s="7"/>
      <c r="O61" s="7"/>
      <c r="P61" s="7"/>
    </row>
    <row r="62" spans="1:16" ht="15">
      <c r="A62" s="2" t="s">
        <v>23</v>
      </c>
      <c r="B62" s="6"/>
      <c r="C62" s="11">
        <f>D62+E62+F62+G62+H62</f>
        <v>7861.187</v>
      </c>
      <c r="D62" s="11">
        <v>4736</v>
      </c>
      <c r="E62" s="11">
        <v>3125.187</v>
      </c>
      <c r="F62" s="11">
        <v>0</v>
      </c>
      <c r="G62" s="11">
        <v>0</v>
      </c>
      <c r="H62" s="11">
        <v>0</v>
      </c>
      <c r="I62" s="2"/>
      <c r="J62" s="3"/>
      <c r="K62" s="7"/>
      <c r="L62" s="7"/>
      <c r="M62" s="7"/>
      <c r="N62" s="7"/>
      <c r="O62" s="7"/>
      <c r="P62" s="7"/>
    </row>
    <row r="63" spans="1:16" ht="15">
      <c r="A63" s="2" t="s">
        <v>55</v>
      </c>
      <c r="B63" s="6"/>
      <c r="C63" s="12">
        <f>D63+E63+F63+G63+H63</f>
        <v>7861.0869999999995</v>
      </c>
      <c r="D63" s="13">
        <v>4735.9</v>
      </c>
      <c r="E63" s="13">
        <v>3125.187</v>
      </c>
      <c r="F63" s="13">
        <v>0</v>
      </c>
      <c r="G63" s="13">
        <v>0</v>
      </c>
      <c r="H63" s="13">
        <v>0</v>
      </c>
      <c r="I63" s="2"/>
      <c r="J63" s="3"/>
      <c r="K63" s="7"/>
      <c r="L63" s="7"/>
      <c r="M63" s="7"/>
      <c r="N63" s="7"/>
      <c r="O63" s="7"/>
      <c r="P63" s="7"/>
    </row>
    <row r="64" spans="1:16" ht="90">
      <c r="A64" s="2" t="s">
        <v>54</v>
      </c>
      <c r="B64" s="10" t="s">
        <v>52</v>
      </c>
      <c r="C64" s="12">
        <f>D64+E64+F64+G64+H64</f>
        <v>961.1999999999999</v>
      </c>
      <c r="D64" s="11">
        <f>D65+D66+D67</f>
        <v>320.4</v>
      </c>
      <c r="E64" s="11">
        <f>E65+E66+E67</f>
        <v>0</v>
      </c>
      <c r="F64" s="11">
        <f>F65+F66+F67</f>
        <v>0</v>
      </c>
      <c r="G64" s="11">
        <f>G65+G66+G67</f>
        <v>320.4</v>
      </c>
      <c r="H64" s="11">
        <f>H65+H66+H67</f>
        <v>320.4</v>
      </c>
      <c r="I64" s="2" t="s">
        <v>59</v>
      </c>
      <c r="J64" s="3" t="s">
        <v>14</v>
      </c>
      <c r="K64" s="7">
        <v>23</v>
      </c>
      <c r="L64" s="7">
        <v>25</v>
      </c>
      <c r="M64" s="7">
        <v>0</v>
      </c>
      <c r="N64" s="7">
        <v>0</v>
      </c>
      <c r="O64" s="7">
        <v>25</v>
      </c>
      <c r="P64" s="7">
        <v>25</v>
      </c>
    </row>
    <row r="65" spans="1:16" ht="15">
      <c r="A65" s="2" t="s">
        <v>26</v>
      </c>
      <c r="B65" s="6"/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2"/>
      <c r="J65" s="3"/>
      <c r="K65" s="7"/>
      <c r="L65" s="7"/>
      <c r="M65" s="7"/>
      <c r="N65" s="7"/>
      <c r="O65" s="7"/>
      <c r="P65" s="7"/>
    </row>
    <row r="66" spans="1:16" ht="15">
      <c r="A66" s="2" t="s">
        <v>23</v>
      </c>
      <c r="B66" s="6"/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2"/>
      <c r="J66" s="3"/>
      <c r="K66" s="7"/>
      <c r="L66" s="7"/>
      <c r="M66" s="7"/>
      <c r="N66" s="7"/>
      <c r="O66" s="7"/>
      <c r="P66" s="7"/>
    </row>
    <row r="67" spans="1:16" ht="15">
      <c r="A67" s="2" t="s">
        <v>55</v>
      </c>
      <c r="B67" s="6"/>
      <c r="C67" s="12">
        <f>D67+E67+F67+G67+H67</f>
        <v>961.1999999999999</v>
      </c>
      <c r="D67" s="11">
        <v>320.4</v>
      </c>
      <c r="E67" s="11">
        <v>0</v>
      </c>
      <c r="F67" s="11">
        <v>0</v>
      </c>
      <c r="G67" s="11">
        <v>320.4</v>
      </c>
      <c r="H67" s="11">
        <v>320.4</v>
      </c>
      <c r="I67" s="2"/>
      <c r="J67" s="3"/>
      <c r="K67" s="7"/>
      <c r="L67" s="7"/>
      <c r="M67" s="7"/>
      <c r="N67" s="7"/>
      <c r="O67" s="7"/>
      <c r="P67" s="7"/>
    </row>
    <row r="68" spans="1:16" ht="90">
      <c r="A68" s="2" t="s">
        <v>56</v>
      </c>
      <c r="B68" s="10" t="s">
        <v>52</v>
      </c>
      <c r="C68" s="12">
        <f>D68+E68+F68+G68+H68</f>
        <v>49613.5</v>
      </c>
      <c r="D68" s="11">
        <f>D69+D70+D71</f>
        <v>20536.199999999997</v>
      </c>
      <c r="E68" s="11">
        <f>E69+E70+E71</f>
        <v>14735.1</v>
      </c>
      <c r="F68" s="11">
        <f>F69+F70+F71</f>
        <v>14342.2</v>
      </c>
      <c r="G68" s="11">
        <f>G69+G70+G71</f>
        <v>0</v>
      </c>
      <c r="H68" s="11">
        <f>H69+H70+H71</f>
        <v>0</v>
      </c>
      <c r="I68" s="2" t="s">
        <v>63</v>
      </c>
      <c r="J68" s="3" t="s">
        <v>14</v>
      </c>
      <c r="K68" s="7">
        <v>0</v>
      </c>
      <c r="L68" s="7">
        <v>2</v>
      </c>
      <c r="M68" s="7">
        <v>2</v>
      </c>
      <c r="N68" s="7">
        <v>2</v>
      </c>
      <c r="O68" s="7">
        <v>0</v>
      </c>
      <c r="P68" s="7">
        <v>0</v>
      </c>
    </row>
    <row r="69" spans="1:16" ht="15">
      <c r="A69" s="2" t="s">
        <v>26</v>
      </c>
      <c r="B69" s="6"/>
      <c r="C69" s="11">
        <f>D69+E69+F69+G69+H69</f>
        <v>25553.300000000003</v>
      </c>
      <c r="D69" s="11">
        <v>10494</v>
      </c>
      <c r="E69" s="11">
        <v>7529.7</v>
      </c>
      <c r="F69" s="11">
        <v>7529.6</v>
      </c>
      <c r="G69" s="11">
        <v>0</v>
      </c>
      <c r="H69" s="11">
        <v>0</v>
      </c>
      <c r="I69" s="2"/>
      <c r="J69" s="3"/>
      <c r="K69" s="7"/>
      <c r="L69" s="7"/>
      <c r="M69" s="7"/>
      <c r="N69" s="7"/>
      <c r="O69" s="7"/>
      <c r="P69" s="7"/>
    </row>
    <row r="70" spans="1:16" ht="15">
      <c r="A70" s="2" t="s">
        <v>23</v>
      </c>
      <c r="B70" s="6"/>
      <c r="C70" s="11">
        <f>D70+E70+F70+G70+H70</f>
        <v>9176.1</v>
      </c>
      <c r="D70" s="11">
        <v>3881.3</v>
      </c>
      <c r="E70" s="11">
        <v>2784.9</v>
      </c>
      <c r="F70" s="11">
        <v>2509.9</v>
      </c>
      <c r="G70" s="11">
        <v>0</v>
      </c>
      <c r="H70" s="11">
        <v>0</v>
      </c>
      <c r="I70" s="2"/>
      <c r="J70" s="3"/>
      <c r="K70" s="7"/>
      <c r="L70" s="7"/>
      <c r="M70" s="7"/>
      <c r="N70" s="7"/>
      <c r="O70" s="7"/>
      <c r="P70" s="7"/>
    </row>
    <row r="71" spans="1:16" ht="15">
      <c r="A71" s="2" t="s">
        <v>55</v>
      </c>
      <c r="B71" s="6"/>
      <c r="C71" s="11">
        <f>D71+E71+F71+G71+H71</f>
        <v>14884.099999999999</v>
      </c>
      <c r="D71" s="11">
        <v>6160.9</v>
      </c>
      <c r="E71" s="11">
        <v>4420.5</v>
      </c>
      <c r="F71" s="11">
        <v>4302.7</v>
      </c>
      <c r="G71" s="11">
        <v>0</v>
      </c>
      <c r="H71" s="11">
        <v>0</v>
      </c>
      <c r="I71" s="2"/>
      <c r="J71" s="3"/>
      <c r="K71" s="7"/>
      <c r="L71" s="7"/>
      <c r="M71" s="7"/>
      <c r="N71" s="7"/>
      <c r="O71" s="7"/>
      <c r="P71" s="7"/>
    </row>
    <row r="72" spans="1:16" ht="45">
      <c r="A72" s="2" t="s">
        <v>41</v>
      </c>
      <c r="B72" s="6"/>
      <c r="C72" s="12">
        <f aca="true" t="shared" si="7" ref="C72:H72">C76+C80+C84</f>
        <v>13342.400000000001</v>
      </c>
      <c r="D72" s="12">
        <f t="shared" si="7"/>
        <v>3941.4</v>
      </c>
      <c r="E72" s="12">
        <f t="shared" si="7"/>
        <v>0</v>
      </c>
      <c r="F72" s="12">
        <f t="shared" si="7"/>
        <v>0</v>
      </c>
      <c r="G72" s="12">
        <f t="shared" si="7"/>
        <v>4700.5</v>
      </c>
      <c r="H72" s="12">
        <f t="shared" si="7"/>
        <v>4700.5</v>
      </c>
      <c r="I72" s="3"/>
      <c r="J72" s="3"/>
      <c r="K72" s="7"/>
      <c r="L72" s="7"/>
      <c r="M72" s="7"/>
      <c r="N72" s="7"/>
      <c r="O72" s="7"/>
      <c r="P72" s="7"/>
    </row>
    <row r="73" spans="1:16" ht="15">
      <c r="A73" s="2" t="s">
        <v>26</v>
      </c>
      <c r="B73" s="6"/>
      <c r="C73" s="12">
        <f aca="true" t="shared" si="8" ref="C73:H75">C77+C81+C85</f>
        <v>0</v>
      </c>
      <c r="D73" s="12">
        <f>D77+D81+D85</f>
        <v>0</v>
      </c>
      <c r="E73" s="12">
        <f t="shared" si="8"/>
        <v>0</v>
      </c>
      <c r="F73" s="12">
        <f t="shared" si="8"/>
        <v>0</v>
      </c>
      <c r="G73" s="12">
        <f t="shared" si="8"/>
        <v>0</v>
      </c>
      <c r="H73" s="12">
        <f t="shared" si="8"/>
        <v>0</v>
      </c>
      <c r="I73" s="3"/>
      <c r="J73" s="3"/>
      <c r="K73" s="7"/>
      <c r="L73" s="7"/>
      <c r="M73" s="7"/>
      <c r="N73" s="7"/>
      <c r="O73" s="7"/>
      <c r="P73" s="7"/>
    </row>
    <row r="74" spans="1:16" ht="15">
      <c r="A74" s="2" t="s">
        <v>23</v>
      </c>
      <c r="B74" s="6"/>
      <c r="C74" s="12">
        <f t="shared" si="8"/>
        <v>0</v>
      </c>
      <c r="D74" s="12">
        <f t="shared" si="8"/>
        <v>0</v>
      </c>
      <c r="E74" s="12">
        <f t="shared" si="8"/>
        <v>0</v>
      </c>
      <c r="F74" s="12">
        <f t="shared" si="8"/>
        <v>0</v>
      </c>
      <c r="G74" s="12">
        <f t="shared" si="8"/>
        <v>0</v>
      </c>
      <c r="H74" s="12">
        <f t="shared" si="8"/>
        <v>0</v>
      </c>
      <c r="I74" s="3"/>
      <c r="J74" s="3"/>
      <c r="K74" s="7"/>
      <c r="L74" s="7"/>
      <c r="M74" s="7"/>
      <c r="N74" s="7"/>
      <c r="O74" s="7"/>
      <c r="P74" s="7"/>
    </row>
    <row r="75" spans="1:16" ht="15">
      <c r="A75" s="2" t="s">
        <v>55</v>
      </c>
      <c r="B75" s="6"/>
      <c r="C75" s="12">
        <f t="shared" si="8"/>
        <v>13342.400000000001</v>
      </c>
      <c r="D75" s="12">
        <f t="shared" si="8"/>
        <v>3941.4</v>
      </c>
      <c r="E75" s="12">
        <f>E79+E83+E87</f>
        <v>0</v>
      </c>
      <c r="F75" s="12">
        <f>F79+F83+F87</f>
        <v>0</v>
      </c>
      <c r="G75" s="12">
        <f>G79+G83+G87</f>
        <v>4700.5</v>
      </c>
      <c r="H75" s="12">
        <f>H79+H83+H87</f>
        <v>4700.5</v>
      </c>
      <c r="I75" s="3"/>
      <c r="J75" s="3"/>
      <c r="K75" s="7"/>
      <c r="L75" s="7"/>
      <c r="M75" s="7"/>
      <c r="N75" s="7"/>
      <c r="O75" s="7"/>
      <c r="P75" s="7"/>
    </row>
    <row r="76" spans="1:16" ht="70.5" customHeight="1">
      <c r="A76" s="2" t="s">
        <v>50</v>
      </c>
      <c r="B76" s="10" t="s">
        <v>52</v>
      </c>
      <c r="C76" s="12">
        <f>D76+E76+F76+G76+H76</f>
        <v>5353.2</v>
      </c>
      <c r="D76" s="11">
        <f>D77+D78+D79</f>
        <v>1450</v>
      </c>
      <c r="E76" s="11">
        <f>E77+E78+E79</f>
        <v>0</v>
      </c>
      <c r="F76" s="11">
        <f>F77+F78+F79</f>
        <v>0</v>
      </c>
      <c r="G76" s="11">
        <f>G77+G78+G79</f>
        <v>1951.6</v>
      </c>
      <c r="H76" s="11">
        <f>H77+H78+H79</f>
        <v>1951.6</v>
      </c>
      <c r="I76" s="2" t="s">
        <v>42</v>
      </c>
      <c r="J76" s="3" t="s">
        <v>16</v>
      </c>
      <c r="K76" s="20">
        <v>554</v>
      </c>
      <c r="L76" s="7">
        <v>580.2</v>
      </c>
      <c r="M76" s="7">
        <v>0</v>
      </c>
      <c r="N76" s="7">
        <v>0</v>
      </c>
      <c r="O76" s="7">
        <v>580.2</v>
      </c>
      <c r="P76" s="7">
        <v>580.2</v>
      </c>
    </row>
    <row r="77" spans="1:16" ht="15" customHeight="1">
      <c r="A77" s="2" t="s">
        <v>26</v>
      </c>
      <c r="B77" s="6"/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2"/>
      <c r="J77" s="3"/>
      <c r="K77" s="7"/>
      <c r="L77" s="7"/>
      <c r="M77" s="7"/>
      <c r="N77" s="7"/>
      <c r="O77" s="7"/>
      <c r="P77" s="7"/>
    </row>
    <row r="78" spans="1:16" ht="15" customHeight="1">
      <c r="A78" s="2" t="s">
        <v>23</v>
      </c>
      <c r="B78" s="6"/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2"/>
      <c r="J78" s="3"/>
      <c r="K78" s="7"/>
      <c r="L78" s="7"/>
      <c r="M78" s="7"/>
      <c r="N78" s="7"/>
      <c r="O78" s="7"/>
      <c r="P78" s="7"/>
    </row>
    <row r="79" spans="1:16" ht="15" customHeight="1">
      <c r="A79" s="2" t="s">
        <v>55</v>
      </c>
      <c r="B79" s="6"/>
      <c r="C79" s="12">
        <f>D79+E79+F79+G79+H79</f>
        <v>5353.2</v>
      </c>
      <c r="D79" s="11">
        <v>1450</v>
      </c>
      <c r="E79" s="11">
        <v>0</v>
      </c>
      <c r="F79" s="11">
        <v>0</v>
      </c>
      <c r="G79" s="11">
        <v>1951.6</v>
      </c>
      <c r="H79" s="11">
        <v>1951.6</v>
      </c>
      <c r="I79" s="2"/>
      <c r="J79" s="3"/>
      <c r="K79" s="7"/>
      <c r="L79" s="7"/>
      <c r="M79" s="7"/>
      <c r="N79" s="7"/>
      <c r="O79" s="7"/>
      <c r="P79" s="7"/>
    </row>
    <row r="80" spans="1:16" ht="90">
      <c r="A80" s="2" t="s">
        <v>43</v>
      </c>
      <c r="B80" s="10" t="s">
        <v>52</v>
      </c>
      <c r="C80" s="12">
        <f>D80+E80+F80+G80+H80</f>
        <v>6515</v>
      </c>
      <c r="D80" s="11">
        <f>D81+D82+D83</f>
        <v>2000</v>
      </c>
      <c r="E80" s="11">
        <f>E81+E82+E83</f>
        <v>0</v>
      </c>
      <c r="F80" s="11">
        <f>F81+F82+F83</f>
        <v>0</v>
      </c>
      <c r="G80" s="11">
        <f>G81+G82+G83</f>
        <v>2257.5</v>
      </c>
      <c r="H80" s="11">
        <f>H81+H82+H83</f>
        <v>2257.5</v>
      </c>
      <c r="I80" s="2" t="s">
        <v>44</v>
      </c>
      <c r="J80" s="3" t="s">
        <v>14</v>
      </c>
      <c r="K80" s="7">
        <v>8</v>
      </c>
      <c r="L80" s="7">
        <v>8</v>
      </c>
      <c r="M80" s="7">
        <v>0</v>
      </c>
      <c r="N80" s="7">
        <v>0</v>
      </c>
      <c r="O80" s="7">
        <v>8</v>
      </c>
      <c r="P80" s="7">
        <v>8</v>
      </c>
    </row>
    <row r="81" spans="1:16" ht="15">
      <c r="A81" s="2" t="s">
        <v>26</v>
      </c>
      <c r="B81" s="6"/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2"/>
      <c r="J81" s="3"/>
      <c r="K81" s="7"/>
      <c r="L81" s="7"/>
      <c r="M81" s="7"/>
      <c r="N81" s="7"/>
      <c r="O81" s="7"/>
      <c r="P81" s="7"/>
    </row>
    <row r="82" spans="1:16" ht="15">
      <c r="A82" s="2" t="s">
        <v>23</v>
      </c>
      <c r="B82" s="6"/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2"/>
      <c r="J82" s="3"/>
      <c r="K82" s="7"/>
      <c r="L82" s="7"/>
      <c r="M82" s="7"/>
      <c r="N82" s="7"/>
      <c r="O82" s="7"/>
      <c r="P82" s="7"/>
    </row>
    <row r="83" spans="1:16" ht="15">
      <c r="A83" s="2" t="s">
        <v>55</v>
      </c>
      <c r="B83" s="6"/>
      <c r="C83" s="12">
        <f>D83+E83+F83+G83+H83</f>
        <v>6515</v>
      </c>
      <c r="D83" s="11">
        <v>2000</v>
      </c>
      <c r="E83" s="12">
        <v>0</v>
      </c>
      <c r="F83" s="12">
        <v>0</v>
      </c>
      <c r="G83" s="12">
        <v>2257.5</v>
      </c>
      <c r="H83" s="12">
        <v>2257.5</v>
      </c>
      <c r="I83" s="2"/>
      <c r="J83" s="3"/>
      <c r="K83" s="7"/>
      <c r="L83" s="7"/>
      <c r="M83" s="7"/>
      <c r="N83" s="7"/>
      <c r="O83" s="7"/>
      <c r="P83" s="7"/>
    </row>
    <row r="84" spans="1:16" ht="106.5" customHeight="1">
      <c r="A84" s="2" t="s">
        <v>46</v>
      </c>
      <c r="B84" s="10" t="s">
        <v>52</v>
      </c>
      <c r="C84" s="12">
        <f aca="true" t="shared" si="9" ref="C84:H84">C85+C86+C87</f>
        <v>1474.1999999999998</v>
      </c>
      <c r="D84" s="12">
        <f t="shared" si="9"/>
        <v>491.4</v>
      </c>
      <c r="E84" s="12">
        <f t="shared" si="9"/>
        <v>0</v>
      </c>
      <c r="F84" s="12">
        <f t="shared" si="9"/>
        <v>0</v>
      </c>
      <c r="G84" s="12">
        <f t="shared" si="9"/>
        <v>491.4</v>
      </c>
      <c r="H84" s="12">
        <f t="shared" si="9"/>
        <v>491.4</v>
      </c>
      <c r="I84" s="2" t="s">
        <v>45</v>
      </c>
      <c r="J84" s="3" t="s">
        <v>14</v>
      </c>
      <c r="K84" s="7">
        <v>8</v>
      </c>
      <c r="L84" s="7">
        <v>8</v>
      </c>
      <c r="M84" s="7">
        <v>0</v>
      </c>
      <c r="N84" s="7">
        <v>0</v>
      </c>
      <c r="O84" s="7">
        <v>8</v>
      </c>
      <c r="P84" s="7">
        <v>8</v>
      </c>
    </row>
    <row r="85" spans="1:16" ht="15" customHeight="1">
      <c r="A85" s="2" t="s">
        <v>26</v>
      </c>
      <c r="B85" s="6"/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2"/>
      <c r="J85" s="3"/>
      <c r="K85" s="7"/>
      <c r="L85" s="7"/>
      <c r="M85" s="7"/>
      <c r="N85" s="7"/>
      <c r="O85" s="7"/>
      <c r="P85" s="7"/>
    </row>
    <row r="86" spans="1:16" ht="15" customHeight="1">
      <c r="A86" s="2" t="s">
        <v>23</v>
      </c>
      <c r="B86" s="6"/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2"/>
      <c r="J86" s="3"/>
      <c r="K86" s="7"/>
      <c r="L86" s="7"/>
      <c r="M86" s="7"/>
      <c r="N86" s="7"/>
      <c r="O86" s="7"/>
      <c r="P86" s="7"/>
    </row>
    <row r="87" spans="1:16" ht="15" customHeight="1">
      <c r="A87" s="2" t="s">
        <v>55</v>
      </c>
      <c r="B87" s="6"/>
      <c r="C87" s="12">
        <f aca="true" t="shared" si="10" ref="C87:C92">D87+E87+F87+G87+H87</f>
        <v>1474.1999999999998</v>
      </c>
      <c r="D87" s="11">
        <v>491.4</v>
      </c>
      <c r="E87" s="11">
        <v>0</v>
      </c>
      <c r="F87" s="11">
        <v>0</v>
      </c>
      <c r="G87" s="11">
        <v>491.4</v>
      </c>
      <c r="H87" s="11">
        <v>491.4</v>
      </c>
      <c r="I87" s="2"/>
      <c r="J87" s="3"/>
      <c r="K87" s="7"/>
      <c r="L87" s="7"/>
      <c r="M87" s="7"/>
      <c r="N87" s="7"/>
      <c r="O87" s="7"/>
      <c r="P87" s="7"/>
    </row>
    <row r="88" spans="1:16" ht="45">
      <c r="A88" s="2" t="s">
        <v>22</v>
      </c>
      <c r="B88" s="6"/>
      <c r="C88" s="12">
        <f t="shared" si="10"/>
        <v>106883.59999999999</v>
      </c>
      <c r="D88" s="11">
        <f>D89+D90+D91</f>
        <v>19705.399999999998</v>
      </c>
      <c r="E88" s="11">
        <f>E89+E90+E91</f>
        <v>19143.7</v>
      </c>
      <c r="F88" s="11">
        <f>F89+F90+F91</f>
        <v>22421.699999999997</v>
      </c>
      <c r="G88" s="11">
        <f>G89+G90+G91</f>
        <v>22806.399999999998</v>
      </c>
      <c r="H88" s="11">
        <f>H89+H90+H91</f>
        <v>22806.399999999998</v>
      </c>
      <c r="I88" s="2"/>
      <c r="J88" s="3"/>
      <c r="K88" s="7"/>
      <c r="L88" s="7"/>
      <c r="M88" s="7"/>
      <c r="N88" s="7"/>
      <c r="O88" s="7"/>
      <c r="P88" s="7"/>
    </row>
    <row r="89" spans="1:16" ht="15">
      <c r="A89" s="2" t="s">
        <v>26</v>
      </c>
      <c r="B89" s="6"/>
      <c r="C89" s="12">
        <f t="shared" si="10"/>
        <v>74626.2</v>
      </c>
      <c r="D89" s="11">
        <f>D93+D101</f>
        <v>13868.6</v>
      </c>
      <c r="E89" s="11">
        <f aca="true" t="shared" si="11" ref="E89:H91">E93+E101</f>
        <v>14656</v>
      </c>
      <c r="F89" s="11">
        <f t="shared" si="11"/>
        <v>15348.4</v>
      </c>
      <c r="G89" s="11">
        <f t="shared" si="11"/>
        <v>15376.6</v>
      </c>
      <c r="H89" s="11">
        <f t="shared" si="11"/>
        <v>15376.6</v>
      </c>
      <c r="I89" s="2"/>
      <c r="J89" s="3"/>
      <c r="K89" s="7"/>
      <c r="L89" s="7"/>
      <c r="M89" s="7"/>
      <c r="N89" s="7"/>
      <c r="O89" s="7"/>
      <c r="P89" s="7"/>
    </row>
    <row r="90" spans="1:16" ht="15">
      <c r="A90" s="2" t="s">
        <v>23</v>
      </c>
      <c r="B90" s="6"/>
      <c r="C90" s="12">
        <f t="shared" si="10"/>
        <v>21569.100000000002</v>
      </c>
      <c r="D90" s="11">
        <f>D94+D102</f>
        <v>3866.2000000000003</v>
      </c>
      <c r="E90" s="11">
        <f t="shared" si="11"/>
        <v>2573.3</v>
      </c>
      <c r="F90" s="11">
        <f t="shared" si="11"/>
        <v>4831.2</v>
      </c>
      <c r="G90" s="11">
        <f t="shared" si="11"/>
        <v>5149.2</v>
      </c>
      <c r="H90" s="11">
        <f t="shared" si="11"/>
        <v>5149.2</v>
      </c>
      <c r="I90" s="2"/>
      <c r="J90" s="3"/>
      <c r="K90" s="7"/>
      <c r="L90" s="7"/>
      <c r="M90" s="7"/>
      <c r="N90" s="7"/>
      <c r="O90" s="7"/>
      <c r="P90" s="7"/>
    </row>
    <row r="91" spans="1:16" ht="15">
      <c r="A91" s="2" t="s">
        <v>55</v>
      </c>
      <c r="B91" s="6"/>
      <c r="C91" s="12">
        <f t="shared" si="10"/>
        <v>10688.300000000001</v>
      </c>
      <c r="D91" s="11">
        <f>D95+D103</f>
        <v>1970.6</v>
      </c>
      <c r="E91" s="11">
        <f t="shared" si="11"/>
        <v>1914.4</v>
      </c>
      <c r="F91" s="11">
        <f t="shared" si="11"/>
        <v>2242.1</v>
      </c>
      <c r="G91" s="11">
        <f t="shared" si="11"/>
        <v>2280.6</v>
      </c>
      <c r="H91" s="11">
        <f t="shared" si="11"/>
        <v>2280.6</v>
      </c>
      <c r="I91" s="2"/>
      <c r="J91" s="3"/>
      <c r="K91" s="7"/>
      <c r="L91" s="7"/>
      <c r="M91" s="7"/>
      <c r="N91" s="7"/>
      <c r="O91" s="7"/>
      <c r="P91" s="7"/>
    </row>
    <row r="92" spans="1:16" ht="60">
      <c r="A92" s="2" t="s">
        <v>64</v>
      </c>
      <c r="B92" s="6"/>
      <c r="C92" s="12">
        <f t="shared" si="10"/>
        <v>87282.1</v>
      </c>
      <c r="D92" s="11">
        <f>D93+D94+D95</f>
        <v>16220.6</v>
      </c>
      <c r="E92" s="11">
        <f>E93+E94+E95</f>
        <v>17141.6</v>
      </c>
      <c r="F92" s="11">
        <f>F93+F94+F95</f>
        <v>17951.3</v>
      </c>
      <c r="G92" s="11">
        <f>G93+G94+G95</f>
        <v>17984.3</v>
      </c>
      <c r="H92" s="11">
        <f>H93+H94+H95</f>
        <v>17984.3</v>
      </c>
      <c r="I92" s="2"/>
      <c r="J92" s="3"/>
      <c r="K92" s="7"/>
      <c r="L92" s="7"/>
      <c r="M92" s="7"/>
      <c r="N92" s="7"/>
      <c r="O92" s="7"/>
      <c r="P92" s="7"/>
    </row>
    <row r="93" spans="1:16" ht="15">
      <c r="A93" s="2" t="s">
        <v>26</v>
      </c>
      <c r="B93" s="6"/>
      <c r="C93" s="12">
        <f aca="true" t="shared" si="12" ref="C93:C107">D93+E93+F93+G93+H93</f>
        <v>74626.2</v>
      </c>
      <c r="D93" s="11">
        <f aca="true" t="shared" si="13" ref="D93:H95">D97</f>
        <v>13868.6</v>
      </c>
      <c r="E93" s="11">
        <f t="shared" si="13"/>
        <v>14656</v>
      </c>
      <c r="F93" s="11">
        <f t="shared" si="13"/>
        <v>15348.4</v>
      </c>
      <c r="G93" s="11">
        <f t="shared" si="13"/>
        <v>15376.6</v>
      </c>
      <c r="H93" s="11">
        <f t="shared" si="13"/>
        <v>15376.6</v>
      </c>
      <c r="I93" s="2"/>
      <c r="J93" s="3"/>
      <c r="K93" s="7"/>
      <c r="L93" s="7"/>
      <c r="M93" s="7"/>
      <c r="N93" s="7"/>
      <c r="O93" s="7"/>
      <c r="P93" s="7"/>
    </row>
    <row r="94" spans="1:16" ht="15">
      <c r="A94" s="2" t="s">
        <v>23</v>
      </c>
      <c r="B94" s="6"/>
      <c r="C94" s="12">
        <f t="shared" si="12"/>
        <v>3927.7</v>
      </c>
      <c r="D94" s="11">
        <f t="shared" si="13"/>
        <v>729.9</v>
      </c>
      <c r="E94" s="11">
        <f t="shared" si="13"/>
        <v>771.4</v>
      </c>
      <c r="F94" s="11">
        <f t="shared" si="13"/>
        <v>807.8</v>
      </c>
      <c r="G94" s="11">
        <f t="shared" si="13"/>
        <v>809.3</v>
      </c>
      <c r="H94" s="11">
        <f t="shared" si="13"/>
        <v>809.3</v>
      </c>
      <c r="I94" s="2"/>
      <c r="J94" s="3"/>
      <c r="K94" s="7"/>
      <c r="L94" s="7"/>
      <c r="M94" s="7"/>
      <c r="N94" s="7"/>
      <c r="O94" s="7"/>
      <c r="P94" s="7"/>
    </row>
    <row r="95" spans="1:16" ht="15">
      <c r="A95" s="2" t="s">
        <v>55</v>
      </c>
      <c r="B95" s="6"/>
      <c r="C95" s="12">
        <f t="shared" si="12"/>
        <v>8728.199999999999</v>
      </c>
      <c r="D95" s="11">
        <f t="shared" si="13"/>
        <v>1622.1</v>
      </c>
      <c r="E95" s="11">
        <f t="shared" si="13"/>
        <v>1714.2</v>
      </c>
      <c r="F95" s="11">
        <f t="shared" si="13"/>
        <v>1795.1</v>
      </c>
      <c r="G95" s="11">
        <f t="shared" si="13"/>
        <v>1798.4</v>
      </c>
      <c r="H95" s="11">
        <f t="shared" si="13"/>
        <v>1798.4</v>
      </c>
      <c r="I95" s="2"/>
      <c r="J95" s="3"/>
      <c r="K95" s="7"/>
      <c r="L95" s="7"/>
      <c r="M95" s="7"/>
      <c r="N95" s="7"/>
      <c r="O95" s="7"/>
      <c r="P95" s="7"/>
    </row>
    <row r="96" spans="1:16" ht="90">
      <c r="A96" s="2" t="s">
        <v>24</v>
      </c>
      <c r="B96" s="10" t="s">
        <v>52</v>
      </c>
      <c r="C96" s="12">
        <f t="shared" si="12"/>
        <v>87282.1</v>
      </c>
      <c r="D96" s="11">
        <f>D97+D98+D99</f>
        <v>16220.6</v>
      </c>
      <c r="E96" s="11">
        <f>E97+E98+E99</f>
        <v>17141.6</v>
      </c>
      <c r="F96" s="11">
        <f>F97+F98+F99</f>
        <v>17951.3</v>
      </c>
      <c r="G96" s="11">
        <f>G97+G98+G99</f>
        <v>17984.3</v>
      </c>
      <c r="H96" s="11">
        <f>H97+H98+H99</f>
        <v>17984.3</v>
      </c>
      <c r="I96" s="2" t="s">
        <v>27</v>
      </c>
      <c r="J96" s="3" t="s">
        <v>28</v>
      </c>
      <c r="K96" s="7">
        <v>100</v>
      </c>
      <c r="L96" s="7">
        <v>100</v>
      </c>
      <c r="M96" s="7">
        <v>100</v>
      </c>
      <c r="N96" s="7">
        <v>100</v>
      </c>
      <c r="O96" s="7">
        <v>100</v>
      </c>
      <c r="P96" s="7">
        <v>100</v>
      </c>
    </row>
    <row r="97" spans="1:16" ht="15">
      <c r="A97" s="2" t="s">
        <v>26</v>
      </c>
      <c r="B97" s="6"/>
      <c r="C97" s="12">
        <f t="shared" si="12"/>
        <v>74626.2</v>
      </c>
      <c r="D97" s="11">
        <v>13868.6</v>
      </c>
      <c r="E97" s="11">
        <v>14656</v>
      </c>
      <c r="F97" s="11">
        <v>15348.4</v>
      </c>
      <c r="G97" s="11">
        <v>15376.6</v>
      </c>
      <c r="H97" s="11">
        <v>15376.6</v>
      </c>
      <c r="I97" s="2"/>
      <c r="J97" s="3"/>
      <c r="K97" s="7"/>
      <c r="L97" s="7"/>
      <c r="M97" s="7"/>
      <c r="N97" s="7"/>
      <c r="O97" s="7"/>
      <c r="P97" s="7"/>
    </row>
    <row r="98" spans="1:16" ht="15">
      <c r="A98" s="2" t="s">
        <v>23</v>
      </c>
      <c r="B98" s="6"/>
      <c r="C98" s="12">
        <f t="shared" si="12"/>
        <v>3927.7</v>
      </c>
      <c r="D98" s="11">
        <v>729.9</v>
      </c>
      <c r="E98" s="11">
        <v>771.4</v>
      </c>
      <c r="F98" s="11">
        <v>807.8</v>
      </c>
      <c r="G98" s="11">
        <v>809.3</v>
      </c>
      <c r="H98" s="11">
        <v>809.3</v>
      </c>
      <c r="I98" s="2"/>
      <c r="J98" s="3"/>
      <c r="K98" s="7"/>
      <c r="L98" s="7"/>
      <c r="M98" s="7"/>
      <c r="N98" s="7"/>
      <c r="O98" s="7"/>
      <c r="P98" s="7"/>
    </row>
    <row r="99" spans="1:16" ht="15">
      <c r="A99" s="2" t="s">
        <v>55</v>
      </c>
      <c r="B99" s="6"/>
      <c r="C99" s="12">
        <f t="shared" si="12"/>
        <v>8728.199999999999</v>
      </c>
      <c r="D99" s="11">
        <v>1622.1</v>
      </c>
      <c r="E99" s="11">
        <v>1714.2</v>
      </c>
      <c r="F99" s="11">
        <v>1795.1</v>
      </c>
      <c r="G99" s="11">
        <v>1798.4</v>
      </c>
      <c r="H99" s="11">
        <v>1798.4</v>
      </c>
      <c r="I99" s="2"/>
      <c r="J99" s="3"/>
      <c r="K99" s="7"/>
      <c r="L99" s="7"/>
      <c r="M99" s="7"/>
      <c r="N99" s="7"/>
      <c r="O99" s="7"/>
      <c r="P99" s="7"/>
    </row>
    <row r="100" spans="1:16" ht="60">
      <c r="A100" s="2" t="s">
        <v>65</v>
      </c>
      <c r="B100" s="6"/>
      <c r="C100" s="12">
        <f t="shared" si="12"/>
        <v>19601.499999999996</v>
      </c>
      <c r="D100" s="11">
        <f>D101+D102+D103</f>
        <v>3484.8</v>
      </c>
      <c r="E100" s="11">
        <f>E101+E102+E103</f>
        <v>2002.1000000000001</v>
      </c>
      <c r="F100" s="11">
        <f>F101+F102+F103</f>
        <v>4470.4</v>
      </c>
      <c r="G100" s="11">
        <f>G101+G102+G103</f>
        <v>4822.099999999999</v>
      </c>
      <c r="H100" s="11">
        <f>H101+H102+H103</f>
        <v>4822.099999999999</v>
      </c>
      <c r="I100" s="2"/>
      <c r="J100" s="3"/>
      <c r="K100" s="7"/>
      <c r="L100" s="7"/>
      <c r="M100" s="7"/>
      <c r="N100" s="7"/>
      <c r="O100" s="7"/>
      <c r="P100" s="7"/>
    </row>
    <row r="101" spans="1:16" ht="15">
      <c r="A101" s="2" t="s">
        <v>26</v>
      </c>
      <c r="B101" s="6"/>
      <c r="C101" s="12">
        <f t="shared" si="12"/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2"/>
      <c r="J101" s="3"/>
      <c r="K101" s="7"/>
      <c r="L101" s="7"/>
      <c r="M101" s="7"/>
      <c r="N101" s="7"/>
      <c r="O101" s="7"/>
      <c r="P101" s="7"/>
    </row>
    <row r="102" spans="1:16" ht="15">
      <c r="A102" s="2" t="s">
        <v>23</v>
      </c>
      <c r="B102" s="6"/>
      <c r="C102" s="12">
        <f t="shared" si="12"/>
        <v>17641.4</v>
      </c>
      <c r="D102" s="11">
        <f aca="true" t="shared" si="14" ref="D102:H103">D106</f>
        <v>3136.3</v>
      </c>
      <c r="E102" s="11">
        <f t="shared" si="14"/>
        <v>1801.9</v>
      </c>
      <c r="F102" s="11">
        <f t="shared" si="14"/>
        <v>4023.4</v>
      </c>
      <c r="G102" s="11">
        <f t="shared" si="14"/>
        <v>4339.9</v>
      </c>
      <c r="H102" s="11">
        <f t="shared" si="14"/>
        <v>4339.9</v>
      </c>
      <c r="I102" s="2"/>
      <c r="J102" s="3"/>
      <c r="K102" s="7"/>
      <c r="L102" s="7"/>
      <c r="M102" s="7"/>
      <c r="N102" s="7"/>
      <c r="O102" s="7"/>
      <c r="P102" s="7"/>
    </row>
    <row r="103" spans="1:16" ht="15">
      <c r="A103" s="2" t="s">
        <v>55</v>
      </c>
      <c r="B103" s="6"/>
      <c r="C103" s="12">
        <f t="shared" si="12"/>
        <v>1960.1000000000001</v>
      </c>
      <c r="D103" s="11">
        <f t="shared" si="14"/>
        <v>348.5</v>
      </c>
      <c r="E103" s="11">
        <f t="shared" si="14"/>
        <v>200.2</v>
      </c>
      <c r="F103" s="11">
        <f t="shared" si="14"/>
        <v>447</v>
      </c>
      <c r="G103" s="11">
        <f t="shared" si="14"/>
        <v>482.2</v>
      </c>
      <c r="H103" s="11">
        <f t="shared" si="14"/>
        <v>482.2</v>
      </c>
      <c r="I103" s="2"/>
      <c r="J103" s="3"/>
      <c r="K103" s="7"/>
      <c r="L103" s="7"/>
      <c r="M103" s="7"/>
      <c r="N103" s="7"/>
      <c r="O103" s="7"/>
      <c r="P103" s="7"/>
    </row>
    <row r="104" spans="1:16" ht="90">
      <c r="A104" s="2" t="s">
        <v>25</v>
      </c>
      <c r="B104" s="10" t="s">
        <v>52</v>
      </c>
      <c r="C104" s="12">
        <f t="shared" si="12"/>
        <v>19601.499999999996</v>
      </c>
      <c r="D104" s="11">
        <f>D105+D106+D107</f>
        <v>3484.8</v>
      </c>
      <c r="E104" s="11">
        <f>E105+E106+E107</f>
        <v>2002.1000000000001</v>
      </c>
      <c r="F104" s="11">
        <f>F105+F106+F107</f>
        <v>4470.4</v>
      </c>
      <c r="G104" s="11">
        <f>G105+G106+G107</f>
        <v>4822.099999999999</v>
      </c>
      <c r="H104" s="11">
        <f>H105+H106+H107</f>
        <v>4822.099999999999</v>
      </c>
      <c r="I104" s="2" t="s">
        <v>47</v>
      </c>
      <c r="J104" s="3" t="s">
        <v>28</v>
      </c>
      <c r="K104" s="7">
        <v>100</v>
      </c>
      <c r="L104" s="7">
        <v>100</v>
      </c>
      <c r="M104" s="7">
        <v>100</v>
      </c>
      <c r="N104" s="7">
        <v>100</v>
      </c>
      <c r="O104" s="7">
        <v>100</v>
      </c>
      <c r="P104" s="7">
        <v>100</v>
      </c>
    </row>
    <row r="105" spans="1:16" ht="15">
      <c r="A105" s="2" t="s">
        <v>26</v>
      </c>
      <c r="B105" s="6"/>
      <c r="C105" s="12">
        <f t="shared" si="12"/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2"/>
      <c r="J105" s="3"/>
      <c r="K105" s="7"/>
      <c r="L105" s="7"/>
      <c r="M105" s="7"/>
      <c r="N105" s="7"/>
      <c r="O105" s="7"/>
      <c r="P105" s="7"/>
    </row>
    <row r="106" spans="1:16" ht="15">
      <c r="A106" s="2" t="s">
        <v>23</v>
      </c>
      <c r="B106" s="6"/>
      <c r="C106" s="12">
        <f t="shared" si="12"/>
        <v>17641.4</v>
      </c>
      <c r="D106" s="11">
        <v>3136.3</v>
      </c>
      <c r="E106" s="11">
        <v>1801.9</v>
      </c>
      <c r="F106" s="11">
        <v>4023.4</v>
      </c>
      <c r="G106" s="11">
        <v>4339.9</v>
      </c>
      <c r="H106" s="11">
        <v>4339.9</v>
      </c>
      <c r="I106" s="2"/>
      <c r="J106" s="3"/>
      <c r="K106" s="7"/>
      <c r="L106" s="7"/>
      <c r="M106" s="7"/>
      <c r="N106" s="7"/>
      <c r="O106" s="7"/>
      <c r="P106" s="7"/>
    </row>
    <row r="107" spans="1:16" ht="15">
      <c r="A107" s="2" t="s">
        <v>55</v>
      </c>
      <c r="B107" s="6"/>
      <c r="C107" s="12">
        <f t="shared" si="12"/>
        <v>1960.1000000000001</v>
      </c>
      <c r="D107" s="11">
        <v>348.5</v>
      </c>
      <c r="E107" s="11">
        <v>200.2</v>
      </c>
      <c r="F107" s="11">
        <v>447</v>
      </c>
      <c r="G107" s="11">
        <v>482.2</v>
      </c>
      <c r="H107" s="11">
        <v>482.2</v>
      </c>
      <c r="I107" s="2"/>
      <c r="J107" s="3"/>
      <c r="K107" s="7"/>
      <c r="L107" s="7"/>
      <c r="M107" s="7"/>
      <c r="N107" s="7"/>
      <c r="O107" s="7"/>
      <c r="P107" s="7"/>
    </row>
  </sheetData>
  <sheetProtection/>
  <mergeCells count="12">
    <mergeCell ref="K10:K11"/>
    <mergeCell ref="C10:C11"/>
    <mergeCell ref="A9:A11"/>
    <mergeCell ref="B9:B11"/>
    <mergeCell ref="A6:P6"/>
    <mergeCell ref="A7:P7"/>
    <mergeCell ref="C9:H9"/>
    <mergeCell ref="D10:H10"/>
    <mergeCell ref="I9:P9"/>
    <mergeCell ref="L10:P10"/>
    <mergeCell ref="I10:I11"/>
    <mergeCell ref="J10:J11"/>
  </mergeCells>
  <printOptions/>
  <pageMargins left="0.6692913385826772" right="0.15748031496062992" top="0.58" bottom="0.52" header="0.5118110236220472" footer="0.5118110236220472"/>
  <pageSetup horizontalDpi="600" verticalDpi="600" orientation="landscape" paperSize="9" scale="55" r:id="rId1"/>
  <rowBreaks count="3" manualBreakCount="3">
    <brk id="35" max="15" man="1"/>
    <brk id="63" max="15" man="1"/>
    <brk id="95" max="1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2019-12-26T13:32:08Z</cp:lastPrinted>
  <dcterms:created xsi:type="dcterms:W3CDTF">1996-10-08T23:32:33Z</dcterms:created>
  <dcterms:modified xsi:type="dcterms:W3CDTF">2020-01-29T05:48:49Z</dcterms:modified>
  <cp:category/>
  <cp:version/>
  <cp:contentType/>
  <cp:contentStatus/>
</cp:coreProperties>
</file>