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Программа дороги\!!!!!!НОВАЯ ПРОГРАММА 2020-2024\МП 2020-2024\программа\!!! Редакция 2022-2024 до 1 марта\"/>
    </mc:Choice>
  </mc:AlternateContent>
  <bookViews>
    <workbookView xWindow="240" yWindow="135" windowWidth="15480" windowHeight="7935"/>
  </bookViews>
  <sheets>
    <sheet name="2022" sheetId="1" r:id="rId1"/>
    <sheet name="Лист2" sheetId="2" r:id="rId2"/>
    <sheet name="Лист3" sheetId="3" r:id="rId3"/>
  </sheets>
  <definedNames>
    <definedName name="_xlnm.Print_Area" localSheetId="0">'2022'!$A$1:$Q$176</definedName>
  </definedNames>
  <calcPr calcId="162913"/>
</workbook>
</file>

<file path=xl/calcChain.xml><?xml version="1.0" encoding="utf-8"?>
<calcChain xmlns="http://schemas.openxmlformats.org/spreadsheetml/2006/main">
  <c r="H147" i="1" l="1"/>
  <c r="H151" i="1"/>
  <c r="F159" i="1"/>
  <c r="H40" i="1"/>
  <c r="G40" i="1"/>
  <c r="H41" i="1"/>
  <c r="F25" i="1" l="1"/>
  <c r="E40" i="1" l="1"/>
  <c r="C112" i="1"/>
  <c r="C111" i="1"/>
  <c r="C110" i="1"/>
  <c r="H109" i="1"/>
  <c r="G109" i="1"/>
  <c r="F109" i="1"/>
  <c r="E109" i="1"/>
  <c r="D109" i="1"/>
  <c r="C108" i="1"/>
  <c r="C107" i="1"/>
  <c r="C106" i="1"/>
  <c r="H105" i="1"/>
  <c r="G105" i="1"/>
  <c r="F105" i="1"/>
  <c r="E105" i="1"/>
  <c r="D105" i="1"/>
  <c r="C104" i="1"/>
  <c r="C103" i="1"/>
  <c r="C102" i="1"/>
  <c r="H101" i="1"/>
  <c r="G101" i="1"/>
  <c r="F101" i="1"/>
  <c r="E101" i="1"/>
  <c r="D101" i="1"/>
  <c r="C101" i="1" s="1"/>
  <c r="C100" i="1"/>
  <c r="C99" i="1"/>
  <c r="C98" i="1"/>
  <c r="H97" i="1"/>
  <c r="G97" i="1"/>
  <c r="F97" i="1"/>
  <c r="E97" i="1"/>
  <c r="D97" i="1"/>
  <c r="C109" i="1" l="1"/>
  <c r="C105" i="1"/>
  <c r="C97" i="1"/>
  <c r="G41" i="1" l="1"/>
  <c r="G38" i="1" l="1"/>
  <c r="F151" i="1"/>
  <c r="G151" i="1"/>
  <c r="G149" i="1" s="1"/>
  <c r="D159" i="1" l="1"/>
  <c r="D46" i="1" l="1"/>
  <c r="D41" i="1" s="1"/>
  <c r="C51" i="1"/>
  <c r="C50" i="1"/>
  <c r="C52" i="1"/>
  <c r="C49" i="1"/>
  <c r="D40" i="1" l="1"/>
  <c r="D38" i="1" s="1"/>
  <c r="E160" i="1"/>
  <c r="F160" i="1"/>
  <c r="E159" i="1"/>
  <c r="F147" i="1"/>
  <c r="D157" i="1"/>
  <c r="D160" i="1"/>
  <c r="C176" i="1"/>
  <c r="C175" i="1"/>
  <c r="C174" i="1"/>
  <c r="H173" i="1"/>
  <c r="G173" i="1"/>
  <c r="F173" i="1"/>
  <c r="E173" i="1"/>
  <c r="D173" i="1"/>
  <c r="C173" i="1" l="1"/>
  <c r="C76" i="1"/>
  <c r="C96" i="1"/>
  <c r="C95" i="1"/>
  <c r="C94" i="1"/>
  <c r="H93" i="1"/>
  <c r="G93" i="1"/>
  <c r="F93" i="1"/>
  <c r="E93" i="1"/>
  <c r="D93" i="1"/>
  <c r="C92" i="1"/>
  <c r="C91" i="1"/>
  <c r="C90" i="1"/>
  <c r="H89" i="1"/>
  <c r="G89" i="1"/>
  <c r="F89" i="1"/>
  <c r="E89" i="1"/>
  <c r="D89" i="1"/>
  <c r="C88" i="1"/>
  <c r="C87" i="1"/>
  <c r="C86" i="1"/>
  <c r="H85" i="1"/>
  <c r="G85" i="1"/>
  <c r="F85" i="1"/>
  <c r="E85" i="1"/>
  <c r="D85" i="1"/>
  <c r="C84" i="1"/>
  <c r="C83" i="1"/>
  <c r="C82" i="1"/>
  <c r="H81" i="1"/>
  <c r="G81" i="1"/>
  <c r="F81" i="1"/>
  <c r="E81" i="1"/>
  <c r="D81" i="1"/>
  <c r="C80" i="1"/>
  <c r="C79" i="1"/>
  <c r="C78" i="1"/>
  <c r="H77" i="1"/>
  <c r="G77" i="1"/>
  <c r="F77" i="1"/>
  <c r="E77" i="1"/>
  <c r="D77" i="1"/>
  <c r="E41" i="1" l="1"/>
  <c r="C93" i="1"/>
  <c r="C89" i="1"/>
  <c r="C85" i="1"/>
  <c r="C81" i="1"/>
  <c r="C77" i="1"/>
  <c r="E148" i="1"/>
  <c r="F148" i="1"/>
  <c r="G148" i="1"/>
  <c r="H148" i="1"/>
  <c r="D148" i="1"/>
  <c r="G159" i="1"/>
  <c r="G147" i="1" s="1"/>
  <c r="H159" i="1"/>
  <c r="G160" i="1"/>
  <c r="H160" i="1"/>
  <c r="C172" i="1"/>
  <c r="C171" i="1"/>
  <c r="C170" i="1"/>
  <c r="H169" i="1"/>
  <c r="G169" i="1"/>
  <c r="F169" i="1"/>
  <c r="E169" i="1"/>
  <c r="D169" i="1"/>
  <c r="C168" i="1"/>
  <c r="C167" i="1"/>
  <c r="C166" i="1"/>
  <c r="H165" i="1"/>
  <c r="G165" i="1"/>
  <c r="F165" i="1"/>
  <c r="E165" i="1"/>
  <c r="D165" i="1"/>
  <c r="C165" i="1" l="1"/>
  <c r="C169" i="1"/>
  <c r="G42" i="1"/>
  <c r="H46" i="1"/>
  <c r="G46" i="1"/>
  <c r="F41" i="1"/>
  <c r="F40" i="1"/>
  <c r="F42" i="1"/>
  <c r="F46" i="1"/>
  <c r="F61" i="1"/>
  <c r="G61" i="1"/>
  <c r="H61" i="1"/>
  <c r="C72" i="1"/>
  <c r="C71" i="1"/>
  <c r="C70" i="1"/>
  <c r="H69" i="1"/>
  <c r="G69" i="1"/>
  <c r="F69" i="1"/>
  <c r="E69" i="1"/>
  <c r="D69" i="1"/>
  <c r="F132" i="1"/>
  <c r="G132" i="1"/>
  <c r="G116" i="1" s="1"/>
  <c r="G113" i="1" s="1"/>
  <c r="H132" i="1"/>
  <c r="F149" i="1"/>
  <c r="E151" i="1"/>
  <c r="D151" i="1"/>
  <c r="D147" i="1" s="1"/>
  <c r="C164" i="1"/>
  <c r="C163" i="1"/>
  <c r="C162" i="1"/>
  <c r="H161" i="1"/>
  <c r="G161" i="1"/>
  <c r="F161" i="1"/>
  <c r="E161" i="1"/>
  <c r="D161" i="1"/>
  <c r="C160" i="1"/>
  <c r="C159" i="1"/>
  <c r="C158" i="1"/>
  <c r="H157" i="1"/>
  <c r="G157" i="1"/>
  <c r="F157" i="1"/>
  <c r="E157" i="1"/>
  <c r="C156" i="1"/>
  <c r="C155" i="1"/>
  <c r="C154" i="1"/>
  <c r="H153" i="1"/>
  <c r="G153" i="1"/>
  <c r="F153" i="1"/>
  <c r="E153" i="1"/>
  <c r="D153" i="1"/>
  <c r="C152" i="1"/>
  <c r="C150" i="1"/>
  <c r="H149" i="1"/>
  <c r="E149" i="1"/>
  <c r="D149" i="1"/>
  <c r="H145" i="1"/>
  <c r="G145" i="1"/>
  <c r="C148" i="1"/>
  <c r="C146" i="1"/>
  <c r="G25" i="1"/>
  <c r="E25" i="1"/>
  <c r="E21" i="1" s="1"/>
  <c r="D25" i="1"/>
  <c r="F26" i="1"/>
  <c r="G26" i="1"/>
  <c r="H26" i="1"/>
  <c r="C27" i="1"/>
  <c r="C28" i="1"/>
  <c r="C29" i="1"/>
  <c r="F30" i="1"/>
  <c r="G30" i="1"/>
  <c r="H30" i="1"/>
  <c r="C31" i="1"/>
  <c r="C32" i="1"/>
  <c r="C33" i="1"/>
  <c r="F34" i="1"/>
  <c r="G34" i="1"/>
  <c r="H34" i="1"/>
  <c r="C35" i="1"/>
  <c r="C36" i="1"/>
  <c r="C37" i="1"/>
  <c r="F116" i="1"/>
  <c r="F113" i="1" s="1"/>
  <c r="H53" i="1"/>
  <c r="F53" i="1"/>
  <c r="G53" i="1"/>
  <c r="H57" i="1"/>
  <c r="E57" i="1"/>
  <c r="F57" i="1"/>
  <c r="G57" i="1"/>
  <c r="C58" i="1"/>
  <c r="C59" i="1"/>
  <c r="C60" i="1"/>
  <c r="E65" i="1"/>
  <c r="F65" i="1"/>
  <c r="G65" i="1"/>
  <c r="H65" i="1"/>
  <c r="C74" i="1"/>
  <c r="C75" i="1"/>
  <c r="E73" i="1"/>
  <c r="F73" i="1"/>
  <c r="G73" i="1"/>
  <c r="H73" i="1"/>
  <c r="D73" i="1"/>
  <c r="C114" i="1"/>
  <c r="C115" i="1"/>
  <c r="E131" i="1"/>
  <c r="F131" i="1"/>
  <c r="F129" i="1" s="1"/>
  <c r="G131" i="1"/>
  <c r="H131" i="1"/>
  <c r="D131" i="1"/>
  <c r="E130" i="1"/>
  <c r="F130" i="1"/>
  <c r="G130" i="1"/>
  <c r="H130" i="1"/>
  <c r="D130" i="1"/>
  <c r="C118" i="1"/>
  <c r="C119" i="1"/>
  <c r="C120" i="1"/>
  <c r="E117" i="1"/>
  <c r="F117" i="1"/>
  <c r="G117" i="1"/>
  <c r="H117" i="1"/>
  <c r="D117" i="1"/>
  <c r="C117" i="1" s="1"/>
  <c r="C126" i="1"/>
  <c r="C127" i="1"/>
  <c r="C128" i="1"/>
  <c r="E125" i="1"/>
  <c r="F125" i="1"/>
  <c r="G125" i="1"/>
  <c r="H125" i="1"/>
  <c r="D125" i="1"/>
  <c r="C125" i="1" s="1"/>
  <c r="D132" i="1"/>
  <c r="E132" i="1"/>
  <c r="G129" i="1"/>
  <c r="H133" i="1"/>
  <c r="G133" i="1"/>
  <c r="H141" i="1"/>
  <c r="G141" i="1"/>
  <c r="F133" i="1"/>
  <c r="E133" i="1"/>
  <c r="D133" i="1"/>
  <c r="C134" i="1"/>
  <c r="C135" i="1"/>
  <c r="C136" i="1"/>
  <c r="C138" i="1"/>
  <c r="C139" i="1"/>
  <c r="C140" i="1"/>
  <c r="C142" i="1"/>
  <c r="C143" i="1"/>
  <c r="F137" i="1"/>
  <c r="F141" i="1"/>
  <c r="C47" i="1"/>
  <c r="C48" i="1"/>
  <c r="E46" i="1"/>
  <c r="C39" i="1"/>
  <c r="E147" i="1" l="1"/>
  <c r="E145" i="1" s="1"/>
  <c r="F38" i="1"/>
  <c r="G21" i="1"/>
  <c r="G17" i="1" s="1"/>
  <c r="C46" i="1"/>
  <c r="C133" i="1"/>
  <c r="F21" i="1"/>
  <c r="F17" i="1" s="1"/>
  <c r="D145" i="1"/>
  <c r="C130" i="1"/>
  <c r="C73" i="1"/>
  <c r="C153" i="1"/>
  <c r="C157" i="1"/>
  <c r="C161" i="1"/>
  <c r="C69" i="1"/>
  <c r="C151" i="1"/>
  <c r="C149" i="1"/>
  <c r="C131" i="1"/>
  <c r="E38" i="1"/>
  <c r="D21" i="1"/>
  <c r="E26" i="1"/>
  <c r="E42" i="1"/>
  <c r="E53" i="1"/>
  <c r="D53" i="1"/>
  <c r="F145" i="1" l="1"/>
  <c r="C145" i="1" s="1"/>
  <c r="C147" i="1"/>
  <c r="C53" i="1"/>
  <c r="E34" i="1"/>
  <c r="E61" i="1"/>
  <c r="D61" i="1"/>
  <c r="E116" i="1"/>
  <c r="E30" i="1"/>
  <c r="D30" i="1"/>
  <c r="E137" i="1"/>
  <c r="E141" i="1"/>
  <c r="D141" i="1"/>
  <c r="D42" i="1"/>
  <c r="D137" i="1"/>
  <c r="G137" i="1"/>
  <c r="H137" i="1"/>
  <c r="D65" i="1"/>
  <c r="D34" i="1"/>
  <c r="D57" i="1"/>
  <c r="C57" i="1" s="1"/>
  <c r="H42" i="1"/>
  <c r="D26" i="1"/>
  <c r="C26" i="1" s="1"/>
  <c r="C45" i="1"/>
  <c r="C64" i="1"/>
  <c r="C68" i="1"/>
  <c r="C67" i="1"/>
  <c r="C66" i="1"/>
  <c r="C34" i="1" l="1"/>
  <c r="E113" i="1"/>
  <c r="E17" i="1"/>
  <c r="C30" i="1"/>
  <c r="C137" i="1"/>
  <c r="E129" i="1"/>
  <c r="C65" i="1"/>
  <c r="C61" i="1"/>
  <c r="C15" i="1"/>
  <c r="H38" i="1"/>
  <c r="C144" i="1"/>
  <c r="C141" i="1"/>
  <c r="C38" i="1" l="1"/>
  <c r="C124" i="1"/>
  <c r="C123" i="1"/>
  <c r="C122" i="1"/>
  <c r="H121" i="1"/>
  <c r="G121" i="1"/>
  <c r="F121" i="1"/>
  <c r="E121" i="1"/>
  <c r="D121" i="1"/>
  <c r="C121" i="1" l="1"/>
  <c r="C55" i="1" l="1"/>
  <c r="C56" i="1"/>
  <c r="C54" i="1"/>
  <c r="H25" i="1" l="1"/>
  <c r="H24" i="1"/>
  <c r="H20" i="1" s="1"/>
  <c r="H16" i="1" s="1"/>
  <c r="G24" i="1"/>
  <c r="G20" i="1" s="1"/>
  <c r="G16" i="1" s="1"/>
  <c r="F24" i="1"/>
  <c r="E24" i="1"/>
  <c r="D24" i="1"/>
  <c r="H23" i="1"/>
  <c r="H22" i="1" s="1"/>
  <c r="G23" i="1"/>
  <c r="D23" i="1"/>
  <c r="C40" i="1"/>
  <c r="C41" i="1"/>
  <c r="D22" i="1" l="1"/>
  <c r="C23" i="1"/>
  <c r="G14" i="1"/>
  <c r="G18" i="1"/>
  <c r="H21" i="1"/>
  <c r="C25" i="1"/>
  <c r="E20" i="1"/>
  <c r="E22" i="1"/>
  <c r="C132" i="1"/>
  <c r="H116" i="1"/>
  <c r="H113" i="1" s="1"/>
  <c r="D20" i="1"/>
  <c r="D16" i="1" s="1"/>
  <c r="C24" i="1"/>
  <c r="F20" i="1"/>
  <c r="F16" i="1" s="1"/>
  <c r="F22" i="1"/>
  <c r="G22" i="1"/>
  <c r="D129" i="1"/>
  <c r="D116" i="1" s="1"/>
  <c r="C19" i="1"/>
  <c r="H129" i="1"/>
  <c r="E16" i="1" l="1"/>
  <c r="E14" i="1" s="1"/>
  <c r="E18" i="1"/>
  <c r="H17" i="1"/>
  <c r="H14" i="1" s="1"/>
  <c r="H18" i="1"/>
  <c r="D18" i="1"/>
  <c r="C20" i="1"/>
  <c r="C116" i="1"/>
  <c r="D17" i="1"/>
  <c r="D14" i="1" s="1"/>
  <c r="D113" i="1"/>
  <c r="C113" i="1" s="1"/>
  <c r="F18" i="1"/>
  <c r="F14" i="1"/>
  <c r="C21" i="1"/>
  <c r="C22" i="1"/>
  <c r="C129" i="1"/>
  <c r="C16" i="1" l="1"/>
  <c r="C18" i="1"/>
  <c r="C17" i="1"/>
  <c r="C14" i="1"/>
  <c r="C43" i="1"/>
  <c r="C42" i="1" l="1"/>
  <c r="Q42" i="1" s="1"/>
</calcChain>
</file>

<file path=xl/sharedStrings.xml><?xml version="1.0" encoding="utf-8"?>
<sst xmlns="http://schemas.openxmlformats.org/spreadsheetml/2006/main" count="285" uniqueCount="105">
  <si>
    <t xml:space="preserve">в том числе по годам </t>
  </si>
  <si>
    <t>ед. изм.</t>
  </si>
  <si>
    <t xml:space="preserve">Администратор (главный распорядитель средств) </t>
  </si>
  <si>
    <t xml:space="preserve">Характеристика муниципальной программы </t>
  </si>
  <si>
    <t>Федеральный бюджет</t>
  </si>
  <si>
    <t>шт.</t>
  </si>
  <si>
    <t xml:space="preserve">Объем финансирования (тыс. руб.) </t>
  </si>
  <si>
    <t>всего</t>
  </si>
  <si>
    <t>Наименование программы, подпрограммы, основного мероприятия, мероприятия, уровень бюджета</t>
  </si>
  <si>
    <t>Наименование показателя</t>
  </si>
  <si>
    <t xml:space="preserve">Целевые показатели муниципальной программы </t>
  </si>
  <si>
    <t xml:space="preserve">Базовое значение показателя на начало реализации муниципальной программы </t>
  </si>
  <si>
    <t>значение целевого показателя</t>
  </si>
  <si>
    <t>Краевой бюджет</t>
  </si>
  <si>
    <t>км.</t>
  </si>
  <si>
    <t xml:space="preserve">Показатель 1.2.1. Протяженность дорог, в отношение которых заключены контракты на содержание дорог   </t>
  </si>
  <si>
    <t>Основное мероприятие 2.1.повышение дорожно-транспортной дисциплины и предупреждение опасного поведения участников движения</t>
  </si>
  <si>
    <t>км</t>
  </si>
  <si>
    <t>Основное мероприятие 1.2. Организация и проведение работ по поддержанию, замене и восстановлению транспортно-эксплуатационных характеристик автомобильных дорог и их конструктивных элементов</t>
  </si>
  <si>
    <t xml:space="preserve">ед. </t>
  </si>
  <si>
    <t>Показатель 2.1.1. Количество ДТП на дорогах</t>
  </si>
  <si>
    <t>Мероприятие 2.1.2.     Размещение в средствах массовой информации информационных материалов по предупреждению опасного поведения,формированию законопослушного поведения и негативного отношения участников дорожного движения к правонарушениям в сфере дорожного движения</t>
  </si>
  <si>
    <t>Показатель 2.1.2. Количество публикаций</t>
  </si>
  <si>
    <t>ед.</t>
  </si>
  <si>
    <t>Основное мероприятие 2.2. Профилактика возникновения опасных участков для дорожного движения</t>
  </si>
  <si>
    <t>Основное мероприятие 1.1.Организация дорожного  движения</t>
  </si>
  <si>
    <t>п.м.</t>
  </si>
  <si>
    <t>2020 год</t>
  </si>
  <si>
    <t>2021 год</t>
  </si>
  <si>
    <t>2022 год</t>
  </si>
  <si>
    <t>2023 год</t>
  </si>
  <si>
    <t>2024 год</t>
  </si>
  <si>
    <t>2025 год</t>
  </si>
  <si>
    <t>Подпрограмма 1 «Содержание, ремонт, капитальный ремонт и строительство (реконструкция) дорог местного значения»</t>
  </si>
  <si>
    <t>Подпрограмма 2  «Повышение  безопасности дорожного движения»</t>
  </si>
  <si>
    <t>Мероприятие 2.1.1. Осуществление мониторинга (ежеквартально) за состоянием аварийности на дорогах округа</t>
  </si>
  <si>
    <t>Администрация Верещагинского городского округа</t>
  </si>
  <si>
    <t xml:space="preserve">Администрация Верещагинского городского округа </t>
  </si>
  <si>
    <t>Мероприятие 1.2.1. Содержание автомобильных дорог местного значения  и искуственных сооружений на них вне границ населенных пунктов</t>
  </si>
  <si>
    <t>Мероприятие 1.2.2. Содержание автомобильных дорог местного значения  и искуственных сооружений на них в границах населенных пунктов</t>
  </si>
  <si>
    <t xml:space="preserve">Показатель 1.2.2. Протяженность дорог, в отношение которых заключены контракты на содержание дорог   </t>
  </si>
  <si>
    <t xml:space="preserve">Показатель 1.2.3. Протяженость участков дорог, в отношении которых проведен(проводится) текущий ремонт. </t>
  </si>
  <si>
    <t>Мероприятие 1.1.1. Диагностика, обследование и оценка состояния автомобильных дорог и искусственных сооружений на них</t>
  </si>
  <si>
    <t>Мероприятие 1.1.3.  Паспортизация автомобильных дорог и искусственных сооружений</t>
  </si>
  <si>
    <t>Мероприятие 1.2.3. 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</si>
  <si>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Показатель 1.2.4.  Протяженность ремонтируемого участка</t>
  </si>
  <si>
    <t>Показатель 1.1.2. Протяженность дорог, в отношении которых разработаны ПОДД, схемы дислокации дорожных знаков и разметки</t>
  </si>
  <si>
    <t>Показатель1.1.3. Протяженность  автомобильных дорог</t>
  </si>
  <si>
    <t>Мероприятие 1.1.2. Разработка проектов организации дорожного движения, схем дислокациии дорожных знаков и разметки</t>
  </si>
  <si>
    <t>Показатель1.2.5. Протяженность  автомобильных дорог</t>
  </si>
  <si>
    <t>Показатель 1.2.6.  протяженность ремонтируемого участка</t>
  </si>
  <si>
    <t>Мероприятие 2.2.1. Установка и обслуживание светофорных объектов</t>
  </si>
  <si>
    <t>Мероприятие 2.2.2. Устройство остановочных и посадочных площадок и автопавильонов на автобусных остановках</t>
  </si>
  <si>
    <t>Мероприятие 2.2.3. Модернизация нерегулируемых пешеходных переходов</t>
  </si>
  <si>
    <t>Показатель 2.2.2. Количество обустроенных автобусных остановок</t>
  </si>
  <si>
    <t xml:space="preserve">Приложение к муниципальной программе "Муниципальные дороги и транспортная доступность" </t>
  </si>
  <si>
    <t xml:space="preserve">       "Муниципальные дороги и транспортная доступность"</t>
  </si>
  <si>
    <t>Подпрограмма 3  «Развитие транспортной инфраструктуры»</t>
  </si>
  <si>
    <t>Мероприятие 3.1.1.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</si>
  <si>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Мероприятие 3.2.1. Возмещение хозяйствующим субъектам недополученных доходов от перевозки отдельных категорий граждан с использованием социальных проездных документов</t>
  </si>
  <si>
    <t>Местный бюджет</t>
  </si>
  <si>
    <t>Муниципальная программа"Муниципальные дороги и транспортная доступность"</t>
  </si>
  <si>
    <t>Основное мероприятие 3.1.Регулирование стоимости услуг на перевозки автомобильных транспортных предприятий</t>
  </si>
  <si>
    <t>Основное мероприятие 3.2.Поддержка автомобильных транспортных предприятий</t>
  </si>
  <si>
    <t>Показатель 3.1.1 Количество утвержденных тарифов</t>
  </si>
  <si>
    <t>Показатель 3.2.1 Количество проездных</t>
  </si>
  <si>
    <t>Мероприятие 1.2.4 Ремонт автомобильных дорог местного значения и искусственных сооружений на них</t>
  </si>
  <si>
    <t>Мероприятие 1.2.5.  Ликвидация нежелательной растительности Борщевик  Сосновского вдоль дорог местного значения химическим способом</t>
  </si>
  <si>
    <t>Мероприятие 1.2.6. Капитальный ремонт автомобильной дороги "28 разъезд - Бородулино" в Верещагинском районе Пермского края</t>
  </si>
  <si>
    <t>Показатель 2.2.1 Количество установленных/обслуживаемых светофорных объектов</t>
  </si>
  <si>
    <t>0/13</t>
  </si>
  <si>
    <t>Мероприятие 1.2.8. Ремонт тротуаров и пешеходных дорожек</t>
  </si>
  <si>
    <t>Мероприятие 1.2.7. Капитальный ремонт проезжей части ул. 1 Мая, пос. Бородулино Верещагинского городского округа</t>
  </si>
  <si>
    <t>Показатель 1.2.7.  протяженность ремонтируемого участка</t>
  </si>
  <si>
    <t>Показатель 1.2.8. Протяженность отремонтированных пешеходных тротуаров и пешеходных дорожек</t>
  </si>
  <si>
    <t>Мероприятие 3.2.2. Предоставление субсидии МУП "Верещагинское АТП" на погашение денежных обязательств и обязательных платежей и восстановление платежеспособности</t>
  </si>
  <si>
    <t>Показатель 3.2.2 Количество предоставленных субсидий</t>
  </si>
  <si>
    <t>Мероприятие 3.2.3. Возмещение затрат, связанных с организацией перевозки отдельных категорий граждан с использованием электронных социальных проездных документов, а также недополученных доходов юридическим лицам, индивидуальным предпринимателям от перевозки отдельных категорий граждан с использованием электронных социальных проездных документов</t>
  </si>
  <si>
    <t>Показатель 3.2.3 Доля держателей ЭСПД, осуществивших проезд на регулярных маршрутах Верещагинского городского округа к общему количеству держателей ЭСПД, обратившихся за получением данной услуги к перевозчикам Верещагинского городского округа</t>
  </si>
  <si>
    <t>%</t>
  </si>
  <si>
    <t>Показатель 1.2.8.1.  Протяженность отремонтированных пешеходных тротуаров и пешеходных дорожек</t>
  </si>
  <si>
    <t>Показатель 1.2.8.5.  Протяженность отремонтированных пешеходных тротуаров и пешеходных дорожек</t>
  </si>
  <si>
    <t>Показатель 1.2.8.4.  Протяженность отремонтированных пешеходных тротуаров и пешеходных дорожек</t>
  </si>
  <si>
    <t>Показатель 1.2.8.3.  Протяженность отремонтированных пешеходных тротуаров и пешеходных дорожек</t>
  </si>
  <si>
    <t>Показатель 1.2.8.2.  Протяженность отремонтированных пешеходных тротуаров и пешеходных дорожек</t>
  </si>
  <si>
    <t>Мероприятие 1.2.8.1. Устройство тротуара по ул. Энгельса - ул. Крупская (от ул. Олега Кошевого до ул. Свердлова) г. Верещагино</t>
  </si>
  <si>
    <t>Мероприятие 1.2.8.2. Устройство тротуара по ул. Железнодорожная (от ул. Верещагинская до ул. Профинтерна) г. Верещагино</t>
  </si>
  <si>
    <t>Мероприятие 1.2.8.3. Устройство тротуара по ул. Коммунистическая (от общежития до ул. Степана Разина) г. Верещагино</t>
  </si>
  <si>
    <t>Мероприятие 1.2.8.4. Устройство тротуара по ул. Ленина (от ул. Фрунзе до детского сада № 8) г. Верещагино</t>
  </si>
  <si>
    <t>Мероприятие 1.2.8.5. Устройство тротуара по ул. К. Маркса (от ж/д переезда "Очерский" до ж/д переезда "1312 км") г. Верещагино</t>
  </si>
  <si>
    <t>Мероприятие 3.2.4. Приобретение подвижного состава (автобусов) для регулярных перевозок пассажиров автомобильным транспортом на муниципальных маршрутах Пермского края</t>
  </si>
  <si>
    <t>Показатель 3.2.4 Количество приобретенного подвижного состава (автобусов)</t>
  </si>
  <si>
    <t>2/13</t>
  </si>
  <si>
    <t>Управление имущественных, земельных и градостроительных отношений администрации Верещагинского городского округа Пермского края</t>
  </si>
  <si>
    <t xml:space="preserve">Показатель 1.1.1. Протяженность дорог, в отношении которых проведена диагностика  и оценка    </t>
  </si>
  <si>
    <t xml:space="preserve">Показатель 2.2.3. Количество модернизируемых пешеходных переходов </t>
  </si>
  <si>
    <t>Мероприятие 1.2.8.6. Устройство тротуара по ул. Крупская (от ул. Свердлова до ул. Челюскинцев) г. Верещагино</t>
  </si>
  <si>
    <t>Показатель 1.2.8.6.  Протяженность отремонтированных пешеходных тротуаров и пешеходных дорожек</t>
  </si>
  <si>
    <t>Показатель 1.2.8.7.  Протяженность отремонтированных пешеходных тротуаров и пешеходных дорожек</t>
  </si>
  <si>
    <t>Мероприятие 1.2.8.7. Ремонт тротуара ул. Верещагинская от ул. Железнодорожная до пешеходного моста в г. Верещагино</t>
  </si>
  <si>
    <t>Показатель 1.2.8.8.  Протяженность отремонтированных пешеходных тротуаров и пешеходных дорожек</t>
  </si>
  <si>
    <t>Мероприятие 1.2.8.8. Устройство тротуара по ул. Карла Маркса (от ул. Павлова до ул. Ярославцева) г. Верещагино</t>
  </si>
  <si>
    <t>Мероприятие 1.2.8.9. Устройство тротуара по ул. Мичурина (от ул. 12 Декабря до ул. Строителей) г. Верещагино</t>
  </si>
  <si>
    <t>Показатель 1.2.8.9.  Протяженность отремонтированных пешеходных тротуаров и пешеходных дорожек</t>
  </si>
  <si>
    <t>Приложение 
 к постановлению администрации 
Верещагинского городского округа                                                                            от   01.02.2022 № 254-01-01-154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</si>
</sst>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0.0"/>
    <numFmt numFmtId="166" formatCode="#,##0.0\ _₽"/>
    <numFmt numFmtId="167" formatCode="0.000"/>
    <numFmt numFmtId="168" formatCode="0.00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6"/>
      <color rgb="FF000000"/>
      <name val="Cambria"/>
      <family val="1"/>
      <charset val="204"/>
      <scheme val="major"/>
    </font>
    <font>
      <sz val="16"/>
      <color theme="1"/>
      <name val="Cambria"/>
      <family val="1"/>
      <charset val="204"/>
      <scheme val="major"/>
    </font>
    <font>
      <sz val="16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vertical="top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wrapText="1"/>
    </xf>
    <xf numFmtId="0" fontId="6" fillId="0" borderId="9" xfId="0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1" fillId="2" borderId="0" xfId="0" applyFont="1" applyFill="1"/>
    <xf numFmtId="167" fontId="1" fillId="0" borderId="0" xfId="0" applyNumberFormat="1" applyFont="1" applyFill="1" applyAlignment="1">
      <alignment vertical="center"/>
    </xf>
    <xf numFmtId="165" fontId="3" fillId="2" borderId="1" xfId="0" applyNumberFormat="1" applyFont="1" applyFill="1" applyBorder="1" applyAlignment="1">
      <alignment horizont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164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/>
    <xf numFmtId="3" fontId="1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" fillId="3" borderId="0" xfId="0" applyFont="1" applyFill="1"/>
    <xf numFmtId="0" fontId="6" fillId="2" borderId="5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wrapText="1"/>
    </xf>
    <xf numFmtId="0" fontId="3" fillId="2" borderId="5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wrapText="1"/>
    </xf>
    <xf numFmtId="164" fontId="3" fillId="2" borderId="7" xfId="0" applyNumberFormat="1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left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vertical="top" wrapText="1"/>
    </xf>
    <xf numFmtId="166" fontId="3" fillId="0" borderId="7" xfId="0" applyNumberFormat="1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167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wrapText="1" readingOrder="1"/>
    </xf>
    <xf numFmtId="0" fontId="11" fillId="0" borderId="0" xfId="0" applyFont="1" applyFill="1" applyBorder="1" applyAlignment="1">
      <alignment horizontal="center" vertical="center" wrapText="1" readingOrder="1"/>
    </xf>
    <xf numFmtId="0" fontId="1" fillId="3" borderId="0" xfId="0" applyFont="1" applyFill="1" applyAlignment="1">
      <alignment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" xfId="0" applyFont="1" applyFill="1" applyBorder="1"/>
    <xf numFmtId="164" fontId="3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164" fontId="5" fillId="2" borderId="2" xfId="0" applyNumberFormat="1" applyFont="1" applyFill="1" applyBorder="1" applyAlignment="1">
      <alignment horizontal="left" vertical="center" wrapText="1"/>
    </xf>
    <xf numFmtId="164" fontId="7" fillId="2" borderId="7" xfId="0" applyNumberFormat="1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168" fontId="3" fillId="2" borderId="4" xfId="0" applyNumberFormat="1" applyFont="1" applyFill="1" applyBorder="1" applyAlignment="1">
      <alignment horizontal="center" vertical="center" wrapText="1"/>
    </xf>
    <xf numFmtId="168" fontId="3" fillId="2" borderId="4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164" fontId="8" fillId="2" borderId="7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8" fillId="2" borderId="4" xfId="0" applyNumberFormat="1" applyFont="1" applyFill="1" applyBorder="1" applyAlignment="1">
      <alignment horizontal="center" wrapText="1"/>
    </xf>
    <xf numFmtId="4" fontId="5" fillId="2" borderId="1" xfId="0" applyNumberFormat="1" applyFont="1" applyFill="1" applyBorder="1" applyAlignment="1">
      <alignment horizontal="center" wrapText="1"/>
    </xf>
    <xf numFmtId="168" fontId="3" fillId="2" borderId="1" xfId="0" applyNumberFormat="1" applyFont="1" applyFill="1" applyBorder="1" applyAlignment="1">
      <alignment horizontal="center" vertical="center" wrapText="1"/>
    </xf>
    <xf numFmtId="168" fontId="3" fillId="2" borderId="1" xfId="0" applyNumberFormat="1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wrapText="1"/>
    </xf>
    <xf numFmtId="165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3" fontId="5" fillId="2" borderId="1" xfId="0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67" fontId="8" fillId="2" borderId="2" xfId="0" applyNumberFormat="1" applyFont="1" applyFill="1" applyBorder="1" applyAlignment="1">
      <alignment horizontal="center" vertical="center" wrapText="1"/>
    </xf>
    <xf numFmtId="167" fontId="8" fillId="2" borderId="3" xfId="0" applyNumberFormat="1" applyFont="1" applyFill="1" applyBorder="1" applyAlignment="1">
      <alignment horizontal="center" vertical="center" wrapText="1"/>
    </xf>
    <xf numFmtId="167" fontId="8" fillId="2" borderId="4" xfId="0" applyNumberFormat="1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1" fontId="8" fillId="2" borderId="4" xfId="0" applyNumberFormat="1" applyFont="1" applyFill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1" fillId="0" borderId="0" xfId="0" applyFont="1" applyFill="1" applyBorder="1" applyAlignment="1">
      <alignment horizontal="center" vertical="center" wrapText="1" readingOrder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6"/>
  <sheetViews>
    <sheetView tabSelected="1" view="pageBreakPreview" zoomScale="85" zoomScaleSheetLayoutView="85" workbookViewId="0">
      <selection activeCell="G14" sqref="G14"/>
    </sheetView>
  </sheetViews>
  <sheetFormatPr defaultRowHeight="15" x14ac:dyDescent="0.25"/>
  <cols>
    <col min="1" max="1" width="64.140625" style="1" customWidth="1"/>
    <col min="2" max="2" width="32.140625" style="1" customWidth="1"/>
    <col min="3" max="3" width="13.42578125" style="1" customWidth="1"/>
    <col min="4" max="4" width="13.28515625" style="20" customWidth="1"/>
    <col min="5" max="5" width="13.85546875" style="20" customWidth="1"/>
    <col min="6" max="7" width="12.140625" style="33" customWidth="1"/>
    <col min="8" max="8" width="11.85546875" style="33" customWidth="1"/>
    <col min="9" max="9" width="19" style="1" customWidth="1"/>
    <col min="10" max="10" width="7.5703125" style="1" customWidth="1"/>
    <col min="11" max="11" width="19" style="33" customWidth="1"/>
    <col min="12" max="13" width="10" style="33" customWidth="1"/>
    <col min="14" max="14" width="11.7109375" style="33" customWidth="1"/>
    <col min="15" max="15" width="12.28515625" style="33" customWidth="1"/>
    <col min="16" max="16" width="13.140625" style="33" customWidth="1"/>
    <col min="17" max="17" width="9.140625" style="1" hidden="1" customWidth="1"/>
    <col min="18" max="18" width="0.140625" style="1" customWidth="1"/>
    <col min="19" max="16384" width="9.140625" style="1"/>
  </cols>
  <sheetData>
    <row r="1" spans="1:18" ht="70.5" customHeight="1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121" t="s">
        <v>104</v>
      </c>
      <c r="L1" s="121"/>
      <c r="M1" s="121"/>
      <c r="N1" s="121"/>
      <c r="O1" s="121"/>
      <c r="P1" s="121"/>
    </row>
    <row r="2" spans="1:18" ht="15.75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8" ht="15.75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121" t="s">
        <v>55</v>
      </c>
      <c r="L3" s="121"/>
      <c r="M3" s="121"/>
      <c r="N3" s="121"/>
      <c r="O3" s="121"/>
      <c r="P3" s="121"/>
    </row>
    <row r="4" spans="1:18" ht="44.25" customHeight="1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K4" s="121"/>
      <c r="L4" s="121"/>
      <c r="M4" s="121"/>
      <c r="N4" s="121"/>
      <c r="O4" s="121"/>
      <c r="P4" s="121"/>
    </row>
    <row r="5" spans="1:18" ht="15.75" hidden="1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8" ht="15.75" hidden="1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8" ht="15.75" x14ac:dyDescent="0.25">
      <c r="A7" s="122" t="s">
        <v>3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</row>
    <row r="8" spans="1:18" ht="15.75" x14ac:dyDescent="0.25">
      <c r="A8" s="123" t="s">
        <v>56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</row>
    <row r="9" spans="1:18" ht="15.75" x14ac:dyDescent="0.2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1:18" ht="15.75" customHeight="1" x14ac:dyDescent="0.25">
      <c r="A10" s="124" t="s">
        <v>8</v>
      </c>
      <c r="B10" s="112" t="s">
        <v>2</v>
      </c>
      <c r="C10" s="127" t="s">
        <v>6</v>
      </c>
      <c r="D10" s="128"/>
      <c r="E10" s="128"/>
      <c r="F10" s="128"/>
      <c r="G10" s="128"/>
      <c r="H10" s="128"/>
      <c r="I10" s="129" t="s">
        <v>10</v>
      </c>
      <c r="J10" s="129"/>
      <c r="K10" s="129"/>
      <c r="L10" s="129"/>
      <c r="M10" s="129"/>
      <c r="N10" s="129"/>
      <c r="O10" s="129"/>
      <c r="P10" s="129"/>
      <c r="Q10" s="129"/>
    </row>
    <row r="11" spans="1:18" ht="15.75" x14ac:dyDescent="0.25">
      <c r="A11" s="124"/>
      <c r="B11" s="113"/>
      <c r="C11" s="112" t="s">
        <v>7</v>
      </c>
      <c r="D11" s="132" t="s">
        <v>0</v>
      </c>
      <c r="E11" s="133"/>
      <c r="F11" s="133"/>
      <c r="G11" s="133"/>
      <c r="H11" s="133"/>
      <c r="I11" s="113" t="s">
        <v>9</v>
      </c>
      <c r="J11" s="125" t="s">
        <v>1</v>
      </c>
      <c r="K11" s="106" t="s">
        <v>11</v>
      </c>
      <c r="L11" s="130" t="s">
        <v>12</v>
      </c>
      <c r="M11" s="131"/>
      <c r="N11" s="131"/>
      <c r="O11" s="131"/>
      <c r="P11" s="131"/>
      <c r="Q11" s="131"/>
    </row>
    <row r="12" spans="1:18" ht="105" customHeight="1" x14ac:dyDescent="0.25">
      <c r="A12" s="124"/>
      <c r="B12" s="114"/>
      <c r="C12" s="114"/>
      <c r="D12" s="18" t="s">
        <v>27</v>
      </c>
      <c r="E12" s="92" t="s">
        <v>28</v>
      </c>
      <c r="F12" s="99" t="s">
        <v>29</v>
      </c>
      <c r="G12" s="99" t="s">
        <v>30</v>
      </c>
      <c r="H12" s="99" t="s">
        <v>31</v>
      </c>
      <c r="I12" s="114"/>
      <c r="J12" s="126"/>
      <c r="K12" s="107"/>
      <c r="L12" s="18" t="s">
        <v>27</v>
      </c>
      <c r="M12" s="92" t="s">
        <v>28</v>
      </c>
      <c r="N12" s="99" t="s">
        <v>29</v>
      </c>
      <c r="O12" s="99" t="s">
        <v>30</v>
      </c>
      <c r="P12" s="99" t="s">
        <v>31</v>
      </c>
      <c r="Q12" s="18" t="s">
        <v>32</v>
      </c>
      <c r="R12" s="2"/>
    </row>
    <row r="13" spans="1:18" ht="15.75" x14ac:dyDescent="0.25">
      <c r="A13" s="4">
        <v>1</v>
      </c>
      <c r="B13" s="4">
        <v>2</v>
      </c>
      <c r="C13" s="4">
        <v>3</v>
      </c>
      <c r="D13" s="19">
        <v>4</v>
      </c>
      <c r="E13" s="19">
        <v>5</v>
      </c>
      <c r="F13" s="19">
        <v>6</v>
      </c>
      <c r="G13" s="19">
        <v>7</v>
      </c>
      <c r="H13" s="19">
        <v>8</v>
      </c>
      <c r="I13" s="4">
        <v>9</v>
      </c>
      <c r="J13" s="4">
        <v>10</v>
      </c>
      <c r="K13" s="19">
        <v>11</v>
      </c>
      <c r="L13" s="19">
        <v>12</v>
      </c>
      <c r="M13" s="19">
        <v>13</v>
      </c>
      <c r="N13" s="19">
        <v>14</v>
      </c>
      <c r="O13" s="19">
        <v>15</v>
      </c>
      <c r="P13" s="19">
        <v>16</v>
      </c>
      <c r="Q13" s="2"/>
      <c r="R13" s="2"/>
    </row>
    <row r="14" spans="1:18" s="33" customFormat="1" ht="33.75" customHeight="1" x14ac:dyDescent="0.25">
      <c r="A14" s="73" t="s">
        <v>61</v>
      </c>
      <c r="B14" s="73"/>
      <c r="C14" s="74">
        <f t="shared" ref="C14:C21" si="0">SUM(D14:H14)</f>
        <v>694564.69500000007</v>
      </c>
      <c r="D14" s="75">
        <f>D15+D16+D17</f>
        <v>169067.19500000001</v>
      </c>
      <c r="E14" s="75">
        <f>E15+E16+E17</f>
        <v>160036.6</v>
      </c>
      <c r="F14" s="75">
        <f t="shared" ref="F14:H14" si="1">F15+F16+F17</f>
        <v>160968.5</v>
      </c>
      <c r="G14" s="75">
        <f t="shared" si="1"/>
        <v>100870.39999999999</v>
      </c>
      <c r="H14" s="75">
        <f t="shared" si="1"/>
        <v>103622</v>
      </c>
      <c r="I14" s="41"/>
      <c r="J14" s="19"/>
      <c r="K14" s="19"/>
      <c r="L14" s="19"/>
      <c r="M14" s="19"/>
      <c r="N14" s="19"/>
      <c r="O14" s="19"/>
      <c r="P14" s="19"/>
      <c r="Q14" s="69"/>
      <c r="R14" s="69"/>
    </row>
    <row r="15" spans="1:18" s="33" customFormat="1" ht="22.5" customHeight="1" x14ac:dyDescent="0.25">
      <c r="A15" s="76" t="s">
        <v>4</v>
      </c>
      <c r="B15" s="77"/>
      <c r="C15" s="75">
        <f t="shared" si="0"/>
        <v>0</v>
      </c>
      <c r="D15" s="75">
        <v>0</v>
      </c>
      <c r="E15" s="94">
        <v>0</v>
      </c>
      <c r="F15" s="75">
        <v>0</v>
      </c>
      <c r="G15" s="103">
        <v>0</v>
      </c>
      <c r="H15" s="104">
        <v>0</v>
      </c>
      <c r="I15" s="19"/>
      <c r="J15" s="19"/>
      <c r="K15" s="19"/>
      <c r="L15" s="19"/>
      <c r="M15" s="19"/>
      <c r="N15" s="19"/>
      <c r="O15" s="19"/>
      <c r="P15" s="19"/>
      <c r="Q15" s="69"/>
      <c r="R15" s="69"/>
    </row>
    <row r="16" spans="1:18" s="33" customFormat="1" ht="18" customHeight="1" x14ac:dyDescent="0.25">
      <c r="A16" s="78" t="s">
        <v>13</v>
      </c>
      <c r="B16" s="79"/>
      <c r="C16" s="80">
        <f t="shared" si="0"/>
        <v>294720.09500000003</v>
      </c>
      <c r="D16" s="74">
        <f>D20+D115+D147</f>
        <v>86371.095000000001</v>
      </c>
      <c r="E16" s="74">
        <f t="shared" ref="E16:H16" si="2">E20+E115+E147</f>
        <v>79767.600000000006</v>
      </c>
      <c r="F16" s="74">
        <f t="shared" si="2"/>
        <v>74871.099999999991</v>
      </c>
      <c r="G16" s="74">
        <f>G20+G115+G147</f>
        <v>25616.9</v>
      </c>
      <c r="H16" s="74">
        <f t="shared" si="2"/>
        <v>28093.4</v>
      </c>
      <c r="I16" s="19"/>
      <c r="J16" s="19"/>
      <c r="K16" s="19"/>
      <c r="L16" s="19"/>
      <c r="M16" s="19"/>
      <c r="N16" s="19"/>
      <c r="O16" s="19"/>
      <c r="P16" s="19"/>
      <c r="Q16" s="69"/>
      <c r="R16" s="69"/>
    </row>
    <row r="17" spans="1:18" s="33" customFormat="1" ht="18" customHeight="1" x14ac:dyDescent="0.25">
      <c r="A17" s="81" t="s">
        <v>60</v>
      </c>
      <c r="B17" s="82"/>
      <c r="C17" s="90">
        <f t="shared" si="0"/>
        <v>399844.6</v>
      </c>
      <c r="D17" s="75">
        <f>D21+D116+D148</f>
        <v>82696.100000000006</v>
      </c>
      <c r="E17" s="75">
        <f t="shared" ref="E17:H17" si="3">E21+E116+E148</f>
        <v>80269</v>
      </c>
      <c r="F17" s="75">
        <f t="shared" si="3"/>
        <v>86097.4</v>
      </c>
      <c r="G17" s="75">
        <f t="shared" si="3"/>
        <v>75253.5</v>
      </c>
      <c r="H17" s="75">
        <f t="shared" si="3"/>
        <v>75528.600000000006</v>
      </c>
      <c r="I17" s="41"/>
      <c r="J17" s="19"/>
      <c r="K17" s="19"/>
      <c r="L17" s="19"/>
      <c r="M17" s="19"/>
      <c r="N17" s="19"/>
      <c r="O17" s="19"/>
      <c r="P17" s="19"/>
      <c r="Q17" s="69"/>
      <c r="R17" s="69"/>
    </row>
    <row r="18" spans="1:18" ht="48.75" customHeight="1" x14ac:dyDescent="0.25">
      <c r="A18" s="14" t="s">
        <v>33</v>
      </c>
      <c r="B18" s="11"/>
      <c r="C18" s="6">
        <f>SUM(D18:H18)</f>
        <v>679877.79999999993</v>
      </c>
      <c r="D18" s="25">
        <f>D19+D20+D21</f>
        <v>159004.79999999999</v>
      </c>
      <c r="E18" s="25">
        <f>E19+E20+E21</f>
        <v>158377</v>
      </c>
      <c r="F18" s="25">
        <f t="shared" ref="F18:H18" si="4">F19+F20+F21</f>
        <v>159065.59999999998</v>
      </c>
      <c r="G18" s="25">
        <f t="shared" si="4"/>
        <v>100339.4</v>
      </c>
      <c r="H18" s="25">
        <f t="shared" si="4"/>
        <v>103091</v>
      </c>
      <c r="I18" s="19"/>
      <c r="J18" s="19"/>
      <c r="K18" s="19"/>
      <c r="L18" s="19"/>
      <c r="M18" s="19"/>
      <c r="N18" s="19"/>
      <c r="O18" s="19"/>
      <c r="P18" s="19"/>
      <c r="Q18" s="2"/>
      <c r="R18" s="2"/>
    </row>
    <row r="19" spans="1:18" ht="20.25" customHeight="1" x14ac:dyDescent="0.25">
      <c r="A19" s="15" t="s">
        <v>4</v>
      </c>
      <c r="B19" s="10"/>
      <c r="C19" s="5">
        <f t="shared" si="0"/>
        <v>0</v>
      </c>
      <c r="D19" s="25">
        <v>0</v>
      </c>
      <c r="E19" s="26">
        <v>0</v>
      </c>
      <c r="F19" s="26">
        <v>0</v>
      </c>
      <c r="G19" s="26">
        <v>0</v>
      </c>
      <c r="H19" s="26">
        <v>0</v>
      </c>
      <c r="I19" s="19"/>
      <c r="J19" s="19"/>
      <c r="K19" s="19"/>
      <c r="L19" s="19"/>
      <c r="M19" s="19"/>
      <c r="N19" s="19"/>
      <c r="O19" s="19"/>
      <c r="P19" s="19"/>
      <c r="Q19" s="2"/>
      <c r="R19" s="2"/>
    </row>
    <row r="20" spans="1:18" ht="21.75" customHeight="1" x14ac:dyDescent="0.25">
      <c r="A20" s="15" t="s">
        <v>13</v>
      </c>
      <c r="B20" s="7"/>
      <c r="C20" s="13">
        <f t="shared" si="0"/>
        <v>286671.5</v>
      </c>
      <c r="D20" s="25">
        <f>D24+D40</f>
        <v>78691</v>
      </c>
      <c r="E20" s="25">
        <f>E24+E40</f>
        <v>79443.3</v>
      </c>
      <c r="F20" s="25">
        <f t="shared" ref="F20:H20" si="5">F24+F40</f>
        <v>74856.7</v>
      </c>
      <c r="G20" s="25">
        <f t="shared" si="5"/>
        <v>25602</v>
      </c>
      <c r="H20" s="25">
        <f t="shared" si="5"/>
        <v>28078.5</v>
      </c>
      <c r="I20" s="19"/>
      <c r="J20" s="19"/>
      <c r="K20" s="19"/>
      <c r="L20" s="19"/>
      <c r="M20" s="19"/>
      <c r="N20" s="19"/>
      <c r="O20" s="19"/>
      <c r="P20" s="19"/>
      <c r="Q20" s="2"/>
      <c r="R20" s="2"/>
    </row>
    <row r="21" spans="1:18" ht="18.75" customHeight="1" x14ac:dyDescent="0.25">
      <c r="A21" s="15" t="s">
        <v>60</v>
      </c>
      <c r="B21" s="10"/>
      <c r="C21" s="41">
        <f t="shared" si="0"/>
        <v>393206.3</v>
      </c>
      <c r="D21" s="25">
        <f>D25+D41</f>
        <v>80313.8</v>
      </c>
      <c r="E21" s="25">
        <f>E25+E41</f>
        <v>78933.7</v>
      </c>
      <c r="F21" s="25">
        <f t="shared" ref="F21:H21" si="6">F25+F41</f>
        <v>84208.9</v>
      </c>
      <c r="G21" s="25">
        <f t="shared" si="6"/>
        <v>74737.399999999994</v>
      </c>
      <c r="H21" s="25">
        <f t="shared" si="6"/>
        <v>75012.5</v>
      </c>
      <c r="I21" s="41"/>
      <c r="J21" s="19"/>
      <c r="K21" s="19"/>
      <c r="L21" s="19"/>
      <c r="M21" s="19"/>
      <c r="N21" s="19"/>
      <c r="O21" s="19"/>
      <c r="P21" s="19"/>
      <c r="Q21" s="2"/>
      <c r="R21" s="2"/>
    </row>
    <row r="22" spans="1:18" ht="36.75" customHeight="1" x14ac:dyDescent="0.25">
      <c r="A22" s="60" t="s">
        <v>25</v>
      </c>
      <c r="B22" s="16"/>
      <c r="C22" s="12">
        <f>SUM(D22:H22)</f>
        <v>2552.8000000000002</v>
      </c>
      <c r="D22" s="25">
        <f>D23+D24+D25</f>
        <v>0</v>
      </c>
      <c r="E22" s="25">
        <f t="shared" ref="E22:H22" si="7">E23+E24+E25</f>
        <v>2052.8000000000002</v>
      </c>
      <c r="F22" s="25">
        <f t="shared" si="7"/>
        <v>500</v>
      </c>
      <c r="G22" s="25">
        <f t="shared" si="7"/>
        <v>0</v>
      </c>
      <c r="H22" s="25">
        <f t="shared" si="7"/>
        <v>0</v>
      </c>
      <c r="I22" s="19"/>
      <c r="J22" s="19"/>
      <c r="K22" s="19"/>
      <c r="L22" s="19"/>
      <c r="M22" s="19"/>
      <c r="N22" s="19"/>
      <c r="O22" s="19"/>
      <c r="P22" s="19"/>
      <c r="Q22" s="2"/>
      <c r="R22" s="2"/>
    </row>
    <row r="23" spans="1:18" ht="15.75" x14ac:dyDescent="0.25">
      <c r="A23" s="61" t="s">
        <v>4</v>
      </c>
      <c r="B23" s="10"/>
      <c r="C23" s="6">
        <f t="shared" ref="C23:C25" si="8">SUM(D23:H23)</f>
        <v>0</v>
      </c>
      <c r="D23" s="26">
        <f t="shared" ref="D23:D24" si="9">0+0</f>
        <v>0</v>
      </c>
      <c r="E23" s="26">
        <v>0</v>
      </c>
      <c r="F23" s="26">
        <v>0</v>
      </c>
      <c r="G23" s="26">
        <f t="shared" ref="G23:G24" si="10">0+0</f>
        <v>0</v>
      </c>
      <c r="H23" s="26">
        <f t="shared" ref="H23:H25" si="11">0+0</f>
        <v>0</v>
      </c>
      <c r="I23" s="19"/>
      <c r="J23" s="19"/>
      <c r="K23" s="19"/>
      <c r="L23" s="19"/>
      <c r="M23" s="19"/>
      <c r="N23" s="19"/>
      <c r="O23" s="19"/>
      <c r="P23" s="19"/>
      <c r="Q23" s="2"/>
      <c r="R23" s="2"/>
    </row>
    <row r="24" spans="1:18" ht="15.75" x14ac:dyDescent="0.25">
      <c r="A24" s="15" t="s">
        <v>13</v>
      </c>
      <c r="B24" s="10"/>
      <c r="C24" s="6">
        <f t="shared" si="8"/>
        <v>0</v>
      </c>
      <c r="D24" s="26">
        <f t="shared" si="9"/>
        <v>0</v>
      </c>
      <c r="E24" s="26">
        <f>0+0</f>
        <v>0</v>
      </c>
      <c r="F24" s="26">
        <f>0+0</f>
        <v>0</v>
      </c>
      <c r="G24" s="26">
        <f t="shared" si="10"/>
        <v>0</v>
      </c>
      <c r="H24" s="26">
        <f t="shared" si="11"/>
        <v>0</v>
      </c>
      <c r="I24" s="19"/>
      <c r="J24" s="19"/>
      <c r="K24" s="19"/>
      <c r="L24" s="19"/>
      <c r="M24" s="19"/>
      <c r="N24" s="19"/>
      <c r="O24" s="19"/>
      <c r="P24" s="19"/>
      <c r="Q24" s="2"/>
      <c r="R24" s="2"/>
    </row>
    <row r="25" spans="1:18" ht="15.75" x14ac:dyDescent="0.25">
      <c r="A25" s="15" t="s">
        <v>60</v>
      </c>
      <c r="B25" s="10"/>
      <c r="C25" s="6">
        <f t="shared" si="8"/>
        <v>2552.8000000000002</v>
      </c>
      <c r="D25" s="25">
        <f>D29+D33+D37</f>
        <v>0</v>
      </c>
      <c r="E25" s="25">
        <f>E29+E33+E37</f>
        <v>2052.8000000000002</v>
      </c>
      <c r="F25" s="25">
        <f>F29+F33+F37</f>
        <v>500</v>
      </c>
      <c r="G25" s="25">
        <f>G29+G33+G37</f>
        <v>0</v>
      </c>
      <c r="H25" s="26">
        <f t="shared" si="11"/>
        <v>0</v>
      </c>
      <c r="I25" s="19"/>
      <c r="J25" s="19"/>
      <c r="K25" s="19"/>
      <c r="L25" s="19"/>
      <c r="M25" s="19"/>
      <c r="N25" s="19"/>
      <c r="O25" s="19"/>
      <c r="P25" s="19"/>
      <c r="Q25" s="2"/>
      <c r="R25" s="2"/>
    </row>
    <row r="26" spans="1:18" ht="52.5" customHeight="1" x14ac:dyDescent="0.25">
      <c r="A26" s="88" t="s">
        <v>42</v>
      </c>
      <c r="B26" s="105" t="s">
        <v>36</v>
      </c>
      <c r="C26" s="72">
        <f>SUM(D26:H26)</f>
        <v>697.7</v>
      </c>
      <c r="D26" s="72">
        <f>D27+D28+D29</f>
        <v>0</v>
      </c>
      <c r="E26" s="72">
        <f>E27+E28+E29</f>
        <v>697.7</v>
      </c>
      <c r="F26" s="72">
        <f t="shared" ref="F26:H26" si="12">F27+F28+F29</f>
        <v>0</v>
      </c>
      <c r="G26" s="72">
        <f t="shared" si="12"/>
        <v>0</v>
      </c>
      <c r="H26" s="72">
        <f t="shared" si="12"/>
        <v>0</v>
      </c>
      <c r="I26" s="105" t="s">
        <v>94</v>
      </c>
      <c r="J26" s="105" t="s">
        <v>17</v>
      </c>
      <c r="K26" s="105">
        <v>0</v>
      </c>
      <c r="L26" s="105">
        <v>0</v>
      </c>
      <c r="M26" s="105">
        <v>0.1459</v>
      </c>
      <c r="N26" s="105">
        <v>0</v>
      </c>
      <c r="O26" s="105">
        <v>0</v>
      </c>
      <c r="P26" s="105">
        <v>0</v>
      </c>
      <c r="Q26" s="2"/>
      <c r="R26" s="2"/>
    </row>
    <row r="27" spans="1:18" ht="21.75" customHeight="1" x14ac:dyDescent="0.25">
      <c r="A27" s="37" t="s">
        <v>4</v>
      </c>
      <c r="B27" s="106"/>
      <c r="C27" s="72">
        <f t="shared" ref="C27:C29" si="13">SUM(D27:H27)</f>
        <v>0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106"/>
      <c r="J27" s="106"/>
      <c r="K27" s="106"/>
      <c r="L27" s="106"/>
      <c r="M27" s="106"/>
      <c r="N27" s="106"/>
      <c r="O27" s="106"/>
      <c r="P27" s="106"/>
      <c r="Q27" s="2"/>
      <c r="R27" s="2"/>
    </row>
    <row r="28" spans="1:18" ht="18" customHeight="1" x14ac:dyDescent="0.25">
      <c r="A28" s="37" t="s">
        <v>13</v>
      </c>
      <c r="B28" s="106"/>
      <c r="C28" s="72">
        <f t="shared" si="13"/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106"/>
      <c r="J28" s="106"/>
      <c r="K28" s="106"/>
      <c r="L28" s="106"/>
      <c r="M28" s="106"/>
      <c r="N28" s="106"/>
      <c r="O28" s="106"/>
      <c r="P28" s="106"/>
      <c r="Q28" s="2"/>
      <c r="R28" s="2"/>
    </row>
    <row r="29" spans="1:18" ht="46.5" customHeight="1" x14ac:dyDescent="0.25">
      <c r="A29" s="45" t="s">
        <v>60</v>
      </c>
      <c r="B29" s="107"/>
      <c r="C29" s="72">
        <f t="shared" si="13"/>
        <v>697.7</v>
      </c>
      <c r="D29" s="25">
        <v>0</v>
      </c>
      <c r="E29" s="25">
        <v>697.7</v>
      </c>
      <c r="F29" s="25">
        <v>0</v>
      </c>
      <c r="G29" s="25">
        <v>0</v>
      </c>
      <c r="H29" s="25">
        <v>0</v>
      </c>
      <c r="I29" s="107"/>
      <c r="J29" s="107"/>
      <c r="K29" s="107"/>
      <c r="L29" s="107"/>
      <c r="M29" s="107"/>
      <c r="N29" s="107"/>
      <c r="O29" s="107"/>
      <c r="P29" s="107"/>
      <c r="Q29" s="2"/>
      <c r="R29" s="2"/>
    </row>
    <row r="30" spans="1:18" ht="46.5" customHeight="1" x14ac:dyDescent="0.25">
      <c r="A30" s="46" t="s">
        <v>48</v>
      </c>
      <c r="B30" s="112" t="s">
        <v>36</v>
      </c>
      <c r="C30" s="47">
        <f>SUM(D30:H30)</f>
        <v>1100</v>
      </c>
      <c r="D30" s="59">
        <f>D31+D32+D33</f>
        <v>0</v>
      </c>
      <c r="E30" s="59">
        <f>E31+E32+E33</f>
        <v>1100</v>
      </c>
      <c r="F30" s="59">
        <f t="shared" ref="F30:H30" si="14">F31+F32+F33</f>
        <v>0</v>
      </c>
      <c r="G30" s="59">
        <f t="shared" si="14"/>
        <v>0</v>
      </c>
      <c r="H30" s="59">
        <f t="shared" si="14"/>
        <v>0</v>
      </c>
      <c r="I30" s="115" t="s">
        <v>46</v>
      </c>
      <c r="J30" s="115" t="s">
        <v>17</v>
      </c>
      <c r="K30" s="115">
        <v>0</v>
      </c>
      <c r="L30" s="115">
        <v>0</v>
      </c>
      <c r="M30" s="115">
        <v>732.89700000000005</v>
      </c>
      <c r="N30" s="115">
        <v>0</v>
      </c>
      <c r="O30" s="115">
        <v>0</v>
      </c>
      <c r="P30" s="115">
        <v>0</v>
      </c>
      <c r="Q30" s="2"/>
      <c r="R30" s="2"/>
    </row>
    <row r="31" spans="1:18" ht="46.5" customHeight="1" x14ac:dyDescent="0.25">
      <c r="A31" s="48" t="s">
        <v>4</v>
      </c>
      <c r="B31" s="113"/>
      <c r="C31" s="47">
        <f t="shared" ref="C31:C33" si="15">SUM(D31:H31)</f>
        <v>0</v>
      </c>
      <c r="D31" s="59">
        <v>0</v>
      </c>
      <c r="E31" s="59">
        <v>0</v>
      </c>
      <c r="F31" s="59">
        <v>0</v>
      </c>
      <c r="G31" s="59">
        <v>0</v>
      </c>
      <c r="H31" s="59">
        <v>0</v>
      </c>
      <c r="I31" s="116"/>
      <c r="J31" s="116"/>
      <c r="K31" s="116"/>
      <c r="L31" s="116"/>
      <c r="M31" s="116"/>
      <c r="N31" s="116"/>
      <c r="O31" s="116"/>
      <c r="P31" s="116"/>
      <c r="Q31" s="2"/>
      <c r="R31" s="2"/>
    </row>
    <row r="32" spans="1:18" ht="46.5" customHeight="1" x14ac:dyDescent="0.25">
      <c r="A32" s="48" t="s">
        <v>13</v>
      </c>
      <c r="B32" s="113"/>
      <c r="C32" s="47">
        <f t="shared" si="15"/>
        <v>0</v>
      </c>
      <c r="D32" s="59">
        <v>0</v>
      </c>
      <c r="E32" s="59">
        <v>0</v>
      </c>
      <c r="F32" s="59">
        <v>0</v>
      </c>
      <c r="G32" s="59">
        <v>0</v>
      </c>
      <c r="H32" s="59">
        <v>0</v>
      </c>
      <c r="I32" s="116"/>
      <c r="J32" s="116"/>
      <c r="K32" s="116"/>
      <c r="L32" s="116"/>
      <c r="M32" s="116"/>
      <c r="N32" s="116"/>
      <c r="O32" s="116"/>
      <c r="P32" s="116"/>
      <c r="Q32" s="2"/>
      <c r="R32" s="2"/>
    </row>
    <row r="33" spans="1:18" ht="46.5" customHeight="1" x14ac:dyDescent="0.25">
      <c r="A33" s="49" t="s">
        <v>60</v>
      </c>
      <c r="B33" s="114"/>
      <c r="C33" s="47">
        <f t="shared" si="15"/>
        <v>1100</v>
      </c>
      <c r="D33" s="59">
        <v>0</v>
      </c>
      <c r="E33" s="59">
        <v>1100</v>
      </c>
      <c r="F33" s="59">
        <v>0</v>
      </c>
      <c r="G33" s="59">
        <v>0</v>
      </c>
      <c r="H33" s="59">
        <v>0</v>
      </c>
      <c r="I33" s="117"/>
      <c r="J33" s="117"/>
      <c r="K33" s="117"/>
      <c r="L33" s="117"/>
      <c r="M33" s="117"/>
      <c r="N33" s="117"/>
      <c r="O33" s="117"/>
      <c r="P33" s="117"/>
      <c r="Q33" s="2"/>
      <c r="R33" s="2"/>
    </row>
    <row r="34" spans="1:18" ht="46.5" customHeight="1" x14ac:dyDescent="0.25">
      <c r="A34" s="48" t="s">
        <v>43</v>
      </c>
      <c r="B34" s="112" t="s">
        <v>36</v>
      </c>
      <c r="C34" s="50">
        <f>SUM(D34:H34)</f>
        <v>755.1</v>
      </c>
      <c r="D34" s="50">
        <f>D35+D36+D37</f>
        <v>0</v>
      </c>
      <c r="E34" s="50">
        <f>E35+E36+E37</f>
        <v>255.1</v>
      </c>
      <c r="F34" s="50">
        <f t="shared" ref="F34:H34" si="16">F35+F36+F37</f>
        <v>500</v>
      </c>
      <c r="G34" s="50">
        <f t="shared" si="16"/>
        <v>0</v>
      </c>
      <c r="H34" s="50">
        <f t="shared" si="16"/>
        <v>0</v>
      </c>
      <c r="I34" s="115" t="s">
        <v>47</v>
      </c>
      <c r="J34" s="115" t="s">
        <v>14</v>
      </c>
      <c r="K34" s="115">
        <v>61.545999999999999</v>
      </c>
      <c r="L34" s="134">
        <v>0</v>
      </c>
      <c r="M34" s="134">
        <v>50.41</v>
      </c>
      <c r="N34" s="134">
        <v>75.069000000000003</v>
      </c>
      <c r="O34" s="115">
        <v>0</v>
      </c>
      <c r="P34" s="137">
        <v>0</v>
      </c>
      <c r="Q34" s="2"/>
      <c r="R34" s="2"/>
    </row>
    <row r="35" spans="1:18" ht="30.75" customHeight="1" x14ac:dyDescent="0.25">
      <c r="A35" s="48" t="s">
        <v>4</v>
      </c>
      <c r="B35" s="113"/>
      <c r="C35" s="50">
        <f t="shared" ref="C35:C37" si="17">SUM(D35:H35)</f>
        <v>0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116"/>
      <c r="J35" s="116"/>
      <c r="K35" s="116"/>
      <c r="L35" s="135"/>
      <c r="M35" s="135"/>
      <c r="N35" s="135"/>
      <c r="O35" s="116"/>
      <c r="P35" s="138"/>
      <c r="Q35" s="2"/>
      <c r="R35" s="2"/>
    </row>
    <row r="36" spans="1:18" ht="28.5" customHeight="1" x14ac:dyDescent="0.25">
      <c r="A36" s="48" t="s">
        <v>13</v>
      </c>
      <c r="B36" s="113"/>
      <c r="C36" s="50">
        <f t="shared" si="17"/>
        <v>0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116"/>
      <c r="J36" s="116"/>
      <c r="K36" s="116"/>
      <c r="L36" s="135"/>
      <c r="M36" s="135"/>
      <c r="N36" s="135"/>
      <c r="O36" s="116"/>
      <c r="P36" s="138"/>
      <c r="Q36" s="2"/>
      <c r="R36" s="2"/>
    </row>
    <row r="37" spans="1:18" ht="29.25" customHeight="1" x14ac:dyDescent="0.25">
      <c r="A37" s="49" t="s">
        <v>60</v>
      </c>
      <c r="B37" s="114"/>
      <c r="C37" s="50">
        <f t="shared" si="17"/>
        <v>755.1</v>
      </c>
      <c r="D37" s="50">
        <v>0</v>
      </c>
      <c r="E37" s="50">
        <v>255.1</v>
      </c>
      <c r="F37" s="50">
        <v>500</v>
      </c>
      <c r="G37" s="50">
        <v>0</v>
      </c>
      <c r="H37" s="50">
        <v>0</v>
      </c>
      <c r="I37" s="117"/>
      <c r="J37" s="117"/>
      <c r="K37" s="117"/>
      <c r="L37" s="136"/>
      <c r="M37" s="136"/>
      <c r="N37" s="136"/>
      <c r="O37" s="117"/>
      <c r="P37" s="139"/>
      <c r="Q37" s="2"/>
      <c r="R37" s="2"/>
    </row>
    <row r="38" spans="1:18" s="20" customFormat="1" ht="68.25" customHeight="1" x14ac:dyDescent="0.25">
      <c r="A38" s="34" t="s">
        <v>18</v>
      </c>
      <c r="B38" s="38"/>
      <c r="C38" s="89">
        <f>SUM(D38:H38)</f>
        <v>677325</v>
      </c>
      <c r="D38" s="25">
        <f>D39+D40+D41</f>
        <v>159004.79999999999</v>
      </c>
      <c r="E38" s="25">
        <f>E39+E40+E41</f>
        <v>156324.20000000001</v>
      </c>
      <c r="F38" s="25">
        <f>F39+F40+F41</f>
        <v>158565.59999999998</v>
      </c>
      <c r="G38" s="25">
        <f>G40+G41</f>
        <v>100339.4</v>
      </c>
      <c r="H38" s="23">
        <f>SUM(H39:H41)</f>
        <v>103091</v>
      </c>
      <c r="I38" s="39"/>
      <c r="J38" s="19"/>
      <c r="K38" s="19"/>
      <c r="L38" s="19"/>
      <c r="M38" s="19"/>
      <c r="N38" s="19"/>
      <c r="O38" s="19"/>
      <c r="P38" s="19"/>
    </row>
    <row r="39" spans="1:18" ht="15.75" x14ac:dyDescent="0.25">
      <c r="A39" s="40" t="s">
        <v>4</v>
      </c>
      <c r="B39" s="36"/>
      <c r="C39" s="41">
        <f>SUM(D39:H39)</f>
        <v>0</v>
      </c>
      <c r="D39" s="25">
        <v>0</v>
      </c>
      <c r="E39" s="26">
        <v>0</v>
      </c>
      <c r="F39" s="26">
        <v>0</v>
      </c>
      <c r="G39" s="26">
        <v>0</v>
      </c>
      <c r="H39" s="19">
        <v>0</v>
      </c>
      <c r="I39" s="39"/>
      <c r="J39" s="19"/>
      <c r="K39" s="19"/>
      <c r="L39" s="19"/>
      <c r="M39" s="19"/>
      <c r="N39" s="19"/>
      <c r="O39" s="19"/>
      <c r="P39" s="19"/>
    </row>
    <row r="40" spans="1:18" ht="15.75" x14ac:dyDescent="0.25">
      <c r="A40" s="40" t="s">
        <v>13</v>
      </c>
      <c r="B40" s="36"/>
      <c r="C40" s="42">
        <f>SUM(D40:H40)</f>
        <v>286671.5</v>
      </c>
      <c r="D40" s="25">
        <f>D44+D48+D55+D59+D63+D67+D75+D71</f>
        <v>78691</v>
      </c>
      <c r="E40" s="25">
        <f>E44+E48+E55+E59+E63+E67+E75+E71</f>
        <v>79443.3</v>
      </c>
      <c r="F40" s="25">
        <f>F44+F48+F55+F59+F63+F67+F75</f>
        <v>74856.7</v>
      </c>
      <c r="G40" s="25">
        <f>G59</f>
        <v>25602</v>
      </c>
      <c r="H40" s="22">
        <f>H59</f>
        <v>28078.5</v>
      </c>
      <c r="I40" s="39"/>
      <c r="J40" s="19"/>
      <c r="K40" s="19"/>
      <c r="L40" s="19"/>
      <c r="M40" s="19"/>
      <c r="N40" s="19"/>
      <c r="O40" s="19"/>
      <c r="P40" s="19"/>
    </row>
    <row r="41" spans="1:18" ht="15.75" x14ac:dyDescent="0.25">
      <c r="A41" s="15" t="s">
        <v>60</v>
      </c>
      <c r="B41" s="36"/>
      <c r="C41" s="41">
        <f>SUM(D41:H41)</f>
        <v>390653.5</v>
      </c>
      <c r="D41" s="25">
        <f>D45+D46+D56+D60+D64+D68+D76+D72</f>
        <v>80313.8</v>
      </c>
      <c r="E41" s="25">
        <f>E45+E49+E56+E60+E64+E68+E76+E72</f>
        <v>76880.899999999994</v>
      </c>
      <c r="F41" s="25">
        <f t="shared" ref="F41" si="18">F45+F49+F56+F60+F64+F68+F76+F72</f>
        <v>83708.899999999994</v>
      </c>
      <c r="G41" s="25">
        <f>G45+G49+G60</f>
        <v>74737.399999999994</v>
      </c>
      <c r="H41" s="25">
        <f>H45+H49+H60</f>
        <v>75012.5</v>
      </c>
      <c r="I41" s="39"/>
      <c r="J41" s="19"/>
      <c r="K41" s="19"/>
      <c r="L41" s="19"/>
      <c r="M41" s="19"/>
      <c r="N41" s="19"/>
      <c r="O41" s="19"/>
      <c r="P41" s="19"/>
    </row>
    <row r="42" spans="1:18" ht="76.5" customHeight="1" x14ac:dyDescent="0.25">
      <c r="A42" s="36" t="s">
        <v>38</v>
      </c>
      <c r="B42" s="112" t="s">
        <v>36</v>
      </c>
      <c r="C42" s="23">
        <f>SUM(D42:H42)</f>
        <v>180596.2</v>
      </c>
      <c r="D42" s="23">
        <f>D43+D44+D45</f>
        <v>33206.300000000003</v>
      </c>
      <c r="E42" s="23">
        <f>E43+E44+E45</f>
        <v>33206.300000000003</v>
      </c>
      <c r="F42" s="23">
        <f>F43+F44+F45</f>
        <v>38061.199999999997</v>
      </c>
      <c r="G42" s="23">
        <f>G43+G44+G45</f>
        <v>38061.199999999997</v>
      </c>
      <c r="H42" s="23">
        <f>H43+H44+H45</f>
        <v>38061.199999999997</v>
      </c>
      <c r="I42" s="105" t="s">
        <v>15</v>
      </c>
      <c r="J42" s="105" t="s">
        <v>17</v>
      </c>
      <c r="K42" s="105">
        <v>239.24600000000001</v>
      </c>
      <c r="L42" s="105">
        <v>239.24600000000001</v>
      </c>
      <c r="M42" s="105">
        <v>239.24600000000001</v>
      </c>
      <c r="N42" s="105">
        <v>242.256</v>
      </c>
      <c r="O42" s="105">
        <v>242.256</v>
      </c>
      <c r="P42" s="105">
        <v>242.256</v>
      </c>
      <c r="Q42" s="1">
        <f>SUM(C42:H42)</f>
        <v>361192.4</v>
      </c>
    </row>
    <row r="43" spans="1:18" ht="15.75" x14ac:dyDescent="0.25">
      <c r="A43" s="37" t="s">
        <v>4</v>
      </c>
      <c r="B43" s="113"/>
      <c r="C43" s="22">
        <f>D43+G43+H43</f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106"/>
      <c r="J43" s="106"/>
      <c r="K43" s="106"/>
      <c r="L43" s="106"/>
      <c r="M43" s="106"/>
      <c r="N43" s="106"/>
      <c r="O43" s="106"/>
      <c r="P43" s="106"/>
    </row>
    <row r="44" spans="1:18" ht="15.75" x14ac:dyDescent="0.25">
      <c r="A44" s="37" t="s">
        <v>13</v>
      </c>
      <c r="B44" s="113"/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106"/>
      <c r="J44" s="106"/>
      <c r="K44" s="106"/>
      <c r="L44" s="106"/>
      <c r="M44" s="106"/>
      <c r="N44" s="106"/>
      <c r="O44" s="106"/>
      <c r="P44" s="106"/>
    </row>
    <row r="45" spans="1:18" ht="23.25" customHeight="1" x14ac:dyDescent="0.25">
      <c r="A45" s="45" t="s">
        <v>60</v>
      </c>
      <c r="B45" s="114"/>
      <c r="C45" s="22">
        <f t="shared" ref="C45:C54" si="19">SUM(D45:H45)</f>
        <v>180596.2</v>
      </c>
      <c r="D45" s="22">
        <v>33206.300000000003</v>
      </c>
      <c r="E45" s="22">
        <v>33206.300000000003</v>
      </c>
      <c r="F45" s="22">
        <v>38061.199999999997</v>
      </c>
      <c r="G45" s="22">
        <v>38061.199999999997</v>
      </c>
      <c r="H45" s="22">
        <v>38061.199999999997</v>
      </c>
      <c r="I45" s="106"/>
      <c r="J45" s="106"/>
      <c r="K45" s="106"/>
      <c r="L45" s="106"/>
      <c r="M45" s="106"/>
      <c r="N45" s="106"/>
      <c r="O45" s="106"/>
      <c r="P45" s="106"/>
    </row>
    <row r="46" spans="1:18" ht="68.25" customHeight="1" x14ac:dyDescent="0.25">
      <c r="A46" s="36" t="s">
        <v>39</v>
      </c>
      <c r="B46" s="37"/>
      <c r="C46" s="23">
        <f>SUM(D46:H46)</f>
        <v>160531.5</v>
      </c>
      <c r="D46" s="23">
        <f>D47+D48+D49+D50+D51+D52</f>
        <v>30164.800000000003</v>
      </c>
      <c r="E46" s="23">
        <f>E47+E48+E49</f>
        <v>28872.2</v>
      </c>
      <c r="F46" s="23">
        <f>F47+F48+F49</f>
        <v>33831.5</v>
      </c>
      <c r="G46" s="23">
        <f>G47+G48+G49</f>
        <v>33831.5</v>
      </c>
      <c r="H46" s="23">
        <f>H47+H48+H49</f>
        <v>33831.5</v>
      </c>
      <c r="I46" s="105" t="s">
        <v>40</v>
      </c>
      <c r="J46" s="105" t="s">
        <v>17</v>
      </c>
      <c r="K46" s="105">
        <v>482.67099999999999</v>
      </c>
      <c r="L46" s="105">
        <v>482.67099999999999</v>
      </c>
      <c r="M46" s="105">
        <v>482.67099999999999</v>
      </c>
      <c r="N46" s="105">
        <v>493.59447999999998</v>
      </c>
      <c r="O46" s="105">
        <v>493.59447999999998</v>
      </c>
      <c r="P46" s="105">
        <v>493.59447999999998</v>
      </c>
    </row>
    <row r="47" spans="1:18" ht="23.25" customHeight="1" x14ac:dyDescent="0.25">
      <c r="A47" s="37" t="s">
        <v>4</v>
      </c>
      <c r="B47" s="106" t="s">
        <v>36</v>
      </c>
      <c r="C47" s="99">
        <f t="shared" si="19"/>
        <v>0</v>
      </c>
      <c r="D47" s="99">
        <v>0</v>
      </c>
      <c r="E47" s="99">
        <v>0</v>
      </c>
      <c r="F47" s="19">
        <v>0</v>
      </c>
      <c r="G47" s="19">
        <v>0</v>
      </c>
      <c r="H47" s="19">
        <v>0</v>
      </c>
      <c r="I47" s="106"/>
      <c r="J47" s="106"/>
      <c r="K47" s="106"/>
      <c r="L47" s="106"/>
      <c r="M47" s="106"/>
      <c r="N47" s="106"/>
      <c r="O47" s="106"/>
      <c r="P47" s="106"/>
    </row>
    <row r="48" spans="1:18" ht="23.25" customHeight="1" x14ac:dyDescent="0.25">
      <c r="A48" s="37" t="s">
        <v>13</v>
      </c>
      <c r="B48" s="106"/>
      <c r="C48" s="99">
        <f t="shared" si="19"/>
        <v>0</v>
      </c>
      <c r="D48" s="99">
        <v>0</v>
      </c>
      <c r="E48" s="99">
        <v>0</v>
      </c>
      <c r="F48" s="19">
        <v>0</v>
      </c>
      <c r="G48" s="19">
        <v>0</v>
      </c>
      <c r="H48" s="19">
        <v>0</v>
      </c>
      <c r="I48" s="106"/>
      <c r="J48" s="106"/>
      <c r="K48" s="106"/>
      <c r="L48" s="106"/>
      <c r="M48" s="106"/>
      <c r="N48" s="106"/>
      <c r="O48" s="106"/>
      <c r="P48" s="106"/>
    </row>
    <row r="49" spans="1:17" ht="25.5" customHeight="1" x14ac:dyDescent="0.25">
      <c r="A49" s="45" t="s">
        <v>60</v>
      </c>
      <c r="B49" s="107"/>
      <c r="C49" s="23">
        <f>SUM(D49:H49)</f>
        <v>160445.6</v>
      </c>
      <c r="D49" s="23">
        <v>30078.9</v>
      </c>
      <c r="E49" s="23">
        <v>28872.2</v>
      </c>
      <c r="F49" s="23">
        <v>33831.5</v>
      </c>
      <c r="G49" s="23">
        <v>33831.5</v>
      </c>
      <c r="H49" s="23">
        <v>33831.5</v>
      </c>
      <c r="I49" s="106"/>
      <c r="J49" s="106"/>
      <c r="K49" s="106"/>
      <c r="L49" s="106"/>
      <c r="M49" s="106"/>
      <c r="N49" s="106"/>
      <c r="O49" s="106"/>
      <c r="P49" s="106"/>
    </row>
    <row r="50" spans="1:17" ht="30" customHeight="1" x14ac:dyDescent="0.25">
      <c r="A50" s="37" t="s">
        <v>4</v>
      </c>
      <c r="B50" s="105" t="s">
        <v>93</v>
      </c>
      <c r="C50" s="23">
        <f>SUM(D50:H50)</f>
        <v>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106"/>
      <c r="J50" s="106"/>
      <c r="K50" s="106"/>
      <c r="L50" s="106"/>
      <c r="M50" s="106"/>
      <c r="N50" s="106"/>
      <c r="O50" s="106"/>
      <c r="P50" s="106"/>
    </row>
    <row r="51" spans="1:17" ht="33.75" customHeight="1" x14ac:dyDescent="0.25">
      <c r="A51" s="37" t="s">
        <v>13</v>
      </c>
      <c r="B51" s="106"/>
      <c r="C51" s="23">
        <f>SUM(D51:H51)</f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106"/>
      <c r="J51" s="106"/>
      <c r="K51" s="106"/>
      <c r="L51" s="106"/>
      <c r="M51" s="106"/>
      <c r="N51" s="106"/>
      <c r="O51" s="106"/>
      <c r="P51" s="106"/>
    </row>
    <row r="52" spans="1:17" ht="30.75" customHeight="1" x14ac:dyDescent="0.25">
      <c r="A52" s="45" t="s">
        <v>60</v>
      </c>
      <c r="B52" s="107"/>
      <c r="C52" s="23">
        <f>SUM(D52:H52)</f>
        <v>85.9</v>
      </c>
      <c r="D52" s="23">
        <v>85.9</v>
      </c>
      <c r="E52" s="23">
        <v>0</v>
      </c>
      <c r="F52" s="23">
        <v>0</v>
      </c>
      <c r="G52" s="23">
        <v>0</v>
      </c>
      <c r="H52" s="23">
        <v>0</v>
      </c>
      <c r="I52" s="107"/>
      <c r="J52" s="107"/>
      <c r="K52" s="107"/>
      <c r="L52" s="107"/>
      <c r="M52" s="107"/>
      <c r="N52" s="107"/>
      <c r="O52" s="107"/>
      <c r="P52" s="107"/>
    </row>
    <row r="53" spans="1:17" s="33" customFormat="1" ht="61.5" customHeight="1" x14ac:dyDescent="0.25">
      <c r="A53" s="36" t="s">
        <v>44</v>
      </c>
      <c r="B53" s="112" t="s">
        <v>36</v>
      </c>
      <c r="C53" s="23">
        <f t="shared" si="19"/>
        <v>0</v>
      </c>
      <c r="D53" s="23">
        <f>D54+D55+D56</f>
        <v>0</v>
      </c>
      <c r="E53" s="23">
        <f>E54+E55+E56</f>
        <v>0</v>
      </c>
      <c r="F53" s="23">
        <f t="shared" ref="F53:G53" si="20">F54+F55+F56</f>
        <v>0</v>
      </c>
      <c r="G53" s="23">
        <f t="shared" si="20"/>
        <v>0</v>
      </c>
      <c r="H53" s="23">
        <f>H54+H55+H56</f>
        <v>0</v>
      </c>
      <c r="I53" s="105" t="s">
        <v>41</v>
      </c>
      <c r="J53" s="105" t="s">
        <v>17</v>
      </c>
      <c r="K53" s="105">
        <v>0</v>
      </c>
      <c r="L53" s="119">
        <v>0</v>
      </c>
      <c r="M53" s="119">
        <v>0</v>
      </c>
      <c r="N53" s="105">
        <v>0</v>
      </c>
      <c r="O53" s="105">
        <v>0</v>
      </c>
      <c r="P53" s="105">
        <v>0</v>
      </c>
    </row>
    <row r="54" spans="1:17" s="33" customFormat="1" ht="15.75" x14ac:dyDescent="0.25">
      <c r="A54" s="37" t="s">
        <v>4</v>
      </c>
      <c r="B54" s="113"/>
      <c r="C54" s="22">
        <f t="shared" si="19"/>
        <v>0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106"/>
      <c r="J54" s="106"/>
      <c r="K54" s="106"/>
      <c r="L54" s="120"/>
      <c r="M54" s="120"/>
      <c r="N54" s="106"/>
      <c r="O54" s="106"/>
      <c r="P54" s="106"/>
    </row>
    <row r="55" spans="1:17" s="33" customFormat="1" ht="15.75" x14ac:dyDescent="0.25">
      <c r="A55" s="37" t="s">
        <v>13</v>
      </c>
      <c r="B55" s="113"/>
      <c r="C55" s="22">
        <f t="shared" ref="C55:C56" si="21">SUM(D55:H55)</f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106"/>
      <c r="J55" s="106"/>
      <c r="K55" s="106"/>
      <c r="L55" s="120"/>
      <c r="M55" s="120"/>
      <c r="N55" s="106"/>
      <c r="O55" s="106"/>
      <c r="P55" s="106"/>
    </row>
    <row r="56" spans="1:17" s="33" customFormat="1" ht="22.5" customHeight="1" x14ac:dyDescent="0.25">
      <c r="A56" s="15" t="s">
        <v>60</v>
      </c>
      <c r="B56" s="114"/>
      <c r="C56" s="22">
        <f t="shared" si="21"/>
        <v>0</v>
      </c>
      <c r="D56" s="22">
        <v>0</v>
      </c>
      <c r="E56" s="22">
        <v>0</v>
      </c>
      <c r="F56" s="22">
        <v>0</v>
      </c>
      <c r="G56" s="22">
        <v>0</v>
      </c>
      <c r="H56" s="101">
        <v>0</v>
      </c>
      <c r="I56" s="106"/>
      <c r="J56" s="106"/>
      <c r="K56" s="106"/>
      <c r="L56" s="120"/>
      <c r="M56" s="120"/>
      <c r="N56" s="106"/>
      <c r="O56" s="106"/>
      <c r="P56" s="106"/>
    </row>
    <row r="57" spans="1:17" s="20" customFormat="1" ht="144" customHeight="1" x14ac:dyDescent="0.25">
      <c r="A57" s="70" t="s">
        <v>66</v>
      </c>
      <c r="B57" s="112" t="s">
        <v>36</v>
      </c>
      <c r="C57" s="23">
        <f>SUM(D57:H57)</f>
        <v>308354.69999999995</v>
      </c>
      <c r="D57" s="23">
        <f>D58+D59+D60</f>
        <v>87855.5</v>
      </c>
      <c r="E57" s="23">
        <f t="shared" ref="E57:G57" si="22">E58+E59+E60</f>
        <v>81579.3</v>
      </c>
      <c r="F57" s="23">
        <f t="shared" si="22"/>
        <v>79274.899999999994</v>
      </c>
      <c r="G57" s="23">
        <f t="shared" si="22"/>
        <v>28446.7</v>
      </c>
      <c r="H57" s="23">
        <f>H58+H59+H60</f>
        <v>31198.3</v>
      </c>
      <c r="I57" s="118" t="s">
        <v>45</v>
      </c>
      <c r="J57" s="118" t="s">
        <v>14</v>
      </c>
      <c r="K57" s="111">
        <v>19.997</v>
      </c>
      <c r="L57" s="140">
        <v>19.981000000000002</v>
      </c>
      <c r="M57" s="140">
        <v>10.259</v>
      </c>
      <c r="N57" s="140">
        <v>8.9169999999999998</v>
      </c>
      <c r="O57" s="140">
        <v>8</v>
      </c>
      <c r="P57" s="140">
        <v>8</v>
      </c>
    </row>
    <row r="58" spans="1:17" ht="15.75" x14ac:dyDescent="0.25">
      <c r="A58" s="8" t="s">
        <v>4</v>
      </c>
      <c r="B58" s="113"/>
      <c r="C58" s="58">
        <f t="shared" ref="C58:C60" si="23">SUM(D58:H58)</f>
        <v>0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118"/>
      <c r="J58" s="118"/>
      <c r="K58" s="111"/>
      <c r="L58" s="140"/>
      <c r="M58" s="140"/>
      <c r="N58" s="140"/>
      <c r="O58" s="140"/>
      <c r="P58" s="140"/>
    </row>
    <row r="59" spans="1:17" ht="15.75" x14ac:dyDescent="0.25">
      <c r="A59" s="8" t="s">
        <v>13</v>
      </c>
      <c r="B59" s="113"/>
      <c r="C59" s="58">
        <f t="shared" si="23"/>
        <v>276797.3</v>
      </c>
      <c r="D59" s="22">
        <v>78691</v>
      </c>
      <c r="E59" s="22">
        <v>73268.100000000006</v>
      </c>
      <c r="F59" s="22">
        <v>71157.7</v>
      </c>
      <c r="G59" s="22">
        <v>25602</v>
      </c>
      <c r="H59" s="22">
        <v>28078.5</v>
      </c>
      <c r="I59" s="118"/>
      <c r="J59" s="118"/>
      <c r="K59" s="111"/>
      <c r="L59" s="140"/>
      <c r="M59" s="140"/>
      <c r="N59" s="140"/>
      <c r="O59" s="140"/>
      <c r="P59" s="140"/>
    </row>
    <row r="60" spans="1:17" ht="15.75" x14ac:dyDescent="0.25">
      <c r="A60" s="15" t="s">
        <v>60</v>
      </c>
      <c r="B60" s="114"/>
      <c r="C60" s="58">
        <f t="shared" si="23"/>
        <v>31557.4</v>
      </c>
      <c r="D60" s="22">
        <v>9164.5</v>
      </c>
      <c r="E60" s="22">
        <v>8311.2000000000007</v>
      </c>
      <c r="F60" s="22">
        <v>8117.2</v>
      </c>
      <c r="G60" s="22">
        <v>2844.7</v>
      </c>
      <c r="H60" s="22">
        <v>3119.8</v>
      </c>
      <c r="I60" s="118"/>
      <c r="J60" s="118"/>
      <c r="K60" s="111"/>
      <c r="L60" s="140"/>
      <c r="M60" s="140"/>
      <c r="N60" s="140"/>
      <c r="O60" s="140"/>
      <c r="P60" s="140"/>
    </row>
    <row r="61" spans="1:17" ht="69" customHeight="1" x14ac:dyDescent="0.25">
      <c r="A61" s="8" t="s">
        <v>67</v>
      </c>
      <c r="B61" s="112" t="s">
        <v>36</v>
      </c>
      <c r="C61" s="23">
        <f>SUM(D61:H61)</f>
        <v>0</v>
      </c>
      <c r="D61" s="23">
        <f>D62+D63+D64</f>
        <v>0</v>
      </c>
      <c r="E61" s="23">
        <f>E62+E63+E64</f>
        <v>0</v>
      </c>
      <c r="F61" s="23">
        <f t="shared" ref="F61:H61" si="24">F62+F63+F64</f>
        <v>0</v>
      </c>
      <c r="G61" s="23">
        <f t="shared" si="24"/>
        <v>0</v>
      </c>
      <c r="H61" s="23">
        <f t="shared" si="24"/>
        <v>0</v>
      </c>
      <c r="I61" s="105" t="s">
        <v>49</v>
      </c>
      <c r="J61" s="105" t="s">
        <v>14</v>
      </c>
      <c r="K61" s="105">
        <v>33.25</v>
      </c>
      <c r="L61" s="105">
        <v>0</v>
      </c>
      <c r="M61" s="105">
        <v>0</v>
      </c>
      <c r="N61" s="105">
        <v>0</v>
      </c>
      <c r="O61" s="105">
        <v>0</v>
      </c>
      <c r="P61" s="119">
        <v>0</v>
      </c>
      <c r="Q61" s="21"/>
    </row>
    <row r="62" spans="1:17" ht="15" customHeight="1" x14ac:dyDescent="0.25">
      <c r="A62" s="8" t="s">
        <v>4</v>
      </c>
      <c r="B62" s="113"/>
      <c r="C62" s="22">
        <v>0</v>
      </c>
      <c r="D62" s="22">
        <v>0</v>
      </c>
      <c r="E62" s="22">
        <v>0</v>
      </c>
      <c r="F62" s="22">
        <v>0</v>
      </c>
      <c r="G62" s="102">
        <v>0</v>
      </c>
      <c r="H62" s="22">
        <v>0</v>
      </c>
      <c r="I62" s="106"/>
      <c r="J62" s="106"/>
      <c r="K62" s="106"/>
      <c r="L62" s="106"/>
      <c r="M62" s="106"/>
      <c r="N62" s="106"/>
      <c r="O62" s="106"/>
      <c r="P62" s="120"/>
    </row>
    <row r="63" spans="1:17" ht="15" customHeight="1" x14ac:dyDescent="0.25">
      <c r="A63" s="8" t="s">
        <v>13</v>
      </c>
      <c r="B63" s="113"/>
      <c r="C63" s="22">
        <v>0</v>
      </c>
      <c r="D63" s="22">
        <v>0</v>
      </c>
      <c r="E63" s="22">
        <v>0</v>
      </c>
      <c r="F63" s="22">
        <v>0</v>
      </c>
      <c r="G63" s="102">
        <v>0</v>
      </c>
      <c r="H63" s="22">
        <v>0</v>
      </c>
      <c r="I63" s="106"/>
      <c r="J63" s="106"/>
      <c r="K63" s="106"/>
      <c r="L63" s="106"/>
      <c r="M63" s="106"/>
      <c r="N63" s="106"/>
      <c r="O63" s="106"/>
      <c r="P63" s="120"/>
    </row>
    <row r="64" spans="1:17" ht="27" customHeight="1" x14ac:dyDescent="0.25">
      <c r="A64" s="15" t="s">
        <v>60</v>
      </c>
      <c r="B64" s="114"/>
      <c r="C64" s="22">
        <f>SUM(D64:H64)</f>
        <v>0</v>
      </c>
      <c r="D64" s="22">
        <v>0</v>
      </c>
      <c r="E64" s="22">
        <v>0</v>
      </c>
      <c r="F64" s="22">
        <v>0</v>
      </c>
      <c r="G64" s="102">
        <v>0</v>
      </c>
      <c r="H64" s="22">
        <v>0</v>
      </c>
      <c r="I64" s="107"/>
      <c r="J64" s="107"/>
      <c r="K64" s="107"/>
      <c r="L64" s="107"/>
      <c r="M64" s="107"/>
      <c r="N64" s="107"/>
      <c r="O64" s="107"/>
      <c r="P64" s="141"/>
    </row>
    <row r="65" spans="1:16" ht="47.25" x14ac:dyDescent="0.25">
      <c r="A65" s="8" t="s">
        <v>68</v>
      </c>
      <c r="B65" s="112" t="s">
        <v>36</v>
      </c>
      <c r="C65" s="23">
        <f>SUM(D65:H65)</f>
        <v>3800</v>
      </c>
      <c r="D65" s="23">
        <f>D66+D67+D68</f>
        <v>3800</v>
      </c>
      <c r="E65" s="23">
        <f t="shared" ref="E65:H65" si="25">E66+E67+E68</f>
        <v>0</v>
      </c>
      <c r="F65" s="23">
        <f t="shared" si="25"/>
        <v>0</v>
      </c>
      <c r="G65" s="23">
        <f t="shared" si="25"/>
        <v>0</v>
      </c>
      <c r="H65" s="23">
        <f t="shared" si="25"/>
        <v>0</v>
      </c>
      <c r="I65" s="105" t="s">
        <v>50</v>
      </c>
      <c r="J65" s="105" t="s">
        <v>14</v>
      </c>
      <c r="K65" s="105">
        <v>4.7709999999999999</v>
      </c>
      <c r="L65" s="105">
        <v>4.7709999999999999</v>
      </c>
      <c r="M65" s="105">
        <v>0</v>
      </c>
      <c r="N65" s="105">
        <v>0</v>
      </c>
      <c r="O65" s="105">
        <v>0</v>
      </c>
      <c r="P65" s="105">
        <v>0</v>
      </c>
    </row>
    <row r="66" spans="1:16" ht="16.5" customHeight="1" x14ac:dyDescent="0.25">
      <c r="A66" s="8" t="s">
        <v>4</v>
      </c>
      <c r="B66" s="113"/>
      <c r="C66" s="22">
        <f>D66+G66+H66</f>
        <v>0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106"/>
      <c r="J66" s="106"/>
      <c r="K66" s="106"/>
      <c r="L66" s="106"/>
      <c r="M66" s="106"/>
      <c r="N66" s="106"/>
      <c r="O66" s="106"/>
      <c r="P66" s="106"/>
    </row>
    <row r="67" spans="1:16" ht="16.5" customHeight="1" x14ac:dyDescent="0.25">
      <c r="A67" s="8" t="s">
        <v>13</v>
      </c>
      <c r="B67" s="113"/>
      <c r="C67" s="22">
        <f>D67+G67+H67</f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106"/>
      <c r="J67" s="106"/>
      <c r="K67" s="106"/>
      <c r="L67" s="106"/>
      <c r="M67" s="106"/>
      <c r="N67" s="106"/>
      <c r="O67" s="106"/>
      <c r="P67" s="106"/>
    </row>
    <row r="68" spans="1:16" ht="16.5" customHeight="1" x14ac:dyDescent="0.25">
      <c r="A68" s="15" t="s">
        <v>60</v>
      </c>
      <c r="B68" s="114"/>
      <c r="C68" s="22">
        <f>SUM(D68:H68)</f>
        <v>3800</v>
      </c>
      <c r="D68" s="22">
        <v>3800</v>
      </c>
      <c r="E68" s="22">
        <v>0</v>
      </c>
      <c r="F68" s="22">
        <v>0</v>
      </c>
      <c r="G68" s="22">
        <v>0</v>
      </c>
      <c r="H68" s="22">
        <v>0</v>
      </c>
      <c r="I68" s="107"/>
      <c r="J68" s="107"/>
      <c r="K68" s="107"/>
      <c r="L68" s="107"/>
      <c r="M68" s="107"/>
      <c r="N68" s="107"/>
      <c r="O68" s="107"/>
      <c r="P68" s="107"/>
    </row>
    <row r="69" spans="1:16" ht="31.5" x14ac:dyDescent="0.25">
      <c r="A69" s="8" t="s">
        <v>72</v>
      </c>
      <c r="B69" s="112" t="s">
        <v>36</v>
      </c>
      <c r="C69" s="57">
        <f>SUM(D69:H69)</f>
        <v>0</v>
      </c>
      <c r="D69" s="57">
        <f>D70+D71+D72</f>
        <v>0</v>
      </c>
      <c r="E69" s="57">
        <f t="shared" ref="E69:H69" si="26">E70+E71+E72</f>
        <v>0</v>
      </c>
      <c r="F69" s="57">
        <f t="shared" si="26"/>
        <v>0</v>
      </c>
      <c r="G69" s="57">
        <f t="shared" si="26"/>
        <v>0</v>
      </c>
      <c r="H69" s="57">
        <f t="shared" si="26"/>
        <v>0</v>
      </c>
      <c r="I69" s="105" t="s">
        <v>73</v>
      </c>
      <c r="J69" s="112" t="s">
        <v>17</v>
      </c>
      <c r="K69" s="105">
        <v>1.974</v>
      </c>
      <c r="L69" s="105">
        <v>0</v>
      </c>
      <c r="M69" s="105">
        <v>0</v>
      </c>
      <c r="N69" s="105">
        <v>0</v>
      </c>
      <c r="O69" s="105">
        <v>0</v>
      </c>
      <c r="P69" s="105">
        <v>0</v>
      </c>
    </row>
    <row r="70" spans="1:16" ht="16.5" customHeight="1" x14ac:dyDescent="0.25">
      <c r="A70" s="8" t="s">
        <v>4</v>
      </c>
      <c r="B70" s="113"/>
      <c r="C70" s="57">
        <f t="shared" ref="C70:C72" si="27">SUM(D70:H70)</f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106"/>
      <c r="J70" s="113"/>
      <c r="K70" s="106"/>
      <c r="L70" s="106"/>
      <c r="M70" s="106"/>
      <c r="N70" s="106"/>
      <c r="O70" s="106"/>
      <c r="P70" s="106"/>
    </row>
    <row r="71" spans="1:16" ht="16.5" customHeight="1" x14ac:dyDescent="0.25">
      <c r="A71" s="8" t="s">
        <v>13</v>
      </c>
      <c r="B71" s="113"/>
      <c r="C71" s="57">
        <f t="shared" si="27"/>
        <v>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106"/>
      <c r="J71" s="113"/>
      <c r="K71" s="106"/>
      <c r="L71" s="106"/>
      <c r="M71" s="106"/>
      <c r="N71" s="106"/>
      <c r="O71" s="106"/>
      <c r="P71" s="106"/>
    </row>
    <row r="72" spans="1:16" ht="16.5" customHeight="1" x14ac:dyDescent="0.25">
      <c r="A72" s="15" t="s">
        <v>60</v>
      </c>
      <c r="B72" s="114"/>
      <c r="C72" s="57">
        <f t="shared" si="27"/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107"/>
      <c r="J72" s="114"/>
      <c r="K72" s="107"/>
      <c r="L72" s="107"/>
      <c r="M72" s="107"/>
      <c r="N72" s="107"/>
      <c r="O72" s="107"/>
      <c r="P72" s="107"/>
    </row>
    <row r="73" spans="1:16" s="33" customFormat="1" ht="65.25" customHeight="1" x14ac:dyDescent="0.25">
      <c r="A73" s="70" t="s">
        <v>71</v>
      </c>
      <c r="B73" s="105" t="s">
        <v>36</v>
      </c>
      <c r="C73" s="87">
        <f>SUM(D73:H73)</f>
        <v>24042.6</v>
      </c>
      <c r="D73" s="87">
        <f>D74+D75+D76</f>
        <v>3978.2</v>
      </c>
      <c r="E73" s="87">
        <f t="shared" ref="E73:H73" si="28">E74+E75+E76</f>
        <v>12666.4</v>
      </c>
      <c r="F73" s="98">
        <f t="shared" si="28"/>
        <v>7398</v>
      </c>
      <c r="G73" s="98">
        <f t="shared" si="28"/>
        <v>0</v>
      </c>
      <c r="H73" s="98">
        <f t="shared" si="28"/>
        <v>0</v>
      </c>
      <c r="I73" s="105" t="s">
        <v>74</v>
      </c>
      <c r="J73" s="105" t="s">
        <v>26</v>
      </c>
      <c r="K73" s="105">
        <v>0</v>
      </c>
      <c r="L73" s="108">
        <v>1034</v>
      </c>
      <c r="M73" s="105">
        <v>3132.5</v>
      </c>
      <c r="N73" s="105">
        <v>793.9</v>
      </c>
      <c r="O73" s="105">
        <v>0</v>
      </c>
      <c r="P73" s="105">
        <v>0</v>
      </c>
    </row>
    <row r="74" spans="1:16" s="33" customFormat="1" ht="16.5" customHeight="1" x14ac:dyDescent="0.25">
      <c r="A74" s="37" t="s">
        <v>4</v>
      </c>
      <c r="B74" s="106"/>
      <c r="C74" s="57">
        <f t="shared" ref="C74:C76" si="29">SUM(D74:H74)</f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106"/>
      <c r="J74" s="106"/>
      <c r="K74" s="106"/>
      <c r="L74" s="109"/>
      <c r="M74" s="106"/>
      <c r="N74" s="106"/>
      <c r="O74" s="106"/>
      <c r="P74" s="106"/>
    </row>
    <row r="75" spans="1:16" s="33" customFormat="1" ht="16.5" customHeight="1" x14ac:dyDescent="0.25">
      <c r="A75" s="37" t="s">
        <v>13</v>
      </c>
      <c r="B75" s="106"/>
      <c r="C75" s="57">
        <f t="shared" si="29"/>
        <v>9874.2000000000007</v>
      </c>
      <c r="D75" s="22">
        <v>0</v>
      </c>
      <c r="E75" s="22">
        <v>6175.2</v>
      </c>
      <c r="F75" s="22">
        <v>3699</v>
      </c>
      <c r="G75" s="22">
        <v>0</v>
      </c>
      <c r="H75" s="22">
        <v>0</v>
      </c>
      <c r="I75" s="106"/>
      <c r="J75" s="106"/>
      <c r="K75" s="106"/>
      <c r="L75" s="109"/>
      <c r="M75" s="106"/>
      <c r="N75" s="106"/>
      <c r="O75" s="106"/>
      <c r="P75" s="106"/>
    </row>
    <row r="76" spans="1:16" s="33" customFormat="1" ht="16.5" customHeight="1" x14ac:dyDescent="0.25">
      <c r="A76" s="45" t="s">
        <v>60</v>
      </c>
      <c r="B76" s="107"/>
      <c r="C76" s="93">
        <f t="shared" si="29"/>
        <v>14168.4</v>
      </c>
      <c r="D76" s="22">
        <v>3978.2</v>
      </c>
      <c r="E76" s="22">
        <v>6491.2</v>
      </c>
      <c r="F76" s="22">
        <v>3699</v>
      </c>
      <c r="G76" s="22">
        <v>0</v>
      </c>
      <c r="H76" s="22">
        <v>0</v>
      </c>
      <c r="I76" s="107"/>
      <c r="J76" s="107"/>
      <c r="K76" s="107"/>
      <c r="L76" s="110"/>
      <c r="M76" s="107"/>
      <c r="N76" s="107"/>
      <c r="O76" s="107"/>
      <c r="P76" s="107"/>
    </row>
    <row r="77" spans="1:16" ht="81" customHeight="1" x14ac:dyDescent="0.25">
      <c r="A77" s="44" t="s">
        <v>85</v>
      </c>
      <c r="B77" s="83" t="s">
        <v>36</v>
      </c>
      <c r="C77" s="84">
        <f>SUM(D77:H77)</f>
        <v>2736.45354</v>
      </c>
      <c r="D77" s="23">
        <f>D78+D79+D80</f>
        <v>0</v>
      </c>
      <c r="E77" s="95">
        <f t="shared" ref="E77:H77" si="30">E78+E79+E80</f>
        <v>2736.45354</v>
      </c>
      <c r="F77" s="95">
        <f t="shared" si="30"/>
        <v>0</v>
      </c>
      <c r="G77" s="23">
        <f t="shared" si="30"/>
        <v>0</v>
      </c>
      <c r="H77" s="23">
        <f t="shared" si="30"/>
        <v>0</v>
      </c>
      <c r="I77" s="105" t="s">
        <v>80</v>
      </c>
      <c r="J77" s="105" t="s">
        <v>26</v>
      </c>
      <c r="K77" s="105">
        <v>0</v>
      </c>
      <c r="L77" s="105">
        <v>0</v>
      </c>
      <c r="M77" s="108">
        <v>466</v>
      </c>
      <c r="N77" s="105">
        <v>0</v>
      </c>
      <c r="O77" s="105">
        <v>0</v>
      </c>
      <c r="P77" s="105">
        <v>0</v>
      </c>
    </row>
    <row r="78" spans="1:16" ht="16.5" customHeight="1" x14ac:dyDescent="0.25">
      <c r="A78" s="44" t="s">
        <v>4</v>
      </c>
      <c r="B78" s="83"/>
      <c r="C78" s="85">
        <f t="shared" ref="C78:C80" si="31">SUM(D78:H78)</f>
        <v>0</v>
      </c>
      <c r="D78" s="22">
        <v>0</v>
      </c>
      <c r="E78" s="96">
        <v>0</v>
      </c>
      <c r="F78" s="96">
        <v>0</v>
      </c>
      <c r="G78" s="22">
        <v>0</v>
      </c>
      <c r="H78" s="22">
        <v>0</v>
      </c>
      <c r="I78" s="106"/>
      <c r="J78" s="106"/>
      <c r="K78" s="106"/>
      <c r="L78" s="106"/>
      <c r="M78" s="109"/>
      <c r="N78" s="106"/>
      <c r="O78" s="106"/>
      <c r="P78" s="106"/>
    </row>
    <row r="79" spans="1:16" ht="16.5" customHeight="1" x14ac:dyDescent="0.25">
      <c r="A79" s="44" t="s">
        <v>13</v>
      </c>
      <c r="B79" s="83"/>
      <c r="C79" s="85">
        <f t="shared" si="31"/>
        <v>1368.22677</v>
      </c>
      <c r="D79" s="22">
        <v>0</v>
      </c>
      <c r="E79" s="96">
        <v>1368.22677</v>
      </c>
      <c r="F79" s="96">
        <v>0</v>
      </c>
      <c r="G79" s="22">
        <v>0</v>
      </c>
      <c r="H79" s="22">
        <v>0</v>
      </c>
      <c r="I79" s="106"/>
      <c r="J79" s="106"/>
      <c r="K79" s="106"/>
      <c r="L79" s="106"/>
      <c r="M79" s="109"/>
      <c r="N79" s="106"/>
      <c r="O79" s="106"/>
      <c r="P79" s="106"/>
    </row>
    <row r="80" spans="1:16" ht="16.5" customHeight="1" x14ac:dyDescent="0.25">
      <c r="A80" s="44" t="s">
        <v>60</v>
      </c>
      <c r="B80" s="83"/>
      <c r="C80" s="85">
        <f t="shared" si="31"/>
        <v>1368.22677</v>
      </c>
      <c r="D80" s="22">
        <v>0</v>
      </c>
      <c r="E80" s="96">
        <v>1368.22677</v>
      </c>
      <c r="F80" s="96">
        <v>0</v>
      </c>
      <c r="G80" s="22">
        <v>0</v>
      </c>
      <c r="H80" s="22">
        <v>0</v>
      </c>
      <c r="I80" s="107"/>
      <c r="J80" s="107"/>
      <c r="K80" s="107"/>
      <c r="L80" s="107"/>
      <c r="M80" s="110"/>
      <c r="N80" s="107"/>
      <c r="O80" s="107"/>
      <c r="P80" s="107"/>
    </row>
    <row r="81" spans="1:16" ht="77.25" customHeight="1" x14ac:dyDescent="0.25">
      <c r="A81" s="44" t="s">
        <v>86</v>
      </c>
      <c r="B81" s="83" t="s">
        <v>36</v>
      </c>
      <c r="C81" s="84">
        <f>SUM(D81:H81)</f>
        <v>1023.04</v>
      </c>
      <c r="D81" s="23">
        <f>D82+D83+D84</f>
        <v>0</v>
      </c>
      <c r="E81" s="95">
        <f t="shared" ref="E81:H81" si="32">E82+E83+E84</f>
        <v>1023.04</v>
      </c>
      <c r="F81" s="95">
        <f t="shared" si="32"/>
        <v>0</v>
      </c>
      <c r="G81" s="23">
        <f t="shared" si="32"/>
        <v>0</v>
      </c>
      <c r="H81" s="23">
        <f t="shared" si="32"/>
        <v>0</v>
      </c>
      <c r="I81" s="105" t="s">
        <v>84</v>
      </c>
      <c r="J81" s="105" t="s">
        <v>26</v>
      </c>
      <c r="K81" s="105">
        <v>0</v>
      </c>
      <c r="L81" s="105">
        <v>0</v>
      </c>
      <c r="M81" s="108">
        <v>281.5</v>
      </c>
      <c r="N81" s="105">
        <v>0</v>
      </c>
      <c r="O81" s="105">
        <v>0</v>
      </c>
      <c r="P81" s="105">
        <v>0</v>
      </c>
    </row>
    <row r="82" spans="1:16" ht="16.5" customHeight="1" x14ac:dyDescent="0.25">
      <c r="A82" s="44" t="s">
        <v>4</v>
      </c>
      <c r="B82" s="83"/>
      <c r="C82" s="85">
        <f t="shared" ref="C82:C84" si="33">SUM(D82:H82)</f>
        <v>0</v>
      </c>
      <c r="D82" s="22">
        <v>0</v>
      </c>
      <c r="E82" s="96">
        <v>0</v>
      </c>
      <c r="F82" s="96">
        <v>0</v>
      </c>
      <c r="G82" s="22">
        <v>0</v>
      </c>
      <c r="H82" s="22">
        <v>0</v>
      </c>
      <c r="I82" s="106"/>
      <c r="J82" s="106"/>
      <c r="K82" s="106"/>
      <c r="L82" s="106"/>
      <c r="M82" s="109"/>
      <c r="N82" s="106"/>
      <c r="O82" s="106"/>
      <c r="P82" s="106"/>
    </row>
    <row r="83" spans="1:16" ht="16.5" customHeight="1" x14ac:dyDescent="0.25">
      <c r="A83" s="44" t="s">
        <v>13</v>
      </c>
      <c r="B83" s="83"/>
      <c r="C83" s="85">
        <f t="shared" si="33"/>
        <v>511.52</v>
      </c>
      <c r="D83" s="22">
        <v>0</v>
      </c>
      <c r="E83" s="96">
        <v>511.52</v>
      </c>
      <c r="F83" s="96">
        <v>0</v>
      </c>
      <c r="G83" s="22">
        <v>0</v>
      </c>
      <c r="H83" s="22">
        <v>0</v>
      </c>
      <c r="I83" s="106"/>
      <c r="J83" s="106"/>
      <c r="K83" s="106"/>
      <c r="L83" s="106"/>
      <c r="M83" s="109"/>
      <c r="N83" s="106"/>
      <c r="O83" s="106"/>
      <c r="P83" s="106"/>
    </row>
    <row r="84" spans="1:16" ht="16.5" customHeight="1" x14ac:dyDescent="0.25">
      <c r="A84" s="44" t="s">
        <v>60</v>
      </c>
      <c r="B84" s="83"/>
      <c r="C84" s="85">
        <f t="shared" si="33"/>
        <v>511.52</v>
      </c>
      <c r="D84" s="22">
        <v>0</v>
      </c>
      <c r="E84" s="96">
        <v>511.52</v>
      </c>
      <c r="F84" s="96">
        <v>0</v>
      </c>
      <c r="G84" s="22">
        <v>0</v>
      </c>
      <c r="H84" s="22">
        <v>0</v>
      </c>
      <c r="I84" s="107"/>
      <c r="J84" s="107"/>
      <c r="K84" s="107"/>
      <c r="L84" s="107"/>
      <c r="M84" s="110"/>
      <c r="N84" s="107"/>
      <c r="O84" s="107"/>
      <c r="P84" s="107"/>
    </row>
    <row r="85" spans="1:16" ht="75" customHeight="1" x14ac:dyDescent="0.25">
      <c r="A85" s="44" t="s">
        <v>87</v>
      </c>
      <c r="B85" s="83" t="s">
        <v>36</v>
      </c>
      <c r="C85" s="84">
        <f>SUM(D85:H85)</f>
        <v>2100</v>
      </c>
      <c r="D85" s="23">
        <f>D86+D87+D88</f>
        <v>0</v>
      </c>
      <c r="E85" s="95">
        <f t="shared" ref="E85:H85" si="34">E86+E87+E88</f>
        <v>2100</v>
      </c>
      <c r="F85" s="95">
        <f t="shared" si="34"/>
        <v>0</v>
      </c>
      <c r="G85" s="23">
        <f t="shared" si="34"/>
        <v>0</v>
      </c>
      <c r="H85" s="23">
        <f t="shared" si="34"/>
        <v>0</v>
      </c>
      <c r="I85" s="105" t="s">
        <v>83</v>
      </c>
      <c r="J85" s="105" t="s">
        <v>26</v>
      </c>
      <c r="K85" s="105">
        <v>0</v>
      </c>
      <c r="L85" s="105">
        <v>0</v>
      </c>
      <c r="M85" s="108">
        <v>659</v>
      </c>
      <c r="N85" s="105">
        <v>0</v>
      </c>
      <c r="O85" s="105">
        <v>0</v>
      </c>
      <c r="P85" s="105">
        <v>0</v>
      </c>
    </row>
    <row r="86" spans="1:16" ht="16.5" customHeight="1" x14ac:dyDescent="0.25">
      <c r="A86" s="44" t="s">
        <v>4</v>
      </c>
      <c r="B86" s="83"/>
      <c r="C86" s="85">
        <f t="shared" ref="C86:C88" si="35">SUM(D86:H86)</f>
        <v>0</v>
      </c>
      <c r="D86" s="22">
        <v>0</v>
      </c>
      <c r="E86" s="96">
        <v>0</v>
      </c>
      <c r="F86" s="96">
        <v>0</v>
      </c>
      <c r="G86" s="22">
        <v>0</v>
      </c>
      <c r="H86" s="22">
        <v>0</v>
      </c>
      <c r="I86" s="106"/>
      <c r="J86" s="106"/>
      <c r="K86" s="106"/>
      <c r="L86" s="106"/>
      <c r="M86" s="109"/>
      <c r="N86" s="106"/>
      <c r="O86" s="106"/>
      <c r="P86" s="106"/>
    </row>
    <row r="87" spans="1:16" ht="16.5" customHeight="1" x14ac:dyDescent="0.25">
      <c r="A87" s="44" t="s">
        <v>13</v>
      </c>
      <c r="B87" s="83"/>
      <c r="C87" s="85">
        <f t="shared" si="35"/>
        <v>1050</v>
      </c>
      <c r="D87" s="22">
        <v>0</v>
      </c>
      <c r="E87" s="96">
        <v>1050</v>
      </c>
      <c r="F87" s="96">
        <v>0</v>
      </c>
      <c r="G87" s="22">
        <v>0</v>
      </c>
      <c r="H87" s="22">
        <v>0</v>
      </c>
      <c r="I87" s="106"/>
      <c r="J87" s="106"/>
      <c r="K87" s="106"/>
      <c r="L87" s="106"/>
      <c r="M87" s="109"/>
      <c r="N87" s="106"/>
      <c r="O87" s="106"/>
      <c r="P87" s="106"/>
    </row>
    <row r="88" spans="1:16" ht="16.5" customHeight="1" x14ac:dyDescent="0.25">
      <c r="A88" s="44" t="s">
        <v>60</v>
      </c>
      <c r="B88" s="83"/>
      <c r="C88" s="85">
        <f t="shared" si="35"/>
        <v>1050</v>
      </c>
      <c r="D88" s="22">
        <v>0</v>
      </c>
      <c r="E88" s="96">
        <v>1050</v>
      </c>
      <c r="F88" s="96">
        <v>0</v>
      </c>
      <c r="G88" s="22">
        <v>0</v>
      </c>
      <c r="H88" s="22">
        <v>0</v>
      </c>
      <c r="I88" s="107"/>
      <c r="J88" s="107"/>
      <c r="K88" s="107"/>
      <c r="L88" s="107"/>
      <c r="M88" s="110"/>
      <c r="N88" s="107"/>
      <c r="O88" s="107"/>
      <c r="P88" s="107"/>
    </row>
    <row r="89" spans="1:16" ht="83.25" customHeight="1" x14ac:dyDescent="0.25">
      <c r="A89" s="44" t="s">
        <v>88</v>
      </c>
      <c r="B89" s="83" t="s">
        <v>36</v>
      </c>
      <c r="C89" s="84">
        <f>SUM(D89:H89)</f>
        <v>2999.4016899999997</v>
      </c>
      <c r="D89" s="23">
        <f>D90+D91+D92</f>
        <v>0</v>
      </c>
      <c r="E89" s="95">
        <f t="shared" ref="E89:H89" si="36">E90+E91+E92</f>
        <v>2999.4016899999997</v>
      </c>
      <c r="F89" s="95">
        <f t="shared" si="36"/>
        <v>0</v>
      </c>
      <c r="G89" s="23">
        <f t="shared" si="36"/>
        <v>0</v>
      </c>
      <c r="H89" s="23">
        <f t="shared" si="36"/>
        <v>0</v>
      </c>
      <c r="I89" s="105" t="s">
        <v>82</v>
      </c>
      <c r="J89" s="105" t="s">
        <v>26</v>
      </c>
      <c r="K89" s="105">
        <v>0</v>
      </c>
      <c r="L89" s="105">
        <v>0</v>
      </c>
      <c r="M89" s="108">
        <v>679</v>
      </c>
      <c r="N89" s="105">
        <v>0</v>
      </c>
      <c r="O89" s="105">
        <v>0</v>
      </c>
      <c r="P89" s="105">
        <v>0</v>
      </c>
    </row>
    <row r="90" spans="1:16" ht="16.5" customHeight="1" x14ac:dyDescent="0.25">
      <c r="A90" s="44" t="s">
        <v>4</v>
      </c>
      <c r="B90" s="83"/>
      <c r="C90" s="85">
        <f t="shared" ref="C90:C92" si="37">SUM(D90:H90)</f>
        <v>0</v>
      </c>
      <c r="D90" s="22">
        <v>0</v>
      </c>
      <c r="E90" s="96">
        <v>0</v>
      </c>
      <c r="F90" s="96">
        <v>0</v>
      </c>
      <c r="G90" s="22">
        <v>0</v>
      </c>
      <c r="H90" s="22">
        <v>0</v>
      </c>
      <c r="I90" s="106"/>
      <c r="J90" s="106"/>
      <c r="K90" s="106"/>
      <c r="L90" s="106"/>
      <c r="M90" s="109"/>
      <c r="N90" s="106"/>
      <c r="O90" s="106"/>
      <c r="P90" s="106"/>
    </row>
    <row r="91" spans="1:16" ht="16.5" customHeight="1" x14ac:dyDescent="0.25">
      <c r="A91" s="44" t="s">
        <v>13</v>
      </c>
      <c r="B91" s="83"/>
      <c r="C91" s="85">
        <f t="shared" si="37"/>
        <v>1499.70084</v>
      </c>
      <c r="D91" s="22">
        <v>0</v>
      </c>
      <c r="E91" s="96">
        <v>1499.70084</v>
      </c>
      <c r="F91" s="96">
        <v>0</v>
      </c>
      <c r="G91" s="22">
        <v>0</v>
      </c>
      <c r="H91" s="22">
        <v>0</v>
      </c>
      <c r="I91" s="106"/>
      <c r="J91" s="106"/>
      <c r="K91" s="106"/>
      <c r="L91" s="106"/>
      <c r="M91" s="109"/>
      <c r="N91" s="106"/>
      <c r="O91" s="106"/>
      <c r="P91" s="106"/>
    </row>
    <row r="92" spans="1:16" ht="16.5" customHeight="1" x14ac:dyDescent="0.25">
      <c r="A92" s="44" t="s">
        <v>60</v>
      </c>
      <c r="B92" s="83"/>
      <c r="C92" s="85">
        <f t="shared" si="37"/>
        <v>1499.7008499999999</v>
      </c>
      <c r="D92" s="22">
        <v>0</v>
      </c>
      <c r="E92" s="96">
        <v>1499.7008499999999</v>
      </c>
      <c r="F92" s="96">
        <v>0</v>
      </c>
      <c r="G92" s="22">
        <v>0</v>
      </c>
      <c r="H92" s="22">
        <v>0</v>
      </c>
      <c r="I92" s="107"/>
      <c r="J92" s="107"/>
      <c r="K92" s="107"/>
      <c r="L92" s="107"/>
      <c r="M92" s="110"/>
      <c r="N92" s="107"/>
      <c r="O92" s="107"/>
      <c r="P92" s="107"/>
    </row>
    <row r="93" spans="1:16" ht="80.25" customHeight="1" x14ac:dyDescent="0.25">
      <c r="A93" s="44" t="s">
        <v>89</v>
      </c>
      <c r="B93" s="83" t="s">
        <v>36</v>
      </c>
      <c r="C93" s="84">
        <f>SUM(D93:H93)</f>
        <v>1570.8751999999999</v>
      </c>
      <c r="D93" s="23">
        <f>D94+D95+D96</f>
        <v>0</v>
      </c>
      <c r="E93" s="95">
        <f t="shared" ref="E93:H93" si="38">E94+E95+E96</f>
        <v>1570.8751999999999</v>
      </c>
      <c r="F93" s="95">
        <f t="shared" si="38"/>
        <v>0</v>
      </c>
      <c r="G93" s="23">
        <f t="shared" si="38"/>
        <v>0</v>
      </c>
      <c r="H93" s="23">
        <f t="shared" si="38"/>
        <v>0</v>
      </c>
      <c r="I93" s="105" t="s">
        <v>81</v>
      </c>
      <c r="J93" s="105" t="s">
        <v>26</v>
      </c>
      <c r="K93" s="105">
        <v>0</v>
      </c>
      <c r="L93" s="105">
        <v>0</v>
      </c>
      <c r="M93" s="108">
        <v>570</v>
      </c>
      <c r="N93" s="105">
        <v>0</v>
      </c>
      <c r="O93" s="105">
        <v>0</v>
      </c>
      <c r="P93" s="105">
        <v>0</v>
      </c>
    </row>
    <row r="94" spans="1:16" ht="16.5" customHeight="1" x14ac:dyDescent="0.25">
      <c r="A94" s="44" t="s">
        <v>4</v>
      </c>
      <c r="B94" s="83"/>
      <c r="C94" s="85">
        <f t="shared" ref="C94:C96" si="39">SUM(D94:H94)</f>
        <v>0</v>
      </c>
      <c r="D94" s="22">
        <v>0</v>
      </c>
      <c r="E94" s="96">
        <v>0</v>
      </c>
      <c r="F94" s="96">
        <v>0</v>
      </c>
      <c r="G94" s="22">
        <v>0</v>
      </c>
      <c r="H94" s="22">
        <v>0</v>
      </c>
      <c r="I94" s="106"/>
      <c r="J94" s="106"/>
      <c r="K94" s="106"/>
      <c r="L94" s="106"/>
      <c r="M94" s="109"/>
      <c r="N94" s="106"/>
      <c r="O94" s="106"/>
      <c r="P94" s="106"/>
    </row>
    <row r="95" spans="1:16" ht="16.5" customHeight="1" x14ac:dyDescent="0.25">
      <c r="A95" s="44" t="s">
        <v>13</v>
      </c>
      <c r="B95" s="83"/>
      <c r="C95" s="85">
        <f t="shared" si="39"/>
        <v>785.43759999999997</v>
      </c>
      <c r="D95" s="22">
        <v>0</v>
      </c>
      <c r="E95" s="96">
        <v>785.43759999999997</v>
      </c>
      <c r="F95" s="96">
        <v>0</v>
      </c>
      <c r="G95" s="22">
        <v>0</v>
      </c>
      <c r="H95" s="22">
        <v>0</v>
      </c>
      <c r="I95" s="106"/>
      <c r="J95" s="106"/>
      <c r="K95" s="106"/>
      <c r="L95" s="106"/>
      <c r="M95" s="109"/>
      <c r="N95" s="106"/>
      <c r="O95" s="106"/>
      <c r="P95" s="106"/>
    </row>
    <row r="96" spans="1:16" ht="16.5" customHeight="1" x14ac:dyDescent="0.25">
      <c r="A96" s="44" t="s">
        <v>60</v>
      </c>
      <c r="B96" s="83"/>
      <c r="C96" s="85">
        <f t="shared" si="39"/>
        <v>785.43759999999997</v>
      </c>
      <c r="D96" s="22">
        <v>0</v>
      </c>
      <c r="E96" s="96">
        <v>785.43759999999997</v>
      </c>
      <c r="F96" s="96">
        <v>0</v>
      </c>
      <c r="G96" s="22">
        <v>0</v>
      </c>
      <c r="H96" s="22">
        <v>0</v>
      </c>
      <c r="I96" s="107"/>
      <c r="J96" s="107"/>
      <c r="K96" s="107"/>
      <c r="L96" s="107"/>
      <c r="M96" s="110"/>
      <c r="N96" s="107"/>
      <c r="O96" s="107"/>
      <c r="P96" s="107"/>
    </row>
    <row r="97" spans="1:16" ht="86.25" customHeight="1" x14ac:dyDescent="0.25">
      <c r="A97" s="44" t="s">
        <v>96</v>
      </c>
      <c r="B97" s="91" t="s">
        <v>36</v>
      </c>
      <c r="C97" s="84">
        <f>SUM(D97:H97)</f>
        <v>1920.557</v>
      </c>
      <c r="D97" s="23">
        <f>D98+D99+D100</f>
        <v>0</v>
      </c>
      <c r="E97" s="95">
        <f t="shared" ref="E97:H97" si="40">E98+E99+E100</f>
        <v>1920.557</v>
      </c>
      <c r="F97" s="95">
        <f t="shared" si="40"/>
        <v>0</v>
      </c>
      <c r="G97" s="23">
        <f t="shared" si="40"/>
        <v>0</v>
      </c>
      <c r="H97" s="23">
        <f t="shared" si="40"/>
        <v>0</v>
      </c>
      <c r="I97" s="105" t="s">
        <v>97</v>
      </c>
      <c r="J97" s="105" t="s">
        <v>26</v>
      </c>
      <c r="K97" s="105">
        <v>0</v>
      </c>
      <c r="L97" s="105">
        <v>0</v>
      </c>
      <c r="M97" s="108">
        <v>427</v>
      </c>
      <c r="N97" s="105">
        <v>0</v>
      </c>
      <c r="O97" s="105">
        <v>0</v>
      </c>
      <c r="P97" s="105">
        <v>0</v>
      </c>
    </row>
    <row r="98" spans="1:16" ht="16.5" customHeight="1" x14ac:dyDescent="0.25">
      <c r="A98" s="44" t="s">
        <v>4</v>
      </c>
      <c r="B98" s="91"/>
      <c r="C98" s="85">
        <f t="shared" ref="C98:C100" si="41">SUM(D98:H98)</f>
        <v>0</v>
      </c>
      <c r="D98" s="22">
        <v>0</v>
      </c>
      <c r="E98" s="96">
        <v>0</v>
      </c>
      <c r="F98" s="96">
        <v>0</v>
      </c>
      <c r="G98" s="22">
        <v>0</v>
      </c>
      <c r="H98" s="22">
        <v>0</v>
      </c>
      <c r="I98" s="106"/>
      <c r="J98" s="106"/>
      <c r="K98" s="106"/>
      <c r="L98" s="106"/>
      <c r="M98" s="109"/>
      <c r="N98" s="106"/>
      <c r="O98" s="106"/>
      <c r="P98" s="106"/>
    </row>
    <row r="99" spans="1:16" ht="16.5" customHeight="1" x14ac:dyDescent="0.25">
      <c r="A99" s="44" t="s">
        <v>13</v>
      </c>
      <c r="B99" s="91"/>
      <c r="C99" s="85">
        <f t="shared" si="41"/>
        <v>960.27850000000001</v>
      </c>
      <c r="D99" s="22">
        <v>0</v>
      </c>
      <c r="E99" s="96">
        <v>960.27850000000001</v>
      </c>
      <c r="F99" s="96">
        <v>0</v>
      </c>
      <c r="G99" s="22">
        <v>0</v>
      </c>
      <c r="H99" s="22">
        <v>0</v>
      </c>
      <c r="I99" s="106"/>
      <c r="J99" s="106"/>
      <c r="K99" s="106"/>
      <c r="L99" s="106"/>
      <c r="M99" s="109"/>
      <c r="N99" s="106"/>
      <c r="O99" s="106"/>
      <c r="P99" s="106"/>
    </row>
    <row r="100" spans="1:16" ht="16.5" customHeight="1" x14ac:dyDescent="0.25">
      <c r="A100" s="44" t="s">
        <v>60</v>
      </c>
      <c r="B100" s="91"/>
      <c r="C100" s="85">
        <f t="shared" si="41"/>
        <v>960.27850000000001</v>
      </c>
      <c r="D100" s="22">
        <v>0</v>
      </c>
      <c r="E100" s="96">
        <v>960.27850000000001</v>
      </c>
      <c r="F100" s="96">
        <v>0</v>
      </c>
      <c r="G100" s="22">
        <v>0</v>
      </c>
      <c r="H100" s="22">
        <v>0</v>
      </c>
      <c r="I100" s="107"/>
      <c r="J100" s="107"/>
      <c r="K100" s="107"/>
      <c r="L100" s="107"/>
      <c r="M100" s="110"/>
      <c r="N100" s="107"/>
      <c r="O100" s="107"/>
      <c r="P100" s="107"/>
    </row>
    <row r="101" spans="1:16" ht="91.5" customHeight="1" x14ac:dyDescent="0.25">
      <c r="A101" s="44" t="s">
        <v>99</v>
      </c>
      <c r="B101" s="91" t="s">
        <v>36</v>
      </c>
      <c r="C101" s="84">
        <f>SUM(D101:H101)</f>
        <v>316.05873000000003</v>
      </c>
      <c r="D101" s="23">
        <f>D102+D103+D104</f>
        <v>0</v>
      </c>
      <c r="E101" s="95">
        <f t="shared" ref="E101:H101" si="42">E102+E103+E104</f>
        <v>316.05873000000003</v>
      </c>
      <c r="F101" s="95">
        <f t="shared" si="42"/>
        <v>0</v>
      </c>
      <c r="G101" s="23">
        <f t="shared" si="42"/>
        <v>0</v>
      </c>
      <c r="H101" s="23">
        <f t="shared" si="42"/>
        <v>0</v>
      </c>
      <c r="I101" s="105" t="s">
        <v>98</v>
      </c>
      <c r="J101" s="105" t="s">
        <v>26</v>
      </c>
      <c r="K101" s="105">
        <v>0</v>
      </c>
      <c r="L101" s="105">
        <v>0</v>
      </c>
      <c r="M101" s="108">
        <v>50</v>
      </c>
      <c r="N101" s="105">
        <v>0</v>
      </c>
      <c r="O101" s="105">
        <v>0</v>
      </c>
      <c r="P101" s="105">
        <v>0</v>
      </c>
    </row>
    <row r="102" spans="1:16" ht="16.5" customHeight="1" x14ac:dyDescent="0.25">
      <c r="A102" s="44" t="s">
        <v>4</v>
      </c>
      <c r="B102" s="91"/>
      <c r="C102" s="85">
        <f t="shared" ref="C102:C104" si="43">SUM(D102:H102)</f>
        <v>0</v>
      </c>
      <c r="D102" s="22">
        <v>0</v>
      </c>
      <c r="E102" s="96">
        <v>0</v>
      </c>
      <c r="F102" s="96">
        <v>0</v>
      </c>
      <c r="G102" s="22">
        <v>0</v>
      </c>
      <c r="H102" s="22">
        <v>0</v>
      </c>
      <c r="I102" s="106"/>
      <c r="J102" s="106"/>
      <c r="K102" s="106"/>
      <c r="L102" s="106"/>
      <c r="M102" s="109"/>
      <c r="N102" s="106"/>
      <c r="O102" s="106"/>
      <c r="P102" s="106"/>
    </row>
    <row r="103" spans="1:16" ht="16.5" customHeight="1" x14ac:dyDescent="0.25">
      <c r="A103" s="44" t="s">
        <v>13</v>
      </c>
      <c r="B103" s="91"/>
      <c r="C103" s="85">
        <f t="shared" si="43"/>
        <v>0</v>
      </c>
      <c r="D103" s="22">
        <v>0</v>
      </c>
      <c r="E103" s="96">
        <v>0</v>
      </c>
      <c r="F103" s="96">
        <v>0</v>
      </c>
      <c r="G103" s="22">
        <v>0</v>
      </c>
      <c r="H103" s="22">
        <v>0</v>
      </c>
      <c r="I103" s="106"/>
      <c r="J103" s="106"/>
      <c r="K103" s="106"/>
      <c r="L103" s="106"/>
      <c r="M103" s="109"/>
      <c r="N103" s="106"/>
      <c r="O103" s="106"/>
      <c r="P103" s="106"/>
    </row>
    <row r="104" spans="1:16" ht="16.5" customHeight="1" x14ac:dyDescent="0.25">
      <c r="A104" s="44" t="s">
        <v>60</v>
      </c>
      <c r="B104" s="91"/>
      <c r="C104" s="85">
        <f t="shared" si="43"/>
        <v>316.05873000000003</v>
      </c>
      <c r="D104" s="22">
        <v>0</v>
      </c>
      <c r="E104" s="96">
        <v>316.05873000000003</v>
      </c>
      <c r="F104" s="96">
        <v>0</v>
      </c>
      <c r="G104" s="22">
        <v>0</v>
      </c>
      <c r="H104" s="22">
        <v>0</v>
      </c>
      <c r="I104" s="107"/>
      <c r="J104" s="107"/>
      <c r="K104" s="107"/>
      <c r="L104" s="107"/>
      <c r="M104" s="110"/>
      <c r="N104" s="107"/>
      <c r="O104" s="107"/>
      <c r="P104" s="107"/>
    </row>
    <row r="105" spans="1:16" ht="83.25" customHeight="1" x14ac:dyDescent="0.25">
      <c r="A105" s="44" t="s">
        <v>101</v>
      </c>
      <c r="B105" s="91" t="s">
        <v>36</v>
      </c>
      <c r="C105" s="84">
        <f>SUM(D105:H105)</f>
        <v>6120.0540000000001</v>
      </c>
      <c r="D105" s="23">
        <f>D106+D107+D108</f>
        <v>0</v>
      </c>
      <c r="E105" s="95">
        <f t="shared" ref="E105:H105" si="44">E106+E107+E108</f>
        <v>0</v>
      </c>
      <c r="F105" s="95">
        <f t="shared" si="44"/>
        <v>6120.0540000000001</v>
      </c>
      <c r="G105" s="23">
        <f t="shared" si="44"/>
        <v>0</v>
      </c>
      <c r="H105" s="23">
        <f t="shared" si="44"/>
        <v>0</v>
      </c>
      <c r="I105" s="105" t="s">
        <v>100</v>
      </c>
      <c r="J105" s="105" t="s">
        <v>26</v>
      </c>
      <c r="K105" s="105">
        <v>0</v>
      </c>
      <c r="L105" s="105">
        <v>0</v>
      </c>
      <c r="M105" s="108">
        <v>0</v>
      </c>
      <c r="N105" s="108">
        <v>576</v>
      </c>
      <c r="O105" s="105">
        <v>0</v>
      </c>
      <c r="P105" s="105">
        <v>0</v>
      </c>
    </row>
    <row r="106" spans="1:16" ht="16.5" customHeight="1" x14ac:dyDescent="0.25">
      <c r="A106" s="44" t="s">
        <v>4</v>
      </c>
      <c r="B106" s="91"/>
      <c r="C106" s="85">
        <f t="shared" ref="C106:C108" si="45">SUM(D106:H106)</f>
        <v>0</v>
      </c>
      <c r="D106" s="22">
        <v>0</v>
      </c>
      <c r="E106" s="96">
        <v>0</v>
      </c>
      <c r="F106" s="96">
        <v>0</v>
      </c>
      <c r="G106" s="22">
        <v>0</v>
      </c>
      <c r="H106" s="22">
        <v>0</v>
      </c>
      <c r="I106" s="106"/>
      <c r="J106" s="106"/>
      <c r="K106" s="106"/>
      <c r="L106" s="106"/>
      <c r="M106" s="109"/>
      <c r="N106" s="109"/>
      <c r="O106" s="106"/>
      <c r="P106" s="106"/>
    </row>
    <row r="107" spans="1:16" ht="16.5" customHeight="1" x14ac:dyDescent="0.25">
      <c r="A107" s="44" t="s">
        <v>13</v>
      </c>
      <c r="B107" s="91"/>
      <c r="C107" s="85">
        <f t="shared" si="45"/>
        <v>3060.027</v>
      </c>
      <c r="D107" s="22">
        <v>0</v>
      </c>
      <c r="E107" s="96">
        <v>0</v>
      </c>
      <c r="F107" s="96">
        <v>3060.027</v>
      </c>
      <c r="G107" s="22">
        <v>0</v>
      </c>
      <c r="H107" s="22">
        <v>0</v>
      </c>
      <c r="I107" s="106"/>
      <c r="J107" s="106"/>
      <c r="K107" s="106"/>
      <c r="L107" s="106"/>
      <c r="M107" s="109"/>
      <c r="N107" s="109"/>
      <c r="O107" s="106"/>
      <c r="P107" s="106"/>
    </row>
    <row r="108" spans="1:16" ht="16.5" customHeight="1" x14ac:dyDescent="0.25">
      <c r="A108" s="44" t="s">
        <v>60</v>
      </c>
      <c r="B108" s="91"/>
      <c r="C108" s="85">
        <f t="shared" si="45"/>
        <v>3060.027</v>
      </c>
      <c r="D108" s="22">
        <v>0</v>
      </c>
      <c r="E108" s="96">
        <v>0</v>
      </c>
      <c r="F108" s="96">
        <v>3060.027</v>
      </c>
      <c r="G108" s="22">
        <v>0</v>
      </c>
      <c r="H108" s="22">
        <v>0</v>
      </c>
      <c r="I108" s="107"/>
      <c r="J108" s="107"/>
      <c r="K108" s="107"/>
      <c r="L108" s="107"/>
      <c r="M108" s="110"/>
      <c r="N108" s="110"/>
      <c r="O108" s="107"/>
      <c r="P108" s="107"/>
    </row>
    <row r="109" spans="1:16" ht="86.25" customHeight="1" x14ac:dyDescent="0.25">
      <c r="A109" s="44" t="s">
        <v>102</v>
      </c>
      <c r="B109" s="91" t="s">
        <v>36</v>
      </c>
      <c r="C109" s="84">
        <f>SUM(D109:H109)</f>
        <v>1277.9760000000001</v>
      </c>
      <c r="D109" s="23">
        <f>D110+D111+D112</f>
        <v>0</v>
      </c>
      <c r="E109" s="95">
        <f t="shared" ref="E109:H109" si="46">E110+E111+E112</f>
        <v>0</v>
      </c>
      <c r="F109" s="95">
        <f t="shared" si="46"/>
        <v>1277.9760000000001</v>
      </c>
      <c r="G109" s="23">
        <f t="shared" si="46"/>
        <v>0</v>
      </c>
      <c r="H109" s="23">
        <f t="shared" si="46"/>
        <v>0</v>
      </c>
      <c r="I109" s="105" t="s">
        <v>103</v>
      </c>
      <c r="J109" s="105" t="s">
        <v>26</v>
      </c>
      <c r="K109" s="105">
        <v>0</v>
      </c>
      <c r="L109" s="105">
        <v>0</v>
      </c>
      <c r="M109" s="108">
        <v>0</v>
      </c>
      <c r="N109" s="105">
        <v>217.9</v>
      </c>
      <c r="O109" s="105">
        <v>0</v>
      </c>
      <c r="P109" s="105">
        <v>0</v>
      </c>
    </row>
    <row r="110" spans="1:16" ht="16.5" customHeight="1" x14ac:dyDescent="0.25">
      <c r="A110" s="44" t="s">
        <v>4</v>
      </c>
      <c r="B110" s="91"/>
      <c r="C110" s="85">
        <f t="shared" ref="C110:C112" si="47">SUM(D110:H110)</f>
        <v>0</v>
      </c>
      <c r="D110" s="22">
        <v>0</v>
      </c>
      <c r="E110" s="96">
        <v>0</v>
      </c>
      <c r="F110" s="96">
        <v>0</v>
      </c>
      <c r="G110" s="22">
        <v>0</v>
      </c>
      <c r="H110" s="22">
        <v>0</v>
      </c>
      <c r="I110" s="106"/>
      <c r="J110" s="106"/>
      <c r="K110" s="106"/>
      <c r="L110" s="106"/>
      <c r="M110" s="109"/>
      <c r="N110" s="106"/>
      <c r="O110" s="106"/>
      <c r="P110" s="106"/>
    </row>
    <row r="111" spans="1:16" ht="16.5" customHeight="1" x14ac:dyDescent="0.25">
      <c r="A111" s="44" t="s">
        <v>13</v>
      </c>
      <c r="B111" s="91"/>
      <c r="C111" s="85">
        <f t="shared" si="47"/>
        <v>638.98800000000006</v>
      </c>
      <c r="D111" s="22">
        <v>0</v>
      </c>
      <c r="E111" s="96">
        <v>0</v>
      </c>
      <c r="F111" s="96">
        <v>638.98800000000006</v>
      </c>
      <c r="G111" s="22">
        <v>0</v>
      </c>
      <c r="H111" s="22">
        <v>0</v>
      </c>
      <c r="I111" s="106"/>
      <c r="J111" s="106"/>
      <c r="K111" s="106"/>
      <c r="L111" s="106"/>
      <c r="M111" s="109"/>
      <c r="N111" s="106"/>
      <c r="O111" s="106"/>
      <c r="P111" s="106"/>
    </row>
    <row r="112" spans="1:16" ht="16.5" customHeight="1" x14ac:dyDescent="0.25">
      <c r="A112" s="44" t="s">
        <v>60</v>
      </c>
      <c r="B112" s="91"/>
      <c r="C112" s="85">
        <f t="shared" si="47"/>
        <v>638.98800000000006</v>
      </c>
      <c r="D112" s="22">
        <v>0</v>
      </c>
      <c r="E112" s="96">
        <v>0</v>
      </c>
      <c r="F112" s="96">
        <v>638.98800000000006</v>
      </c>
      <c r="G112" s="22">
        <v>0</v>
      </c>
      <c r="H112" s="22">
        <v>0</v>
      </c>
      <c r="I112" s="107"/>
      <c r="J112" s="107"/>
      <c r="K112" s="107"/>
      <c r="L112" s="107"/>
      <c r="M112" s="110"/>
      <c r="N112" s="107"/>
      <c r="O112" s="107"/>
      <c r="P112" s="107"/>
    </row>
    <row r="113" spans="1:17" s="33" customFormat="1" ht="37.5" customHeight="1" x14ac:dyDescent="0.25">
      <c r="A113" s="43" t="s">
        <v>34</v>
      </c>
      <c r="B113" s="35"/>
      <c r="C113" s="23">
        <f>SUM(D113:H113)</f>
        <v>5138.3000000000011</v>
      </c>
      <c r="D113" s="23">
        <f>D114+D115+D116</f>
        <v>882.3</v>
      </c>
      <c r="E113" s="23">
        <f>E114+E115+E116</f>
        <v>1335.3</v>
      </c>
      <c r="F113" s="23">
        <f t="shared" ref="F113:H113" si="48">F114+F115+F116</f>
        <v>1888.5</v>
      </c>
      <c r="G113" s="23">
        <f t="shared" si="48"/>
        <v>516.1</v>
      </c>
      <c r="H113" s="23">
        <f t="shared" si="48"/>
        <v>516.1</v>
      </c>
      <c r="I113" s="97"/>
      <c r="J113" s="97"/>
      <c r="K113" s="97"/>
      <c r="L113" s="100"/>
      <c r="M113" s="100"/>
      <c r="N113" s="100"/>
      <c r="O113" s="100"/>
      <c r="P113" s="100"/>
    </row>
    <row r="114" spans="1:17" s="33" customFormat="1" ht="16.5" customHeight="1" x14ac:dyDescent="0.25">
      <c r="A114" s="40" t="s">
        <v>4</v>
      </c>
      <c r="B114" s="36"/>
      <c r="C114" s="23">
        <f t="shared" ref="C114:C115" si="49">SUM(D114:H114)</f>
        <v>0</v>
      </c>
      <c r="D114" s="23">
        <v>0</v>
      </c>
      <c r="E114" s="23">
        <v>0</v>
      </c>
      <c r="F114" s="23">
        <v>0</v>
      </c>
      <c r="G114" s="23">
        <v>0</v>
      </c>
      <c r="H114" s="23">
        <v>0</v>
      </c>
      <c r="I114" s="97"/>
      <c r="J114" s="97"/>
      <c r="K114" s="97"/>
      <c r="L114" s="100"/>
      <c r="M114" s="100"/>
      <c r="N114" s="100"/>
      <c r="O114" s="100"/>
      <c r="P114" s="100"/>
    </row>
    <row r="115" spans="1:17" s="33" customFormat="1" ht="16.5" customHeight="1" x14ac:dyDescent="0.25">
      <c r="A115" s="40" t="s">
        <v>13</v>
      </c>
      <c r="B115" s="36"/>
      <c r="C115" s="23">
        <f t="shared" si="49"/>
        <v>0</v>
      </c>
      <c r="D115" s="23">
        <v>0</v>
      </c>
      <c r="E115" s="23">
        <v>0</v>
      </c>
      <c r="F115" s="23">
        <v>0</v>
      </c>
      <c r="G115" s="23">
        <v>0</v>
      </c>
      <c r="H115" s="23">
        <v>0</v>
      </c>
      <c r="I115" s="97"/>
      <c r="J115" s="97"/>
      <c r="K115" s="97"/>
      <c r="L115" s="100"/>
      <c r="M115" s="100"/>
      <c r="N115" s="100"/>
      <c r="O115" s="100"/>
      <c r="P115" s="100"/>
    </row>
    <row r="116" spans="1:17" s="33" customFormat="1" ht="16.5" customHeight="1" x14ac:dyDescent="0.25">
      <c r="A116" s="45" t="s">
        <v>60</v>
      </c>
      <c r="B116" s="36"/>
      <c r="C116" s="23">
        <f>SUM(D116:H116)</f>
        <v>5138.3000000000011</v>
      </c>
      <c r="D116" s="23">
        <f>D120+D129</f>
        <v>882.3</v>
      </c>
      <c r="E116" s="23">
        <f>E120+E132</f>
        <v>1335.3</v>
      </c>
      <c r="F116" s="23">
        <f t="shared" ref="F116:H116" si="50">F120+F132</f>
        <v>1888.5</v>
      </c>
      <c r="G116" s="23">
        <f t="shared" si="50"/>
        <v>516.1</v>
      </c>
      <c r="H116" s="23">
        <f t="shared" si="50"/>
        <v>516.1</v>
      </c>
      <c r="I116" s="97"/>
      <c r="J116" s="97"/>
      <c r="K116" s="97"/>
      <c r="L116" s="100"/>
      <c r="M116" s="100"/>
      <c r="N116" s="100"/>
      <c r="O116" s="100"/>
      <c r="P116" s="100"/>
    </row>
    <row r="117" spans="1:17" s="33" customFormat="1" ht="49.5" customHeight="1" x14ac:dyDescent="0.25">
      <c r="A117" s="34" t="s">
        <v>16</v>
      </c>
      <c r="B117" s="35"/>
      <c r="C117" s="23">
        <f>SUM(D117:H117)</f>
        <v>0</v>
      </c>
      <c r="D117" s="23">
        <f>D118+D119+D120</f>
        <v>0</v>
      </c>
      <c r="E117" s="23">
        <f t="shared" ref="E117:H117" si="51">E118+E119+E120</f>
        <v>0</v>
      </c>
      <c r="F117" s="23">
        <f t="shared" si="51"/>
        <v>0</v>
      </c>
      <c r="G117" s="23">
        <f t="shared" si="51"/>
        <v>0</v>
      </c>
      <c r="H117" s="23">
        <f t="shared" si="51"/>
        <v>0</v>
      </c>
      <c r="I117" s="105"/>
      <c r="J117" s="105"/>
      <c r="K117" s="105"/>
      <c r="L117" s="105"/>
      <c r="M117" s="105"/>
      <c r="N117" s="105"/>
      <c r="O117" s="105"/>
      <c r="P117" s="105"/>
    </row>
    <row r="118" spans="1:17" s="33" customFormat="1" ht="15.75" x14ac:dyDescent="0.25">
      <c r="A118" s="40" t="s">
        <v>4</v>
      </c>
      <c r="B118" s="36"/>
      <c r="C118" s="23">
        <f t="shared" ref="C118:C120" si="52">SUM(D118:H118)</f>
        <v>0</v>
      </c>
      <c r="D118" s="23">
        <v>0</v>
      </c>
      <c r="E118" s="23">
        <v>0</v>
      </c>
      <c r="F118" s="23">
        <v>0</v>
      </c>
      <c r="G118" s="23">
        <v>0</v>
      </c>
      <c r="H118" s="23">
        <v>0</v>
      </c>
      <c r="I118" s="106"/>
      <c r="J118" s="106"/>
      <c r="K118" s="106"/>
      <c r="L118" s="106"/>
      <c r="M118" s="106"/>
      <c r="N118" s="106"/>
      <c r="O118" s="106"/>
      <c r="P118" s="106"/>
    </row>
    <row r="119" spans="1:17" s="33" customFormat="1" ht="15.75" x14ac:dyDescent="0.25">
      <c r="A119" s="40" t="s">
        <v>13</v>
      </c>
      <c r="B119" s="36"/>
      <c r="C119" s="23">
        <f t="shared" si="52"/>
        <v>0</v>
      </c>
      <c r="D119" s="23">
        <v>0</v>
      </c>
      <c r="E119" s="23">
        <v>0</v>
      </c>
      <c r="F119" s="23">
        <v>0</v>
      </c>
      <c r="G119" s="23">
        <v>0</v>
      </c>
      <c r="H119" s="23">
        <v>0</v>
      </c>
      <c r="I119" s="106"/>
      <c r="J119" s="106"/>
      <c r="K119" s="106"/>
      <c r="L119" s="106"/>
      <c r="M119" s="106"/>
      <c r="N119" s="106"/>
      <c r="O119" s="106"/>
      <c r="P119" s="106"/>
    </row>
    <row r="120" spans="1:17" s="33" customFormat="1" ht="15.75" x14ac:dyDescent="0.25">
      <c r="A120" s="45" t="s">
        <v>60</v>
      </c>
      <c r="B120" s="36"/>
      <c r="C120" s="25">
        <f t="shared" si="52"/>
        <v>0</v>
      </c>
      <c r="D120" s="25">
        <v>0</v>
      </c>
      <c r="E120" s="25">
        <v>0</v>
      </c>
      <c r="F120" s="25">
        <v>0</v>
      </c>
      <c r="G120" s="25">
        <v>0</v>
      </c>
      <c r="H120" s="25">
        <v>0</v>
      </c>
      <c r="I120" s="106"/>
      <c r="J120" s="106"/>
      <c r="K120" s="106"/>
      <c r="L120" s="106"/>
      <c r="M120" s="106"/>
      <c r="N120" s="106"/>
      <c r="O120" s="106"/>
      <c r="P120" s="106"/>
    </row>
    <row r="121" spans="1:17" ht="57" customHeight="1" x14ac:dyDescent="0.25">
      <c r="A121" s="17" t="s">
        <v>35</v>
      </c>
      <c r="B121" s="118" t="s">
        <v>37</v>
      </c>
      <c r="C121" s="56">
        <f t="shared" ref="C121:C124" si="53">SUM(D121:H121)</f>
        <v>0</v>
      </c>
      <c r="D121" s="27">
        <f>SUM(D122:D124)</f>
        <v>0</v>
      </c>
      <c r="E121" s="27">
        <f>SUM(E122:E124)</f>
        <v>0</v>
      </c>
      <c r="F121" s="27">
        <f>SUM(F122:F124)</f>
        <v>0</v>
      </c>
      <c r="G121" s="27">
        <f>SUM(G122:G124)</f>
        <v>0</v>
      </c>
      <c r="H121" s="27">
        <f>SUM(H122:H124)</f>
        <v>0</v>
      </c>
      <c r="I121" s="105" t="s">
        <v>20</v>
      </c>
      <c r="J121" s="105" t="s">
        <v>19</v>
      </c>
      <c r="K121" s="105">
        <v>45</v>
      </c>
      <c r="L121" s="105">
        <v>44</v>
      </c>
      <c r="M121" s="105">
        <v>43</v>
      </c>
      <c r="N121" s="105">
        <v>42</v>
      </c>
      <c r="O121" s="105">
        <v>41</v>
      </c>
      <c r="P121" s="105">
        <v>40</v>
      </c>
    </row>
    <row r="122" spans="1:17" ht="15.75" x14ac:dyDescent="0.25">
      <c r="A122" s="9" t="s">
        <v>4</v>
      </c>
      <c r="B122" s="118"/>
      <c r="C122" s="56">
        <f t="shared" si="53"/>
        <v>0</v>
      </c>
      <c r="D122" s="27">
        <v>0</v>
      </c>
      <c r="E122" s="27">
        <v>0</v>
      </c>
      <c r="F122" s="27">
        <v>0</v>
      </c>
      <c r="G122" s="27">
        <v>0</v>
      </c>
      <c r="H122" s="27">
        <v>0</v>
      </c>
      <c r="I122" s="106"/>
      <c r="J122" s="106"/>
      <c r="K122" s="106"/>
      <c r="L122" s="106"/>
      <c r="M122" s="106"/>
      <c r="N122" s="106"/>
      <c r="O122" s="106"/>
      <c r="P122" s="106"/>
    </row>
    <row r="123" spans="1:17" ht="15.75" x14ac:dyDescent="0.25">
      <c r="A123" s="8" t="s">
        <v>13</v>
      </c>
      <c r="B123" s="118"/>
      <c r="C123" s="56">
        <f t="shared" si="53"/>
        <v>0</v>
      </c>
      <c r="D123" s="27">
        <v>0</v>
      </c>
      <c r="E123" s="27">
        <v>0</v>
      </c>
      <c r="F123" s="27">
        <v>0</v>
      </c>
      <c r="G123" s="27">
        <v>0</v>
      </c>
      <c r="H123" s="27">
        <v>0</v>
      </c>
      <c r="I123" s="106"/>
      <c r="J123" s="106"/>
      <c r="K123" s="106"/>
      <c r="L123" s="106"/>
      <c r="M123" s="106"/>
      <c r="N123" s="106"/>
      <c r="O123" s="106"/>
      <c r="P123" s="106"/>
    </row>
    <row r="124" spans="1:17" ht="15.75" x14ac:dyDescent="0.25">
      <c r="A124" s="15" t="s">
        <v>60</v>
      </c>
      <c r="B124" s="118"/>
      <c r="C124" s="56">
        <f t="shared" si="53"/>
        <v>0</v>
      </c>
      <c r="D124" s="27">
        <v>0</v>
      </c>
      <c r="E124" s="27">
        <v>0</v>
      </c>
      <c r="F124" s="27">
        <v>0</v>
      </c>
      <c r="G124" s="27">
        <v>0</v>
      </c>
      <c r="H124" s="27">
        <v>0</v>
      </c>
      <c r="I124" s="106"/>
      <c r="J124" s="106"/>
      <c r="K124" s="106"/>
      <c r="L124" s="106"/>
      <c r="M124" s="106"/>
      <c r="N124" s="106"/>
      <c r="O124" s="106"/>
      <c r="P124" s="106"/>
    </row>
    <row r="125" spans="1:17" s="3" customFormat="1" ht="106.5" customHeight="1" x14ac:dyDescent="0.25">
      <c r="A125" s="17" t="s">
        <v>21</v>
      </c>
      <c r="B125" s="112" t="s">
        <v>36</v>
      </c>
      <c r="C125" s="6">
        <f t="shared" ref="C125:C144" si="54">SUM(D125:H125)</f>
        <v>0</v>
      </c>
      <c r="D125" s="25">
        <f>D126+D127+D128</f>
        <v>0</v>
      </c>
      <c r="E125" s="25">
        <f t="shared" ref="E125:H125" si="55">E126+E127+E128</f>
        <v>0</v>
      </c>
      <c r="F125" s="25">
        <f t="shared" si="55"/>
        <v>0</v>
      </c>
      <c r="G125" s="25">
        <f t="shared" si="55"/>
        <v>0</v>
      </c>
      <c r="H125" s="25">
        <f t="shared" si="55"/>
        <v>0</v>
      </c>
      <c r="I125" s="105" t="s">
        <v>22</v>
      </c>
      <c r="J125" s="111" t="s">
        <v>23</v>
      </c>
      <c r="K125" s="111">
        <v>4</v>
      </c>
      <c r="L125" s="111">
        <v>4</v>
      </c>
      <c r="M125" s="111">
        <v>4</v>
      </c>
      <c r="N125" s="111">
        <v>4</v>
      </c>
      <c r="O125" s="111">
        <v>4</v>
      </c>
      <c r="P125" s="111">
        <v>4</v>
      </c>
      <c r="Q125" s="1"/>
    </row>
    <row r="126" spans="1:17" s="3" customFormat="1" ht="15.75" x14ac:dyDescent="0.25">
      <c r="A126" s="8" t="s">
        <v>4</v>
      </c>
      <c r="B126" s="113"/>
      <c r="C126" s="5">
        <f t="shared" si="54"/>
        <v>0</v>
      </c>
      <c r="D126" s="41">
        <v>0</v>
      </c>
      <c r="E126" s="41">
        <v>0</v>
      </c>
      <c r="F126" s="41">
        <v>0</v>
      </c>
      <c r="G126" s="41">
        <v>0</v>
      </c>
      <c r="H126" s="41">
        <v>0</v>
      </c>
      <c r="I126" s="106"/>
      <c r="J126" s="111"/>
      <c r="K126" s="111"/>
      <c r="L126" s="111"/>
      <c r="M126" s="111"/>
      <c r="N126" s="111"/>
      <c r="O126" s="111"/>
      <c r="P126" s="111"/>
      <c r="Q126" s="1"/>
    </row>
    <row r="127" spans="1:17" s="3" customFormat="1" ht="15.75" x14ac:dyDescent="0.25">
      <c r="A127" s="8" t="s">
        <v>13</v>
      </c>
      <c r="B127" s="113"/>
      <c r="C127" s="5">
        <f t="shared" si="54"/>
        <v>0</v>
      </c>
      <c r="D127" s="41">
        <v>0</v>
      </c>
      <c r="E127" s="41">
        <v>0</v>
      </c>
      <c r="F127" s="41">
        <v>0</v>
      </c>
      <c r="G127" s="41">
        <v>0</v>
      </c>
      <c r="H127" s="41">
        <v>0</v>
      </c>
      <c r="I127" s="106"/>
      <c r="J127" s="111"/>
      <c r="K127" s="111"/>
      <c r="L127" s="111"/>
      <c r="M127" s="111"/>
      <c r="N127" s="111"/>
      <c r="O127" s="111"/>
      <c r="P127" s="111"/>
      <c r="Q127" s="1"/>
    </row>
    <row r="128" spans="1:17" s="3" customFormat="1" ht="15.75" x14ac:dyDescent="0.25">
      <c r="A128" s="15" t="s">
        <v>60</v>
      </c>
      <c r="B128" s="113"/>
      <c r="C128" s="5">
        <f t="shared" si="54"/>
        <v>0</v>
      </c>
      <c r="D128" s="41">
        <v>0</v>
      </c>
      <c r="E128" s="41">
        <v>0</v>
      </c>
      <c r="F128" s="41">
        <v>0</v>
      </c>
      <c r="G128" s="41">
        <v>0</v>
      </c>
      <c r="H128" s="41">
        <v>0</v>
      </c>
      <c r="I128" s="107"/>
      <c r="J128" s="111"/>
      <c r="K128" s="111"/>
      <c r="L128" s="111"/>
      <c r="M128" s="111"/>
      <c r="N128" s="111"/>
      <c r="O128" s="111"/>
      <c r="P128" s="111"/>
      <c r="Q128" s="1"/>
    </row>
    <row r="129" spans="1:16" ht="37.5" customHeight="1" x14ac:dyDescent="0.25">
      <c r="A129" s="11" t="s">
        <v>24</v>
      </c>
      <c r="B129" s="16"/>
      <c r="C129" s="6">
        <f t="shared" si="54"/>
        <v>5138.3000000000011</v>
      </c>
      <c r="D129" s="25">
        <f>D130+D131+D132</f>
        <v>882.3</v>
      </c>
      <c r="E129" s="25">
        <f>E130+E131+E132</f>
        <v>1335.3</v>
      </c>
      <c r="F129" s="25">
        <f>F130+F131+F132</f>
        <v>1888.5</v>
      </c>
      <c r="G129" s="25">
        <f>G130+G131+G132</f>
        <v>516.1</v>
      </c>
      <c r="H129" s="25">
        <f>SUM(H130:H132)</f>
        <v>516.1</v>
      </c>
      <c r="I129" s="97"/>
      <c r="J129" s="97"/>
      <c r="K129" s="97"/>
      <c r="L129" s="97"/>
      <c r="M129" s="97"/>
      <c r="N129" s="97"/>
      <c r="O129" s="97"/>
      <c r="P129" s="97"/>
    </row>
    <row r="130" spans="1:16" ht="15.75" x14ac:dyDescent="0.25">
      <c r="A130" s="10" t="s">
        <v>4</v>
      </c>
      <c r="B130" s="7"/>
      <c r="C130" s="6">
        <f t="shared" si="54"/>
        <v>0</v>
      </c>
      <c r="D130" s="25">
        <f>D134+D138+D142</f>
        <v>0</v>
      </c>
      <c r="E130" s="25">
        <f t="shared" ref="E130:H130" si="56">E134+E138+E142</f>
        <v>0</v>
      </c>
      <c r="F130" s="25">
        <f t="shared" si="56"/>
        <v>0</v>
      </c>
      <c r="G130" s="25">
        <f t="shared" si="56"/>
        <v>0</v>
      </c>
      <c r="H130" s="25">
        <f t="shared" si="56"/>
        <v>0</v>
      </c>
      <c r="I130" s="39"/>
      <c r="J130" s="39"/>
      <c r="K130" s="39"/>
      <c r="L130" s="39"/>
      <c r="M130" s="39"/>
      <c r="N130" s="39"/>
      <c r="O130" s="39"/>
      <c r="P130" s="39"/>
    </row>
    <row r="131" spans="1:16" ht="15.75" x14ac:dyDescent="0.25">
      <c r="A131" s="10" t="s">
        <v>13</v>
      </c>
      <c r="B131" s="7"/>
      <c r="C131" s="6">
        <f t="shared" si="54"/>
        <v>0</v>
      </c>
      <c r="D131" s="25">
        <f>D135+D139+D143</f>
        <v>0</v>
      </c>
      <c r="E131" s="25">
        <f t="shared" ref="E131:H131" si="57">E135+E139+E143</f>
        <v>0</v>
      </c>
      <c r="F131" s="25">
        <f t="shared" si="57"/>
        <v>0</v>
      </c>
      <c r="G131" s="25">
        <f t="shared" si="57"/>
        <v>0</v>
      </c>
      <c r="H131" s="25">
        <f t="shared" si="57"/>
        <v>0</v>
      </c>
      <c r="I131" s="39"/>
      <c r="J131" s="39"/>
      <c r="K131" s="39"/>
      <c r="L131" s="39"/>
      <c r="M131" s="39"/>
      <c r="N131" s="39"/>
      <c r="O131" s="39"/>
      <c r="P131" s="39"/>
    </row>
    <row r="132" spans="1:16" ht="15.75" x14ac:dyDescent="0.25">
      <c r="A132" s="15" t="s">
        <v>60</v>
      </c>
      <c r="B132" s="7"/>
      <c r="C132" s="6">
        <f t="shared" si="54"/>
        <v>5138.3000000000011</v>
      </c>
      <c r="D132" s="25">
        <f>D136+D140+D144</f>
        <v>882.3</v>
      </c>
      <c r="E132" s="25">
        <f>E136+E140+E144</f>
        <v>1335.3</v>
      </c>
      <c r="F132" s="25">
        <f t="shared" ref="F132:H132" si="58">F136+F140+F144</f>
        <v>1888.5</v>
      </c>
      <c r="G132" s="25">
        <f t="shared" si="58"/>
        <v>516.1</v>
      </c>
      <c r="H132" s="25">
        <f t="shared" si="58"/>
        <v>516.1</v>
      </c>
      <c r="I132" s="39"/>
      <c r="J132" s="39"/>
      <c r="K132" s="39"/>
      <c r="L132" s="39"/>
      <c r="M132" s="39"/>
      <c r="N132" s="39"/>
      <c r="O132" s="39"/>
      <c r="P132" s="39"/>
    </row>
    <row r="133" spans="1:16" ht="31.5" customHeight="1" x14ac:dyDescent="0.25">
      <c r="A133" s="44" t="s">
        <v>51</v>
      </c>
      <c r="B133" s="112" t="s">
        <v>36</v>
      </c>
      <c r="C133" s="6">
        <f t="shared" si="54"/>
        <v>2717.8999999999996</v>
      </c>
      <c r="D133" s="25">
        <f>D134+D135+D136</f>
        <v>882.3</v>
      </c>
      <c r="E133" s="25">
        <f>E134+E135+E136</f>
        <v>287.3</v>
      </c>
      <c r="F133" s="25">
        <f>F134+F135+F136</f>
        <v>516.1</v>
      </c>
      <c r="G133" s="25">
        <f>G134+G135+G136</f>
        <v>516.1</v>
      </c>
      <c r="H133" s="25">
        <f>H134+H135+H136</f>
        <v>516.1</v>
      </c>
      <c r="I133" s="142" t="s">
        <v>69</v>
      </c>
      <c r="J133" s="105" t="s">
        <v>5</v>
      </c>
      <c r="K133" s="105" t="s">
        <v>70</v>
      </c>
      <c r="L133" s="145" t="s">
        <v>92</v>
      </c>
      <c r="M133" s="105" t="s">
        <v>70</v>
      </c>
      <c r="N133" s="105" t="s">
        <v>70</v>
      </c>
      <c r="O133" s="105" t="s">
        <v>70</v>
      </c>
      <c r="P133" s="105" t="s">
        <v>70</v>
      </c>
    </row>
    <row r="134" spans="1:16" ht="18.75" customHeight="1" x14ac:dyDescent="0.25">
      <c r="A134" s="8" t="s">
        <v>4</v>
      </c>
      <c r="B134" s="113"/>
      <c r="C134" s="6">
        <f t="shared" si="54"/>
        <v>0</v>
      </c>
      <c r="D134" s="25">
        <v>0</v>
      </c>
      <c r="E134" s="25">
        <v>0</v>
      </c>
      <c r="F134" s="25">
        <v>0</v>
      </c>
      <c r="G134" s="25">
        <v>0</v>
      </c>
      <c r="H134" s="25">
        <v>0</v>
      </c>
      <c r="I134" s="143"/>
      <c r="J134" s="106"/>
      <c r="K134" s="106"/>
      <c r="L134" s="146"/>
      <c r="M134" s="106"/>
      <c r="N134" s="106"/>
      <c r="O134" s="106"/>
      <c r="P134" s="106"/>
    </row>
    <row r="135" spans="1:16" ht="19.5" customHeight="1" x14ac:dyDescent="0.25">
      <c r="A135" s="8" t="s">
        <v>13</v>
      </c>
      <c r="B135" s="113"/>
      <c r="C135" s="6">
        <f t="shared" si="54"/>
        <v>0</v>
      </c>
      <c r="D135" s="25">
        <v>0</v>
      </c>
      <c r="E135" s="25">
        <v>0</v>
      </c>
      <c r="F135" s="25">
        <v>0</v>
      </c>
      <c r="G135" s="25">
        <v>0</v>
      </c>
      <c r="H135" s="25">
        <v>0</v>
      </c>
      <c r="I135" s="143"/>
      <c r="J135" s="106"/>
      <c r="K135" s="106"/>
      <c r="L135" s="146"/>
      <c r="M135" s="106"/>
      <c r="N135" s="106"/>
      <c r="O135" s="106"/>
      <c r="P135" s="106"/>
    </row>
    <row r="136" spans="1:16" ht="24.75" customHeight="1" x14ac:dyDescent="0.25">
      <c r="A136" s="15" t="s">
        <v>60</v>
      </c>
      <c r="B136" s="114"/>
      <c r="C136" s="6">
        <f t="shared" si="54"/>
        <v>2717.8999999999996</v>
      </c>
      <c r="D136" s="25">
        <v>882.3</v>
      </c>
      <c r="E136" s="25">
        <v>287.3</v>
      </c>
      <c r="F136" s="25">
        <v>516.1</v>
      </c>
      <c r="G136" s="25">
        <v>516.1</v>
      </c>
      <c r="H136" s="25">
        <v>516.1</v>
      </c>
      <c r="I136" s="144"/>
      <c r="J136" s="107"/>
      <c r="K136" s="107"/>
      <c r="L136" s="147"/>
      <c r="M136" s="107"/>
      <c r="N136" s="107"/>
      <c r="O136" s="107"/>
      <c r="P136" s="107"/>
    </row>
    <row r="137" spans="1:16" ht="75" customHeight="1" x14ac:dyDescent="0.25">
      <c r="A137" s="7" t="s">
        <v>52</v>
      </c>
      <c r="B137" s="112" t="s">
        <v>36</v>
      </c>
      <c r="C137" s="6">
        <f t="shared" si="54"/>
        <v>2420.4</v>
      </c>
      <c r="D137" s="25">
        <f>D138+D139+D140</f>
        <v>0</v>
      </c>
      <c r="E137" s="25">
        <f>E138+E139+E140</f>
        <v>1048</v>
      </c>
      <c r="F137" s="25">
        <f>F138+F139+F140</f>
        <v>1372.4</v>
      </c>
      <c r="G137" s="25">
        <f>G138+G139+G140</f>
        <v>0</v>
      </c>
      <c r="H137" s="25">
        <f>H138+H139+H140</f>
        <v>0</v>
      </c>
      <c r="I137" s="105" t="s">
        <v>54</v>
      </c>
      <c r="J137" s="105" t="s">
        <v>5</v>
      </c>
      <c r="K137" s="105">
        <v>0</v>
      </c>
      <c r="L137" s="105">
        <v>0</v>
      </c>
      <c r="M137" s="105">
        <v>1</v>
      </c>
      <c r="N137" s="105">
        <v>4</v>
      </c>
      <c r="O137" s="105">
        <v>0</v>
      </c>
      <c r="P137" s="105">
        <v>0</v>
      </c>
    </row>
    <row r="138" spans="1:16" ht="18.75" customHeight="1" x14ac:dyDescent="0.25">
      <c r="A138" s="8" t="s">
        <v>4</v>
      </c>
      <c r="B138" s="113"/>
      <c r="C138" s="6">
        <f t="shared" si="54"/>
        <v>0</v>
      </c>
      <c r="D138" s="25">
        <v>0</v>
      </c>
      <c r="E138" s="25">
        <v>0</v>
      </c>
      <c r="F138" s="25">
        <v>0</v>
      </c>
      <c r="G138" s="25">
        <v>0</v>
      </c>
      <c r="H138" s="25">
        <v>0</v>
      </c>
      <c r="I138" s="106"/>
      <c r="J138" s="106"/>
      <c r="K138" s="106"/>
      <c r="L138" s="106"/>
      <c r="M138" s="106"/>
      <c r="N138" s="106"/>
      <c r="O138" s="106"/>
      <c r="P138" s="106"/>
    </row>
    <row r="139" spans="1:16" ht="15.75" x14ac:dyDescent="0.25">
      <c r="A139" s="8" t="s">
        <v>13</v>
      </c>
      <c r="B139" s="113"/>
      <c r="C139" s="6">
        <f t="shared" si="54"/>
        <v>0</v>
      </c>
      <c r="D139" s="25">
        <v>0</v>
      </c>
      <c r="E139" s="25">
        <v>0</v>
      </c>
      <c r="F139" s="25">
        <v>0</v>
      </c>
      <c r="G139" s="25">
        <v>0</v>
      </c>
      <c r="H139" s="25">
        <v>0</v>
      </c>
      <c r="I139" s="106"/>
      <c r="J139" s="106"/>
      <c r="K139" s="106"/>
      <c r="L139" s="106"/>
      <c r="M139" s="106"/>
      <c r="N139" s="106"/>
      <c r="O139" s="106"/>
      <c r="P139" s="106"/>
    </row>
    <row r="140" spans="1:16" ht="34.5" customHeight="1" x14ac:dyDescent="0.25">
      <c r="A140" s="15" t="s">
        <v>60</v>
      </c>
      <c r="B140" s="114"/>
      <c r="C140" s="6">
        <f t="shared" si="54"/>
        <v>2420.4</v>
      </c>
      <c r="D140" s="25">
        <v>0</v>
      </c>
      <c r="E140" s="25">
        <v>1048</v>
      </c>
      <c r="F140" s="25">
        <v>1372.4</v>
      </c>
      <c r="G140" s="25">
        <v>0</v>
      </c>
      <c r="H140" s="25">
        <v>0</v>
      </c>
      <c r="I140" s="106"/>
      <c r="J140" s="106"/>
      <c r="K140" s="106"/>
      <c r="L140" s="106"/>
      <c r="M140" s="106"/>
      <c r="N140" s="106"/>
      <c r="O140" s="106"/>
      <c r="P140" s="106"/>
    </row>
    <row r="141" spans="1:16" ht="31.5" customHeight="1" x14ac:dyDescent="0.25">
      <c r="A141" s="7" t="s">
        <v>53</v>
      </c>
      <c r="B141" s="112" t="s">
        <v>36</v>
      </c>
      <c r="C141" s="6">
        <f t="shared" si="54"/>
        <v>0</v>
      </c>
      <c r="D141" s="25">
        <f>D142+D143+D144</f>
        <v>0</v>
      </c>
      <c r="E141" s="25">
        <f>E142+E143+E144</f>
        <v>0</v>
      </c>
      <c r="F141" s="25">
        <f>F142+F143+F144</f>
        <v>0</v>
      </c>
      <c r="G141" s="25">
        <f>G142+G143+G144</f>
        <v>0</v>
      </c>
      <c r="H141" s="25">
        <f>H142+H143+H144</f>
        <v>0</v>
      </c>
      <c r="I141" s="105" t="s">
        <v>95</v>
      </c>
      <c r="J141" s="105" t="s">
        <v>5</v>
      </c>
      <c r="K141" s="105">
        <v>4</v>
      </c>
      <c r="L141" s="105">
        <v>0</v>
      </c>
      <c r="M141" s="105">
        <v>0</v>
      </c>
      <c r="N141" s="105">
        <v>0</v>
      </c>
      <c r="O141" s="105">
        <v>0</v>
      </c>
      <c r="P141" s="105">
        <v>0</v>
      </c>
    </row>
    <row r="142" spans="1:16" ht="15.75" x14ac:dyDescent="0.25">
      <c r="A142" s="8" t="s">
        <v>4</v>
      </c>
      <c r="B142" s="113"/>
      <c r="C142" s="6">
        <f t="shared" si="54"/>
        <v>0</v>
      </c>
      <c r="D142" s="41">
        <v>0</v>
      </c>
      <c r="E142" s="41">
        <v>0</v>
      </c>
      <c r="F142" s="41">
        <v>0</v>
      </c>
      <c r="G142" s="41">
        <v>0</v>
      </c>
      <c r="H142" s="41">
        <v>0</v>
      </c>
      <c r="I142" s="106"/>
      <c r="J142" s="106"/>
      <c r="K142" s="106"/>
      <c r="L142" s="106"/>
      <c r="M142" s="106"/>
      <c r="N142" s="106"/>
      <c r="O142" s="106"/>
      <c r="P142" s="106"/>
    </row>
    <row r="143" spans="1:16" ht="15.75" x14ac:dyDescent="0.25">
      <c r="A143" s="8" t="s">
        <v>13</v>
      </c>
      <c r="B143" s="113"/>
      <c r="C143" s="6">
        <f t="shared" si="54"/>
        <v>0</v>
      </c>
      <c r="D143" s="41">
        <v>0</v>
      </c>
      <c r="E143" s="41">
        <v>0</v>
      </c>
      <c r="F143" s="41">
        <v>0</v>
      </c>
      <c r="G143" s="41">
        <v>0</v>
      </c>
      <c r="H143" s="41">
        <v>0</v>
      </c>
      <c r="I143" s="106"/>
      <c r="J143" s="106"/>
      <c r="K143" s="106"/>
      <c r="L143" s="106"/>
      <c r="M143" s="106"/>
      <c r="N143" s="106"/>
      <c r="O143" s="106"/>
      <c r="P143" s="106"/>
    </row>
    <row r="144" spans="1:16" ht="27.75" customHeight="1" x14ac:dyDescent="0.25">
      <c r="A144" s="51" t="s">
        <v>60</v>
      </c>
      <c r="B144" s="114"/>
      <c r="C144" s="52">
        <f t="shared" si="54"/>
        <v>0</v>
      </c>
      <c r="D144" s="53">
        <v>0</v>
      </c>
      <c r="E144" s="53">
        <v>0</v>
      </c>
      <c r="F144" s="53">
        <v>0</v>
      </c>
      <c r="G144" s="53">
        <v>0</v>
      </c>
      <c r="H144" s="53">
        <v>0</v>
      </c>
      <c r="I144" s="106"/>
      <c r="J144" s="106"/>
      <c r="K144" s="106"/>
      <c r="L144" s="106"/>
      <c r="M144" s="106"/>
      <c r="N144" s="106"/>
      <c r="O144" s="106"/>
      <c r="P144" s="106"/>
    </row>
    <row r="145" spans="1:16" s="33" customFormat="1" ht="31.5" x14ac:dyDescent="0.25">
      <c r="A145" s="54" t="s">
        <v>57</v>
      </c>
      <c r="B145" s="71"/>
      <c r="C145" s="72">
        <f>SUM(D145:H145)</f>
        <v>9548.5949999999993</v>
      </c>
      <c r="D145" s="72">
        <f>D146+D147+D148</f>
        <v>9180.0950000000012</v>
      </c>
      <c r="E145" s="72">
        <f t="shared" ref="E145:H145" si="59">E146+E147+E148</f>
        <v>324.29999999999995</v>
      </c>
      <c r="F145" s="72">
        <f t="shared" si="59"/>
        <v>14.4</v>
      </c>
      <c r="G145" s="72">
        <f t="shared" si="59"/>
        <v>14.9</v>
      </c>
      <c r="H145" s="72">
        <f t="shared" si="59"/>
        <v>14.9</v>
      </c>
      <c r="I145" s="71"/>
      <c r="J145" s="71"/>
      <c r="K145" s="71"/>
      <c r="L145" s="71"/>
      <c r="M145" s="71"/>
      <c r="N145" s="71"/>
      <c r="O145" s="71"/>
      <c r="P145" s="71"/>
    </row>
    <row r="146" spans="1:16" s="33" customFormat="1" ht="15.75" x14ac:dyDescent="0.25">
      <c r="A146" s="36" t="s">
        <v>4</v>
      </c>
      <c r="B146" s="36"/>
      <c r="C146" s="25">
        <f t="shared" ref="C146:C147" si="60">SUM(D146:H146)</f>
        <v>0</v>
      </c>
      <c r="D146" s="25">
        <v>0</v>
      </c>
      <c r="E146" s="25">
        <v>0</v>
      </c>
      <c r="F146" s="25">
        <v>0</v>
      </c>
      <c r="G146" s="25">
        <v>0</v>
      </c>
      <c r="H146" s="25">
        <v>0</v>
      </c>
      <c r="I146" s="99"/>
      <c r="J146" s="99"/>
      <c r="K146" s="99"/>
      <c r="L146" s="86"/>
      <c r="M146" s="86"/>
      <c r="N146" s="86"/>
      <c r="O146" s="86"/>
      <c r="P146" s="86"/>
    </row>
    <row r="147" spans="1:16" s="33" customFormat="1" ht="15.75" x14ac:dyDescent="0.25">
      <c r="A147" s="36" t="s">
        <v>13</v>
      </c>
      <c r="B147" s="36"/>
      <c r="C147" s="25">
        <f t="shared" si="60"/>
        <v>8048.5949999999993</v>
      </c>
      <c r="D147" s="25">
        <f>D151+D159</f>
        <v>7680.0950000000003</v>
      </c>
      <c r="E147" s="25">
        <f t="shared" ref="E147" si="61">E151+E159</f>
        <v>324.29999999999995</v>
      </c>
      <c r="F147" s="25">
        <f>F151+F159</f>
        <v>14.4</v>
      </c>
      <c r="G147" s="25">
        <f>G151+G159</f>
        <v>14.9</v>
      </c>
      <c r="H147" s="25">
        <f>H151+H159</f>
        <v>14.9</v>
      </c>
      <c r="I147" s="99"/>
      <c r="J147" s="99"/>
      <c r="K147" s="99"/>
      <c r="L147" s="86"/>
      <c r="M147" s="86"/>
      <c r="N147" s="86"/>
      <c r="O147" s="86"/>
      <c r="P147" s="86"/>
    </row>
    <row r="148" spans="1:16" s="33" customFormat="1" ht="15.75" x14ac:dyDescent="0.25">
      <c r="A148" s="36" t="s">
        <v>60</v>
      </c>
      <c r="B148" s="36"/>
      <c r="C148" s="25">
        <f>SUM(D148:H148)</f>
        <v>1500</v>
      </c>
      <c r="D148" s="25">
        <f>D152+D160</f>
        <v>1500</v>
      </c>
      <c r="E148" s="25">
        <f t="shared" ref="E148:H148" si="62">E152+E160</f>
        <v>0</v>
      </c>
      <c r="F148" s="25">
        <f t="shared" si="62"/>
        <v>0</v>
      </c>
      <c r="G148" s="25">
        <f t="shared" si="62"/>
        <v>0</v>
      </c>
      <c r="H148" s="25">
        <f t="shared" si="62"/>
        <v>0</v>
      </c>
      <c r="I148" s="99"/>
      <c r="J148" s="99"/>
      <c r="K148" s="99"/>
      <c r="L148" s="86"/>
      <c r="M148" s="86"/>
      <c r="N148" s="86"/>
      <c r="O148" s="86"/>
      <c r="P148" s="86"/>
    </row>
    <row r="149" spans="1:16" ht="31.5" x14ac:dyDescent="0.25">
      <c r="A149" s="55" t="s">
        <v>62</v>
      </c>
      <c r="B149" s="35"/>
      <c r="C149" s="25">
        <f>SUM(D149:H149)</f>
        <v>67.900000000000006</v>
      </c>
      <c r="D149" s="25">
        <f>D150+D151+D152</f>
        <v>11.8</v>
      </c>
      <c r="E149" s="25">
        <f t="shared" ref="E149:H149" si="63">E150+E151+E152</f>
        <v>11.9</v>
      </c>
      <c r="F149" s="25">
        <f t="shared" si="63"/>
        <v>14.4</v>
      </c>
      <c r="G149" s="25">
        <f>G150+G151+G152</f>
        <v>14.9</v>
      </c>
      <c r="H149" s="25">
        <f t="shared" si="63"/>
        <v>14.9</v>
      </c>
      <c r="I149" s="105"/>
      <c r="J149" s="105"/>
      <c r="K149" s="105"/>
      <c r="L149" s="105"/>
      <c r="M149" s="105"/>
      <c r="N149" s="105"/>
      <c r="O149" s="105"/>
      <c r="P149" s="105"/>
    </row>
    <row r="150" spans="1:16" ht="15.75" x14ac:dyDescent="0.25">
      <c r="A150" s="40" t="s">
        <v>4</v>
      </c>
      <c r="B150" s="36"/>
      <c r="C150" s="25">
        <f t="shared" ref="C150:C152" si="64">SUM(D150:H150)</f>
        <v>0</v>
      </c>
      <c r="D150" s="25">
        <v>0</v>
      </c>
      <c r="E150" s="25">
        <v>0</v>
      </c>
      <c r="F150" s="25">
        <v>0</v>
      </c>
      <c r="G150" s="25">
        <v>0</v>
      </c>
      <c r="H150" s="25">
        <v>0</v>
      </c>
      <c r="I150" s="106"/>
      <c r="J150" s="106"/>
      <c r="K150" s="106"/>
      <c r="L150" s="106"/>
      <c r="M150" s="106"/>
      <c r="N150" s="106"/>
      <c r="O150" s="106"/>
      <c r="P150" s="106"/>
    </row>
    <row r="151" spans="1:16" ht="15.75" x14ac:dyDescent="0.25">
      <c r="A151" s="40" t="s">
        <v>13</v>
      </c>
      <c r="B151" s="36"/>
      <c r="C151" s="25">
        <f t="shared" si="64"/>
        <v>67.900000000000006</v>
      </c>
      <c r="D151" s="25">
        <f>D155</f>
        <v>11.8</v>
      </c>
      <c r="E151" s="25">
        <f>E155</f>
        <v>11.9</v>
      </c>
      <c r="F151" s="25">
        <f>F155</f>
        <v>14.4</v>
      </c>
      <c r="G151" s="25">
        <f>G155</f>
        <v>14.9</v>
      </c>
      <c r="H151" s="25">
        <f>H155</f>
        <v>14.9</v>
      </c>
      <c r="I151" s="106"/>
      <c r="J151" s="106"/>
      <c r="K151" s="106"/>
      <c r="L151" s="106"/>
      <c r="M151" s="106"/>
      <c r="N151" s="106"/>
      <c r="O151" s="106"/>
      <c r="P151" s="106"/>
    </row>
    <row r="152" spans="1:16" ht="15.75" x14ac:dyDescent="0.25">
      <c r="A152" s="45" t="s">
        <v>60</v>
      </c>
      <c r="B152" s="36"/>
      <c r="C152" s="25">
        <f t="shared" si="64"/>
        <v>0</v>
      </c>
      <c r="D152" s="25">
        <v>0</v>
      </c>
      <c r="E152" s="25">
        <v>0</v>
      </c>
      <c r="F152" s="25">
        <v>0</v>
      </c>
      <c r="G152" s="25">
        <v>0</v>
      </c>
      <c r="H152" s="25">
        <v>0</v>
      </c>
      <c r="I152" s="106"/>
      <c r="J152" s="106"/>
      <c r="K152" s="106"/>
      <c r="L152" s="106"/>
      <c r="M152" s="106"/>
      <c r="N152" s="106"/>
      <c r="O152" s="106"/>
      <c r="P152" s="106"/>
    </row>
    <row r="153" spans="1:16" ht="63" customHeight="1" x14ac:dyDescent="0.25">
      <c r="A153" s="44" t="s">
        <v>58</v>
      </c>
      <c r="B153" s="112" t="s">
        <v>36</v>
      </c>
      <c r="C153" s="6">
        <f t="shared" ref="C153:C156" si="65">SUM(D153:H153)</f>
        <v>67.900000000000006</v>
      </c>
      <c r="D153" s="25">
        <f>D154+D155+D156</f>
        <v>11.8</v>
      </c>
      <c r="E153" s="25">
        <f>E154+E155+E156</f>
        <v>11.9</v>
      </c>
      <c r="F153" s="25">
        <f>F154+F155+F156</f>
        <v>14.4</v>
      </c>
      <c r="G153" s="25">
        <f>G154+G155+G156</f>
        <v>14.9</v>
      </c>
      <c r="H153" s="25">
        <f>H154+H155+H156</f>
        <v>14.9</v>
      </c>
      <c r="I153" s="115" t="s">
        <v>64</v>
      </c>
      <c r="J153" s="105" t="s">
        <v>23</v>
      </c>
      <c r="K153" s="105">
        <v>2</v>
      </c>
      <c r="L153" s="105">
        <v>2</v>
      </c>
      <c r="M153" s="105">
        <v>2</v>
      </c>
      <c r="N153" s="105">
        <v>2</v>
      </c>
      <c r="O153" s="105">
        <v>2</v>
      </c>
      <c r="P153" s="105">
        <v>2</v>
      </c>
    </row>
    <row r="154" spans="1:16" ht="15.75" x14ac:dyDescent="0.25">
      <c r="A154" s="8" t="s">
        <v>4</v>
      </c>
      <c r="B154" s="113"/>
      <c r="C154" s="6">
        <f t="shared" si="65"/>
        <v>0</v>
      </c>
      <c r="D154" s="25">
        <v>0</v>
      </c>
      <c r="E154" s="25">
        <v>0</v>
      </c>
      <c r="F154" s="25">
        <v>0</v>
      </c>
      <c r="G154" s="25">
        <v>0</v>
      </c>
      <c r="H154" s="25">
        <v>0</v>
      </c>
      <c r="I154" s="116"/>
      <c r="J154" s="106"/>
      <c r="K154" s="106"/>
      <c r="L154" s="106"/>
      <c r="M154" s="106"/>
      <c r="N154" s="106"/>
      <c r="O154" s="106"/>
      <c r="P154" s="106"/>
    </row>
    <row r="155" spans="1:16" ht="15.75" x14ac:dyDescent="0.25">
      <c r="A155" s="8" t="s">
        <v>13</v>
      </c>
      <c r="B155" s="113"/>
      <c r="C155" s="6">
        <f t="shared" si="65"/>
        <v>67.900000000000006</v>
      </c>
      <c r="D155" s="25">
        <v>11.8</v>
      </c>
      <c r="E155" s="25">
        <v>11.9</v>
      </c>
      <c r="F155" s="25">
        <v>14.4</v>
      </c>
      <c r="G155" s="25">
        <v>14.9</v>
      </c>
      <c r="H155" s="25">
        <v>14.9</v>
      </c>
      <c r="I155" s="116"/>
      <c r="J155" s="106"/>
      <c r="K155" s="106"/>
      <c r="L155" s="106"/>
      <c r="M155" s="106"/>
      <c r="N155" s="106"/>
      <c r="O155" s="106"/>
      <c r="P155" s="106"/>
    </row>
    <row r="156" spans="1:16" ht="15.75" x14ac:dyDescent="0.25">
      <c r="A156" s="15" t="s">
        <v>60</v>
      </c>
      <c r="B156" s="114"/>
      <c r="C156" s="6">
        <f t="shared" si="65"/>
        <v>0</v>
      </c>
      <c r="D156" s="25">
        <v>0</v>
      </c>
      <c r="E156" s="25">
        <v>0</v>
      </c>
      <c r="F156" s="25">
        <v>0</v>
      </c>
      <c r="G156" s="25">
        <v>0</v>
      </c>
      <c r="H156" s="25">
        <v>0</v>
      </c>
      <c r="I156" s="117"/>
      <c r="J156" s="107"/>
      <c r="K156" s="107"/>
      <c r="L156" s="107"/>
      <c r="M156" s="107"/>
      <c r="N156" s="107"/>
      <c r="O156" s="107"/>
      <c r="P156" s="107"/>
    </row>
    <row r="157" spans="1:16" s="33" customFormat="1" ht="39.75" customHeight="1" x14ac:dyDescent="0.25">
      <c r="A157" s="55" t="s">
        <v>63</v>
      </c>
      <c r="B157" s="35"/>
      <c r="C157" s="25">
        <f>SUM(D157:H157)</f>
        <v>9480.6949999999997</v>
      </c>
      <c r="D157" s="25">
        <f>D158+D159+D160</f>
        <v>9168.2950000000001</v>
      </c>
      <c r="E157" s="25">
        <f t="shared" ref="E157:H157" si="66">E158+E159+E160</f>
        <v>312.39999999999998</v>
      </c>
      <c r="F157" s="25">
        <f t="shared" si="66"/>
        <v>0</v>
      </c>
      <c r="G157" s="25">
        <f t="shared" si="66"/>
        <v>0</v>
      </c>
      <c r="H157" s="25">
        <f t="shared" si="66"/>
        <v>0</v>
      </c>
      <c r="I157" s="105"/>
      <c r="J157" s="105"/>
      <c r="K157" s="105"/>
      <c r="L157" s="105"/>
      <c r="M157" s="105"/>
      <c r="N157" s="105"/>
      <c r="O157" s="105"/>
      <c r="P157" s="105"/>
    </row>
    <row r="158" spans="1:16" s="33" customFormat="1" ht="15.75" x14ac:dyDescent="0.25">
      <c r="A158" s="40" t="s">
        <v>4</v>
      </c>
      <c r="B158" s="36"/>
      <c r="C158" s="25">
        <f t="shared" ref="C158:C160" si="67">SUM(D158:H158)</f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106"/>
      <c r="J158" s="106"/>
      <c r="K158" s="106"/>
      <c r="L158" s="106"/>
      <c r="M158" s="106"/>
      <c r="N158" s="106"/>
      <c r="O158" s="106"/>
      <c r="P158" s="106"/>
    </row>
    <row r="159" spans="1:16" s="33" customFormat="1" ht="15.75" x14ac:dyDescent="0.25">
      <c r="A159" s="40" t="s">
        <v>13</v>
      </c>
      <c r="B159" s="36"/>
      <c r="C159" s="25">
        <f t="shared" si="67"/>
        <v>7980.6949999999997</v>
      </c>
      <c r="D159" s="25">
        <f>D163+D167+D171+D175</f>
        <v>7668.2950000000001</v>
      </c>
      <c r="E159" s="25">
        <f t="shared" ref="E159:F159" si="68">E163+E167+E171+E175</f>
        <v>312.39999999999998</v>
      </c>
      <c r="F159" s="25">
        <f t="shared" si="68"/>
        <v>0</v>
      </c>
      <c r="G159" s="25">
        <f t="shared" ref="G159:H159" si="69">G163+G167+G171</f>
        <v>0</v>
      </c>
      <c r="H159" s="25">
        <f t="shared" si="69"/>
        <v>0</v>
      </c>
      <c r="I159" s="106"/>
      <c r="J159" s="106"/>
      <c r="K159" s="106"/>
      <c r="L159" s="106"/>
      <c r="M159" s="106"/>
      <c r="N159" s="106"/>
      <c r="O159" s="106"/>
      <c r="P159" s="106"/>
    </row>
    <row r="160" spans="1:16" s="33" customFormat="1" ht="15.75" x14ac:dyDescent="0.25">
      <c r="A160" s="45" t="s">
        <v>60</v>
      </c>
      <c r="B160" s="36"/>
      <c r="C160" s="25">
        <f t="shared" si="67"/>
        <v>1500</v>
      </c>
      <c r="D160" s="25">
        <f>D164+D168+D172+D176</f>
        <v>1500</v>
      </c>
      <c r="E160" s="25">
        <f t="shared" ref="E160:F160" si="70">E164+E168+E172+E176</f>
        <v>0</v>
      </c>
      <c r="F160" s="25">
        <f t="shared" si="70"/>
        <v>0</v>
      </c>
      <c r="G160" s="25">
        <f t="shared" ref="G160:H160" si="71">G164+G168+G172</f>
        <v>0</v>
      </c>
      <c r="H160" s="25">
        <f t="shared" si="71"/>
        <v>0</v>
      </c>
      <c r="I160" s="106"/>
      <c r="J160" s="106"/>
      <c r="K160" s="106"/>
      <c r="L160" s="106"/>
      <c r="M160" s="106"/>
      <c r="N160" s="106"/>
      <c r="O160" s="106"/>
      <c r="P160" s="106"/>
    </row>
    <row r="161" spans="1:16" ht="47.25" customHeight="1" x14ac:dyDescent="0.25">
      <c r="A161" s="44" t="s">
        <v>59</v>
      </c>
      <c r="B161" s="112" t="s">
        <v>36</v>
      </c>
      <c r="C161" s="6">
        <f t="shared" ref="C161:C164" si="72">SUM(D161:H161)</f>
        <v>0</v>
      </c>
      <c r="D161" s="25">
        <f>D162+D163+D164</f>
        <v>0</v>
      </c>
      <c r="E161" s="25">
        <f>E162+E163+E164</f>
        <v>0</v>
      </c>
      <c r="F161" s="25">
        <f>F162+F163+F164</f>
        <v>0</v>
      </c>
      <c r="G161" s="25">
        <f>G162+G163+G164</f>
        <v>0</v>
      </c>
      <c r="H161" s="25">
        <f>H162+H163+H164</f>
        <v>0</v>
      </c>
      <c r="I161" s="115" t="s">
        <v>65</v>
      </c>
      <c r="J161" s="105" t="s">
        <v>5</v>
      </c>
      <c r="K161" s="105">
        <v>0</v>
      </c>
      <c r="L161" s="105">
        <v>0</v>
      </c>
      <c r="M161" s="105">
        <v>0</v>
      </c>
      <c r="N161" s="105">
        <v>0</v>
      </c>
      <c r="O161" s="105">
        <v>0</v>
      </c>
      <c r="P161" s="105">
        <v>0</v>
      </c>
    </row>
    <row r="162" spans="1:16" ht="15.75" x14ac:dyDescent="0.25">
      <c r="A162" s="8" t="s">
        <v>4</v>
      </c>
      <c r="B162" s="113"/>
      <c r="C162" s="6">
        <f t="shared" si="72"/>
        <v>0</v>
      </c>
      <c r="D162" s="25">
        <v>0</v>
      </c>
      <c r="E162" s="25">
        <v>0</v>
      </c>
      <c r="F162" s="25">
        <v>0</v>
      </c>
      <c r="G162" s="25">
        <v>0</v>
      </c>
      <c r="H162" s="25">
        <v>0</v>
      </c>
      <c r="I162" s="116"/>
      <c r="J162" s="106"/>
      <c r="K162" s="106"/>
      <c r="L162" s="106"/>
      <c r="M162" s="106"/>
      <c r="N162" s="106"/>
      <c r="O162" s="106"/>
      <c r="P162" s="106"/>
    </row>
    <row r="163" spans="1:16" ht="15.75" x14ac:dyDescent="0.25">
      <c r="A163" s="8" t="s">
        <v>13</v>
      </c>
      <c r="B163" s="113"/>
      <c r="C163" s="6">
        <f t="shared" si="72"/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116"/>
      <c r="J163" s="106"/>
      <c r="K163" s="106"/>
      <c r="L163" s="106"/>
      <c r="M163" s="106"/>
      <c r="N163" s="106"/>
      <c r="O163" s="106"/>
      <c r="P163" s="106"/>
    </row>
    <row r="164" spans="1:16" ht="15.75" x14ac:dyDescent="0.25">
      <c r="A164" s="15" t="s">
        <v>60</v>
      </c>
      <c r="B164" s="114"/>
      <c r="C164" s="6">
        <f t="shared" si="72"/>
        <v>0</v>
      </c>
      <c r="D164" s="25">
        <v>0</v>
      </c>
      <c r="E164" s="25">
        <v>0</v>
      </c>
      <c r="F164" s="25">
        <v>0</v>
      </c>
      <c r="G164" s="25">
        <v>0</v>
      </c>
      <c r="H164" s="25">
        <v>0</v>
      </c>
      <c r="I164" s="117"/>
      <c r="J164" s="107"/>
      <c r="K164" s="107"/>
      <c r="L164" s="107"/>
      <c r="M164" s="107"/>
      <c r="N164" s="107"/>
      <c r="O164" s="107"/>
      <c r="P164" s="107"/>
    </row>
    <row r="165" spans="1:16" ht="58.5" customHeight="1" x14ac:dyDescent="0.25">
      <c r="A165" s="70" t="s">
        <v>75</v>
      </c>
      <c r="B165" s="105" t="s">
        <v>36</v>
      </c>
      <c r="C165" s="25">
        <f t="shared" ref="C165:C168" si="73">SUM(D165:H165)</f>
        <v>1500</v>
      </c>
      <c r="D165" s="25">
        <f>D166+D167+D168</f>
        <v>1500</v>
      </c>
      <c r="E165" s="25">
        <f>E166+E167+E168</f>
        <v>0</v>
      </c>
      <c r="F165" s="25">
        <f>F166+F167+F168</f>
        <v>0</v>
      </c>
      <c r="G165" s="25">
        <f>G166+G167+G168</f>
        <v>0</v>
      </c>
      <c r="H165" s="25">
        <f>H166+H167+H168</f>
        <v>0</v>
      </c>
      <c r="I165" s="115" t="s">
        <v>76</v>
      </c>
      <c r="J165" s="105" t="s">
        <v>5</v>
      </c>
      <c r="K165" s="105">
        <v>0</v>
      </c>
      <c r="L165" s="105">
        <v>1</v>
      </c>
      <c r="M165" s="105">
        <v>0</v>
      </c>
      <c r="N165" s="105">
        <v>0</v>
      </c>
      <c r="O165" s="105">
        <v>0</v>
      </c>
      <c r="P165" s="105">
        <v>0</v>
      </c>
    </row>
    <row r="166" spans="1:16" ht="15" customHeight="1" x14ac:dyDescent="0.25">
      <c r="A166" s="37" t="s">
        <v>4</v>
      </c>
      <c r="B166" s="106"/>
      <c r="C166" s="25">
        <f t="shared" si="73"/>
        <v>0</v>
      </c>
      <c r="D166" s="25">
        <v>0</v>
      </c>
      <c r="E166" s="25">
        <v>0</v>
      </c>
      <c r="F166" s="25">
        <v>0</v>
      </c>
      <c r="G166" s="25">
        <v>0</v>
      </c>
      <c r="H166" s="25">
        <v>0</v>
      </c>
      <c r="I166" s="116"/>
      <c r="J166" s="106"/>
      <c r="K166" s="106"/>
      <c r="L166" s="106"/>
      <c r="M166" s="106"/>
      <c r="N166" s="106"/>
      <c r="O166" s="106"/>
      <c r="P166" s="106"/>
    </row>
    <row r="167" spans="1:16" ht="15" customHeight="1" x14ac:dyDescent="0.25">
      <c r="A167" s="37" t="s">
        <v>13</v>
      </c>
      <c r="B167" s="106"/>
      <c r="C167" s="25">
        <f t="shared" si="73"/>
        <v>0</v>
      </c>
      <c r="D167" s="25">
        <v>0</v>
      </c>
      <c r="E167" s="25">
        <v>0</v>
      </c>
      <c r="F167" s="25">
        <v>0</v>
      </c>
      <c r="G167" s="25">
        <v>0</v>
      </c>
      <c r="H167" s="25">
        <v>0</v>
      </c>
      <c r="I167" s="116"/>
      <c r="J167" s="106"/>
      <c r="K167" s="106"/>
      <c r="L167" s="106"/>
      <c r="M167" s="106"/>
      <c r="N167" s="106"/>
      <c r="O167" s="106"/>
      <c r="P167" s="106"/>
    </row>
    <row r="168" spans="1:16" ht="15" customHeight="1" x14ac:dyDescent="0.25">
      <c r="A168" s="45" t="s">
        <v>60</v>
      </c>
      <c r="B168" s="107"/>
      <c r="C168" s="25">
        <f t="shared" si="73"/>
        <v>1500</v>
      </c>
      <c r="D168" s="25">
        <v>1500</v>
      </c>
      <c r="E168" s="25">
        <v>0</v>
      </c>
      <c r="F168" s="25">
        <v>0</v>
      </c>
      <c r="G168" s="25">
        <v>0</v>
      </c>
      <c r="H168" s="25">
        <v>0</v>
      </c>
      <c r="I168" s="117"/>
      <c r="J168" s="107"/>
      <c r="K168" s="107"/>
      <c r="L168" s="107"/>
      <c r="M168" s="107"/>
      <c r="N168" s="107"/>
      <c r="O168" s="107"/>
      <c r="P168" s="107"/>
    </row>
    <row r="169" spans="1:16" ht="203.25" customHeight="1" x14ac:dyDescent="0.25">
      <c r="A169" s="70" t="s">
        <v>77</v>
      </c>
      <c r="B169" s="105" t="s">
        <v>36</v>
      </c>
      <c r="C169" s="25">
        <f t="shared" ref="C169:C172" si="74">SUM(D169:H169)</f>
        <v>780.69499999999994</v>
      </c>
      <c r="D169" s="25">
        <f>D170+D171+D172</f>
        <v>468.29500000000002</v>
      </c>
      <c r="E169" s="25">
        <f>E170+E171+E172</f>
        <v>312.39999999999998</v>
      </c>
      <c r="F169" s="25">
        <f>F170+F171+F172</f>
        <v>0</v>
      </c>
      <c r="G169" s="25">
        <f>G170+G171+G172</f>
        <v>0</v>
      </c>
      <c r="H169" s="25">
        <f>H170+H171+H172</f>
        <v>0</v>
      </c>
      <c r="I169" s="115" t="s">
        <v>78</v>
      </c>
      <c r="J169" s="105" t="s">
        <v>79</v>
      </c>
      <c r="K169" s="105">
        <v>100</v>
      </c>
      <c r="L169" s="105">
        <v>100</v>
      </c>
      <c r="M169" s="105">
        <v>100</v>
      </c>
      <c r="N169" s="105">
        <v>0</v>
      </c>
      <c r="O169" s="105">
        <v>0</v>
      </c>
      <c r="P169" s="105">
        <v>0</v>
      </c>
    </row>
    <row r="170" spans="1:16" ht="38.25" customHeight="1" x14ac:dyDescent="0.25">
      <c r="A170" s="37" t="s">
        <v>4</v>
      </c>
      <c r="B170" s="106"/>
      <c r="C170" s="25">
        <f t="shared" si="74"/>
        <v>0</v>
      </c>
      <c r="D170" s="25">
        <v>0</v>
      </c>
      <c r="E170" s="25">
        <v>0</v>
      </c>
      <c r="F170" s="25">
        <v>0</v>
      </c>
      <c r="G170" s="25">
        <v>0</v>
      </c>
      <c r="H170" s="25">
        <v>0</v>
      </c>
      <c r="I170" s="116"/>
      <c r="J170" s="106"/>
      <c r="K170" s="106"/>
      <c r="L170" s="106"/>
      <c r="M170" s="106"/>
      <c r="N170" s="106"/>
      <c r="O170" s="106"/>
      <c r="P170" s="106"/>
    </row>
    <row r="171" spans="1:16" ht="33.75" customHeight="1" x14ac:dyDescent="0.25">
      <c r="A171" s="37" t="s">
        <v>13</v>
      </c>
      <c r="B171" s="106"/>
      <c r="C171" s="25">
        <f t="shared" si="74"/>
        <v>780.69499999999994</v>
      </c>
      <c r="D171" s="25">
        <v>468.29500000000002</v>
      </c>
      <c r="E171" s="25">
        <v>312.39999999999998</v>
      </c>
      <c r="F171" s="25">
        <v>0</v>
      </c>
      <c r="G171" s="25">
        <v>0</v>
      </c>
      <c r="H171" s="25">
        <v>0</v>
      </c>
      <c r="I171" s="116"/>
      <c r="J171" s="106"/>
      <c r="K171" s="106"/>
      <c r="L171" s="106"/>
      <c r="M171" s="106"/>
      <c r="N171" s="106"/>
      <c r="O171" s="106"/>
      <c r="P171" s="106"/>
    </row>
    <row r="172" spans="1:16" ht="43.5" customHeight="1" x14ac:dyDescent="0.25">
      <c r="A172" s="45" t="s">
        <v>60</v>
      </c>
      <c r="B172" s="107"/>
      <c r="C172" s="25">
        <f t="shared" si="74"/>
        <v>0</v>
      </c>
      <c r="D172" s="25">
        <v>0</v>
      </c>
      <c r="E172" s="25">
        <v>0</v>
      </c>
      <c r="F172" s="25">
        <v>0</v>
      </c>
      <c r="G172" s="25">
        <v>0</v>
      </c>
      <c r="H172" s="25">
        <v>0</v>
      </c>
      <c r="I172" s="117"/>
      <c r="J172" s="107"/>
      <c r="K172" s="107"/>
      <c r="L172" s="107"/>
      <c r="M172" s="107"/>
      <c r="N172" s="107"/>
      <c r="O172" s="107"/>
      <c r="P172" s="107"/>
    </row>
    <row r="173" spans="1:16" ht="63" x14ac:dyDescent="0.25">
      <c r="A173" s="70" t="s">
        <v>90</v>
      </c>
      <c r="B173" s="105" t="s">
        <v>36</v>
      </c>
      <c r="C173" s="25">
        <f t="shared" ref="C173:C176" si="75">SUM(D173:H173)</f>
        <v>7200</v>
      </c>
      <c r="D173" s="25">
        <f>D174+D175+D176</f>
        <v>7200</v>
      </c>
      <c r="E173" s="25">
        <f>E174+E175+E176</f>
        <v>0</v>
      </c>
      <c r="F173" s="25">
        <f>F174+F175+F176</f>
        <v>0</v>
      </c>
      <c r="G173" s="25">
        <f>G174+G175+G176</f>
        <v>0</v>
      </c>
      <c r="H173" s="25">
        <f>H174+H175+H176</f>
        <v>0</v>
      </c>
      <c r="I173" s="115" t="s">
        <v>91</v>
      </c>
      <c r="J173" s="105" t="s">
        <v>5</v>
      </c>
      <c r="K173" s="105">
        <v>0</v>
      </c>
      <c r="L173" s="105">
        <v>3</v>
      </c>
      <c r="M173" s="105">
        <v>0</v>
      </c>
      <c r="N173" s="105">
        <v>0</v>
      </c>
      <c r="O173" s="105">
        <v>0</v>
      </c>
      <c r="P173" s="105">
        <v>0</v>
      </c>
    </row>
    <row r="174" spans="1:16" ht="24" customHeight="1" x14ac:dyDescent="0.25">
      <c r="A174" s="37" t="s">
        <v>4</v>
      </c>
      <c r="B174" s="106"/>
      <c r="C174" s="25">
        <f t="shared" si="75"/>
        <v>0</v>
      </c>
      <c r="D174" s="25">
        <v>0</v>
      </c>
      <c r="E174" s="25">
        <v>0</v>
      </c>
      <c r="F174" s="25">
        <v>0</v>
      </c>
      <c r="G174" s="25">
        <v>0</v>
      </c>
      <c r="H174" s="25">
        <v>0</v>
      </c>
      <c r="I174" s="116"/>
      <c r="J174" s="106"/>
      <c r="K174" s="106"/>
      <c r="L174" s="106"/>
      <c r="M174" s="106"/>
      <c r="N174" s="106"/>
      <c r="O174" s="106"/>
      <c r="P174" s="106"/>
    </row>
    <row r="175" spans="1:16" ht="19.5" customHeight="1" x14ac:dyDescent="0.25">
      <c r="A175" s="37" t="s">
        <v>13</v>
      </c>
      <c r="B175" s="106"/>
      <c r="C175" s="25">
        <f t="shared" si="75"/>
        <v>7200</v>
      </c>
      <c r="D175" s="25">
        <v>7200</v>
      </c>
      <c r="E175" s="25">
        <v>0</v>
      </c>
      <c r="F175" s="25">
        <v>0</v>
      </c>
      <c r="G175" s="25">
        <v>0</v>
      </c>
      <c r="H175" s="25">
        <v>0</v>
      </c>
      <c r="I175" s="116"/>
      <c r="J175" s="106"/>
      <c r="K175" s="106"/>
      <c r="L175" s="106"/>
      <c r="M175" s="106"/>
      <c r="N175" s="106"/>
      <c r="O175" s="106"/>
      <c r="P175" s="106"/>
    </row>
    <row r="176" spans="1:16" ht="17.25" customHeight="1" x14ac:dyDescent="0.25">
      <c r="A176" s="45" t="s">
        <v>60</v>
      </c>
      <c r="B176" s="107"/>
      <c r="C176" s="25">
        <f t="shared" si="75"/>
        <v>0</v>
      </c>
      <c r="D176" s="25">
        <v>0</v>
      </c>
      <c r="E176" s="25">
        <v>0</v>
      </c>
      <c r="F176" s="25">
        <v>0</v>
      </c>
      <c r="G176" s="25">
        <v>0</v>
      </c>
      <c r="H176" s="25">
        <v>0</v>
      </c>
      <c r="I176" s="117"/>
      <c r="J176" s="107"/>
      <c r="K176" s="107"/>
      <c r="L176" s="107"/>
      <c r="M176" s="107"/>
      <c r="N176" s="107"/>
      <c r="O176" s="107"/>
      <c r="P176" s="107"/>
    </row>
  </sheetData>
  <mergeCells count="300">
    <mergeCell ref="B47:B49"/>
    <mergeCell ref="B50:B52"/>
    <mergeCell ref="K46:K52"/>
    <mergeCell ref="L46:L52"/>
    <mergeCell ref="M46:M52"/>
    <mergeCell ref="N46:N52"/>
    <mergeCell ref="O46:O52"/>
    <mergeCell ref="P46:P52"/>
    <mergeCell ref="J46:J52"/>
    <mergeCell ref="I46:I52"/>
    <mergeCell ref="B173:B176"/>
    <mergeCell ref="I173:I176"/>
    <mergeCell ref="J173:J176"/>
    <mergeCell ref="K173:K176"/>
    <mergeCell ref="L173:L176"/>
    <mergeCell ref="M173:M176"/>
    <mergeCell ref="N173:N176"/>
    <mergeCell ref="O173:O176"/>
    <mergeCell ref="P173:P176"/>
    <mergeCell ref="K93:K96"/>
    <mergeCell ref="L93:L96"/>
    <mergeCell ref="M93:M96"/>
    <mergeCell ref="N93:N96"/>
    <mergeCell ref="O93:O96"/>
    <mergeCell ref="P93:P96"/>
    <mergeCell ref="K85:K88"/>
    <mergeCell ref="L85:L88"/>
    <mergeCell ref="M85:M88"/>
    <mergeCell ref="N85:N88"/>
    <mergeCell ref="O85:O88"/>
    <mergeCell ref="P85:P88"/>
    <mergeCell ref="K89:K92"/>
    <mergeCell ref="L89:L92"/>
    <mergeCell ref="M89:M92"/>
    <mergeCell ref="N89:N92"/>
    <mergeCell ref="O89:O92"/>
    <mergeCell ref="P89:P92"/>
    <mergeCell ref="J77:J80"/>
    <mergeCell ref="K77:K80"/>
    <mergeCell ref="L77:L80"/>
    <mergeCell ref="M77:M80"/>
    <mergeCell ref="N77:N80"/>
    <mergeCell ref="O77:O80"/>
    <mergeCell ref="P77:P80"/>
    <mergeCell ref="K81:K84"/>
    <mergeCell ref="L81:L84"/>
    <mergeCell ref="M81:M84"/>
    <mergeCell ref="N81:N84"/>
    <mergeCell ref="O81:O84"/>
    <mergeCell ref="P81:P84"/>
    <mergeCell ref="B169:B172"/>
    <mergeCell ref="I169:I172"/>
    <mergeCell ref="J169:J172"/>
    <mergeCell ref="K169:K172"/>
    <mergeCell ref="L169:L172"/>
    <mergeCell ref="M169:M172"/>
    <mergeCell ref="N169:N172"/>
    <mergeCell ref="O169:O172"/>
    <mergeCell ref="P165:P168"/>
    <mergeCell ref="P169:P172"/>
    <mergeCell ref="B165:B168"/>
    <mergeCell ref="I165:I168"/>
    <mergeCell ref="J165:J168"/>
    <mergeCell ref="K165:K168"/>
    <mergeCell ref="L165:L168"/>
    <mergeCell ref="M165:M168"/>
    <mergeCell ref="N165:N168"/>
    <mergeCell ref="O165:O168"/>
    <mergeCell ref="O65:O68"/>
    <mergeCell ref="P65:P68"/>
    <mergeCell ref="O61:O64"/>
    <mergeCell ref="P61:P64"/>
    <mergeCell ref="O133:O136"/>
    <mergeCell ref="P133:P136"/>
    <mergeCell ref="B69:B72"/>
    <mergeCell ref="I69:I72"/>
    <mergeCell ref="J69:J72"/>
    <mergeCell ref="K69:K72"/>
    <mergeCell ref="L69:L72"/>
    <mergeCell ref="M69:M72"/>
    <mergeCell ref="N69:N72"/>
    <mergeCell ref="B133:B136"/>
    <mergeCell ref="I133:I136"/>
    <mergeCell ref="J133:J136"/>
    <mergeCell ref="K133:K136"/>
    <mergeCell ref="L133:L136"/>
    <mergeCell ref="M133:M136"/>
    <mergeCell ref="N133:N136"/>
    <mergeCell ref="B73:B76"/>
    <mergeCell ref="I73:I76"/>
    <mergeCell ref="J73:J76"/>
    <mergeCell ref="K73:K76"/>
    <mergeCell ref="L34:L37"/>
    <mergeCell ref="M34:M37"/>
    <mergeCell ref="N34:N37"/>
    <mergeCell ref="O34:O37"/>
    <mergeCell ref="P34:P37"/>
    <mergeCell ref="I57:I60"/>
    <mergeCell ref="J57:J60"/>
    <mergeCell ref="K57:K60"/>
    <mergeCell ref="L57:L60"/>
    <mergeCell ref="M57:M60"/>
    <mergeCell ref="N57:N60"/>
    <mergeCell ref="O57:O60"/>
    <mergeCell ref="M53:M56"/>
    <mergeCell ref="N53:N56"/>
    <mergeCell ref="P42:P45"/>
    <mergeCell ref="I34:I37"/>
    <mergeCell ref="J34:J37"/>
    <mergeCell ref="K34:K37"/>
    <mergeCell ref="P57:P60"/>
    <mergeCell ref="I26:I29"/>
    <mergeCell ref="J26:J29"/>
    <mergeCell ref="K26:K29"/>
    <mergeCell ref="L26:L29"/>
    <mergeCell ref="O26:O29"/>
    <mergeCell ref="P26:P29"/>
    <mergeCell ref="K1:P1"/>
    <mergeCell ref="K11:K12"/>
    <mergeCell ref="K3:P4"/>
    <mergeCell ref="A7:P7"/>
    <mergeCell ref="A8:P8"/>
    <mergeCell ref="C11:C12"/>
    <mergeCell ref="A10:A12"/>
    <mergeCell ref="I11:I12"/>
    <mergeCell ref="J11:J12"/>
    <mergeCell ref="B10:B12"/>
    <mergeCell ref="B26:B29"/>
    <mergeCell ref="M26:M29"/>
    <mergeCell ref="N26:N29"/>
    <mergeCell ref="C10:H10"/>
    <mergeCell ref="I10:Q10"/>
    <mergeCell ref="L11:Q11"/>
    <mergeCell ref="D11:H11"/>
    <mergeCell ref="M125:M128"/>
    <mergeCell ref="N125:N128"/>
    <mergeCell ref="M30:M33"/>
    <mergeCell ref="N30:N33"/>
    <mergeCell ref="B121:B124"/>
    <mergeCell ref="B61:B64"/>
    <mergeCell ref="B34:B37"/>
    <mergeCell ref="O117:O120"/>
    <mergeCell ref="K30:K33"/>
    <mergeCell ref="L30:L33"/>
    <mergeCell ref="B125:B128"/>
    <mergeCell ref="J125:J128"/>
    <mergeCell ref="K125:K128"/>
    <mergeCell ref="L125:L128"/>
    <mergeCell ref="O125:O128"/>
    <mergeCell ref="B42:B45"/>
    <mergeCell ref="B53:B56"/>
    <mergeCell ref="I53:I56"/>
    <mergeCell ref="J53:J56"/>
    <mergeCell ref="K53:K56"/>
    <mergeCell ref="L53:L56"/>
    <mergeCell ref="O53:O56"/>
    <mergeCell ref="I42:I45"/>
    <mergeCell ref="J42:J45"/>
    <mergeCell ref="P121:P124"/>
    <mergeCell ref="B57:B60"/>
    <mergeCell ref="O30:O33"/>
    <mergeCell ref="P30:P33"/>
    <mergeCell ref="I30:I33"/>
    <mergeCell ref="B30:B33"/>
    <mergeCell ref="J30:J33"/>
    <mergeCell ref="M117:M120"/>
    <mergeCell ref="N117:N120"/>
    <mergeCell ref="P117:P120"/>
    <mergeCell ref="P53:P56"/>
    <mergeCell ref="K42:K45"/>
    <mergeCell ref="L42:L45"/>
    <mergeCell ref="O42:O45"/>
    <mergeCell ref="M42:M45"/>
    <mergeCell ref="N42:N45"/>
    <mergeCell ref="J117:J120"/>
    <mergeCell ref="K117:K120"/>
    <mergeCell ref="I121:I124"/>
    <mergeCell ref="J121:J124"/>
    <mergeCell ref="K121:K124"/>
    <mergeCell ref="L121:L124"/>
    <mergeCell ref="M121:M124"/>
    <mergeCell ref="N121:N124"/>
    <mergeCell ref="B65:B68"/>
    <mergeCell ref="I65:I68"/>
    <mergeCell ref="J65:J68"/>
    <mergeCell ref="K65:K68"/>
    <mergeCell ref="L65:L68"/>
    <mergeCell ref="M65:M68"/>
    <mergeCell ref="N65:N68"/>
    <mergeCell ref="I61:I64"/>
    <mergeCell ref="J61:J64"/>
    <mergeCell ref="K61:K64"/>
    <mergeCell ref="L61:L64"/>
    <mergeCell ref="M61:M64"/>
    <mergeCell ref="N61:N64"/>
    <mergeCell ref="B141:B144"/>
    <mergeCell ref="I141:I144"/>
    <mergeCell ref="J141:J144"/>
    <mergeCell ref="K141:K144"/>
    <mergeCell ref="L141:L144"/>
    <mergeCell ref="M141:M144"/>
    <mergeCell ref="N141:N144"/>
    <mergeCell ref="O141:O144"/>
    <mergeCell ref="I137:I140"/>
    <mergeCell ref="J137:J140"/>
    <mergeCell ref="K137:K140"/>
    <mergeCell ref="M137:M140"/>
    <mergeCell ref="N137:N140"/>
    <mergeCell ref="B137:B140"/>
    <mergeCell ref="L137:L140"/>
    <mergeCell ref="O137:O140"/>
    <mergeCell ref="P141:P144"/>
    <mergeCell ref="L117:L120"/>
    <mergeCell ref="I125:I128"/>
    <mergeCell ref="P137:P140"/>
    <mergeCell ref="P125:P128"/>
    <mergeCell ref="I117:I120"/>
    <mergeCell ref="O121:O124"/>
    <mergeCell ref="B161:B164"/>
    <mergeCell ref="I161:I164"/>
    <mergeCell ref="J161:J164"/>
    <mergeCell ref="K161:K164"/>
    <mergeCell ref="L161:L164"/>
    <mergeCell ref="M161:M164"/>
    <mergeCell ref="N161:N164"/>
    <mergeCell ref="O161:O164"/>
    <mergeCell ref="P161:P164"/>
    <mergeCell ref="B153:B156"/>
    <mergeCell ref="I153:I156"/>
    <mergeCell ref="J153:J156"/>
    <mergeCell ref="K153:K156"/>
    <mergeCell ref="L153:L156"/>
    <mergeCell ref="M153:M156"/>
    <mergeCell ref="N153:N156"/>
    <mergeCell ref="O153:O156"/>
    <mergeCell ref="I157:I160"/>
    <mergeCell ref="J157:J160"/>
    <mergeCell ref="K157:K160"/>
    <mergeCell ref="L157:L160"/>
    <mergeCell ref="M157:M160"/>
    <mergeCell ref="N157:N160"/>
    <mergeCell ref="O157:O160"/>
    <mergeCell ref="P157:P160"/>
    <mergeCell ref="I149:I152"/>
    <mergeCell ref="J149:J152"/>
    <mergeCell ref="K149:K152"/>
    <mergeCell ref="L149:L152"/>
    <mergeCell ref="M149:M152"/>
    <mergeCell ref="N149:N152"/>
    <mergeCell ref="O149:O152"/>
    <mergeCell ref="P149:P152"/>
    <mergeCell ref="P153:P156"/>
    <mergeCell ref="I101:I104"/>
    <mergeCell ref="J97:J100"/>
    <mergeCell ref="J101:J104"/>
    <mergeCell ref="K97:K100"/>
    <mergeCell ref="L97:L100"/>
    <mergeCell ref="M97:M100"/>
    <mergeCell ref="N97:N100"/>
    <mergeCell ref="O97:O100"/>
    <mergeCell ref="P69:P72"/>
    <mergeCell ref="O69:O72"/>
    <mergeCell ref="P73:P76"/>
    <mergeCell ref="L73:L76"/>
    <mergeCell ref="M73:M76"/>
    <mergeCell ref="N73:N76"/>
    <mergeCell ref="O73:O76"/>
    <mergeCell ref="I77:I80"/>
    <mergeCell ref="I81:I84"/>
    <mergeCell ref="I85:I88"/>
    <mergeCell ref="I89:I92"/>
    <mergeCell ref="I93:I96"/>
    <mergeCell ref="J93:J96"/>
    <mergeCell ref="J89:J92"/>
    <mergeCell ref="J85:J88"/>
    <mergeCell ref="J81:J84"/>
    <mergeCell ref="I109:I112"/>
    <mergeCell ref="J109:J112"/>
    <mergeCell ref="K109:K112"/>
    <mergeCell ref="L109:L112"/>
    <mergeCell ref="M109:M112"/>
    <mergeCell ref="N109:N112"/>
    <mergeCell ref="O109:O112"/>
    <mergeCell ref="P109:P112"/>
    <mergeCell ref="P97:P100"/>
    <mergeCell ref="K101:K104"/>
    <mergeCell ref="L101:L104"/>
    <mergeCell ref="M101:M104"/>
    <mergeCell ref="N101:N104"/>
    <mergeCell ref="O101:O104"/>
    <mergeCell ref="P101:P104"/>
    <mergeCell ref="I105:I108"/>
    <mergeCell ref="J105:J108"/>
    <mergeCell ref="K105:K108"/>
    <mergeCell ref="L105:L108"/>
    <mergeCell ref="M105:M108"/>
    <mergeCell ref="N105:N108"/>
    <mergeCell ref="O105:O108"/>
    <mergeCell ref="P105:P108"/>
    <mergeCell ref="I97:I100"/>
  </mergeCells>
  <pageMargins left="0.78740157480314965" right="0.31496062992125984" top="0.35433070866141736" bottom="0.23622047244094491" header="0" footer="0"/>
  <pageSetup paperSize="9" scale="42" firstPageNumber="4" orientation="landscape" useFirstPageNumber="1" r:id="rId1"/>
  <headerFooter>
    <oddHeader xml:space="preserve">&amp;C&amp;P
</oddHeader>
  </headerFooter>
  <rowBreaks count="4" manualBreakCount="4">
    <brk id="37" max="16" man="1"/>
    <brk id="80" max="16" man="1"/>
    <brk id="124" max="16" man="1"/>
    <brk id="15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E23" sqref="E23"/>
    </sheetView>
  </sheetViews>
  <sheetFormatPr defaultRowHeight="15" x14ac:dyDescent="0.25"/>
  <cols>
    <col min="3" max="3" width="69.28515625" customWidth="1"/>
    <col min="4" max="4" width="18" customWidth="1"/>
    <col min="5" max="5" width="28.140625" customWidth="1"/>
  </cols>
  <sheetData>
    <row r="1" spans="1:12" s="30" customFormat="1" ht="58.5" customHeight="1" x14ac:dyDescent="0.25">
      <c r="A1" s="148"/>
      <c r="B1" s="148"/>
      <c r="C1" s="148"/>
      <c r="D1" s="148"/>
      <c r="E1" s="148"/>
      <c r="F1" s="28"/>
      <c r="G1" s="29"/>
      <c r="H1" s="29"/>
      <c r="I1" s="29"/>
      <c r="J1" s="29"/>
      <c r="K1" s="29"/>
      <c r="L1" s="29"/>
    </row>
    <row r="2" spans="1:12" s="30" customFormat="1" x14ac:dyDescent="0.25">
      <c r="A2" s="28"/>
      <c r="B2" s="31"/>
      <c r="C2" s="31"/>
      <c r="D2" s="31"/>
      <c r="E2" s="31"/>
      <c r="F2" s="28"/>
      <c r="G2" s="29"/>
      <c r="H2" s="29"/>
      <c r="I2" s="29"/>
      <c r="J2" s="29"/>
      <c r="K2" s="29"/>
      <c r="L2" s="29"/>
    </row>
    <row r="3" spans="1:12" s="30" customFormat="1" x14ac:dyDescent="0.25">
      <c r="A3" s="28"/>
      <c r="B3" s="31"/>
      <c r="C3" s="31"/>
      <c r="D3" s="31"/>
      <c r="E3" s="31"/>
      <c r="F3" s="28"/>
      <c r="G3" s="29"/>
      <c r="H3" s="29"/>
      <c r="I3" s="29"/>
      <c r="J3" s="29"/>
      <c r="K3" s="29"/>
      <c r="L3" s="29"/>
    </row>
    <row r="4" spans="1:12" s="30" customFormat="1" ht="20.25" x14ac:dyDescent="0.3">
      <c r="A4" s="28"/>
      <c r="B4" s="31"/>
      <c r="C4" s="149"/>
      <c r="D4" s="149"/>
      <c r="E4" s="67"/>
      <c r="F4" s="28"/>
      <c r="G4" s="29"/>
      <c r="H4" s="29"/>
      <c r="I4" s="29"/>
      <c r="J4" s="29"/>
      <c r="K4" s="29"/>
      <c r="L4" s="29"/>
    </row>
    <row r="5" spans="1:12" s="30" customFormat="1" ht="20.25" x14ac:dyDescent="0.25">
      <c r="A5" s="32"/>
      <c r="B5" s="31"/>
      <c r="C5" s="149"/>
      <c r="D5" s="149"/>
      <c r="E5" s="68"/>
      <c r="F5" s="28"/>
      <c r="G5" s="29"/>
      <c r="H5" s="29"/>
      <c r="I5" s="29"/>
      <c r="J5" s="29"/>
      <c r="K5" s="29"/>
    </row>
    <row r="6" spans="1:12" ht="20.25" x14ac:dyDescent="0.25">
      <c r="C6" s="62"/>
      <c r="D6" s="63"/>
      <c r="E6" s="63"/>
    </row>
    <row r="7" spans="1:12" ht="20.25" x14ac:dyDescent="0.25">
      <c r="C7" s="62"/>
      <c r="D7" s="63"/>
      <c r="E7" s="63"/>
    </row>
    <row r="8" spans="1:12" ht="20.25" x14ac:dyDescent="0.25">
      <c r="C8" s="62"/>
      <c r="D8" s="63"/>
      <c r="E8" s="64"/>
    </row>
    <row r="9" spans="1:12" ht="20.25" x14ac:dyDescent="0.25">
      <c r="C9" s="62"/>
      <c r="D9" s="63"/>
      <c r="E9" s="64"/>
    </row>
    <row r="10" spans="1:12" ht="20.25" x14ac:dyDescent="0.25">
      <c r="C10" s="62"/>
      <c r="D10" s="63"/>
      <c r="E10" s="63"/>
    </row>
    <row r="11" spans="1:12" ht="20.25" x14ac:dyDescent="0.3">
      <c r="C11" s="65"/>
      <c r="D11" s="63"/>
      <c r="E11" s="63"/>
    </row>
    <row r="12" spans="1:12" ht="20.25" x14ac:dyDescent="0.25">
      <c r="C12" s="66"/>
      <c r="D12" s="63"/>
      <c r="E12" s="63"/>
    </row>
  </sheetData>
  <mergeCells count="3">
    <mergeCell ref="A1:E1"/>
    <mergeCell ref="C4:C5"/>
    <mergeCell ref="D4:D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2022</vt:lpstr>
      <vt:lpstr>Лист2</vt:lpstr>
      <vt:lpstr>Лист3</vt:lpstr>
      <vt:lpstr>'2022'!Область_печати</vt:lpstr>
    </vt:vector>
  </TitlesOfParts>
  <Company>Работа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2021-12-17T10:37:03Z</cp:lastPrinted>
  <dcterms:created xsi:type="dcterms:W3CDTF">2014-10-03T07:10:09Z</dcterms:created>
  <dcterms:modified xsi:type="dcterms:W3CDTF">2022-02-01T08:17:15Z</dcterms:modified>
</cp:coreProperties>
</file>