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570"/>
  </bookViews>
  <sheets>
    <sheet name="Рз, ПР" sheetId="8" r:id="rId1"/>
    <sheet name="ФСР авг" sheetId="5" r:id="rId2"/>
  </sheets>
  <definedNames>
    <definedName name="_xlnm.Print_Titles" localSheetId="1">'ФСР авг'!$7:$9</definedName>
    <definedName name="_xlnm.Print_Area" localSheetId="1">'ФСР авг'!$A$1:$L$39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5"/>
  <c r="J40"/>
  <c r="H41"/>
  <c r="H40"/>
  <c r="I28"/>
  <c r="J25"/>
  <c r="H25"/>
  <c r="H24" s="1"/>
  <c r="F25"/>
  <c r="D25" s="1"/>
  <c r="F41"/>
  <c r="D41"/>
  <c r="F40"/>
  <c r="D40"/>
  <c r="D39"/>
  <c r="H38"/>
  <c r="H37" s="1"/>
  <c r="H36" s="1"/>
  <c r="F38"/>
  <c r="D38"/>
  <c r="D37" s="1"/>
  <c r="D36" s="1"/>
  <c r="L37"/>
  <c r="L36" s="1"/>
  <c r="K37"/>
  <c r="K36" s="1"/>
  <c r="J37"/>
  <c r="J36" s="1"/>
  <c r="I37"/>
  <c r="I36" s="1"/>
  <c r="G37"/>
  <c r="G36" s="1"/>
  <c r="F37"/>
  <c r="F36" s="1"/>
  <c r="E37"/>
  <c r="E36" s="1"/>
  <c r="H35"/>
  <c r="H34" s="1"/>
  <c r="H33" s="1"/>
  <c r="D35"/>
  <c r="L34"/>
  <c r="L33" s="1"/>
  <c r="K34"/>
  <c r="K33" s="1"/>
  <c r="J34"/>
  <c r="J33" s="1"/>
  <c r="I34"/>
  <c r="I33" s="1"/>
  <c r="G34"/>
  <c r="G33" s="1"/>
  <c r="F34"/>
  <c r="F33" s="1"/>
  <c r="E34"/>
  <c r="E33" s="1"/>
  <c r="D34"/>
  <c r="D33" s="1"/>
  <c r="H32"/>
  <c r="H31" s="1"/>
  <c r="D32"/>
  <c r="C32" s="1"/>
  <c r="C31" s="1"/>
  <c r="L31"/>
  <c r="K31"/>
  <c r="J31"/>
  <c r="I31"/>
  <c r="G31"/>
  <c r="F31"/>
  <c r="E31"/>
  <c r="D28"/>
  <c r="H27"/>
  <c r="H26" s="1"/>
  <c r="E26"/>
  <c r="L26"/>
  <c r="K26"/>
  <c r="J26"/>
  <c r="I26"/>
  <c r="G26"/>
  <c r="F26"/>
  <c r="L24"/>
  <c r="L23" s="1"/>
  <c r="K24"/>
  <c r="I24"/>
  <c r="G24"/>
  <c r="E24"/>
  <c r="H22"/>
  <c r="H21" s="1"/>
  <c r="H20" s="1"/>
  <c r="D22"/>
  <c r="C22" s="1"/>
  <c r="C21" s="1"/>
  <c r="C20" s="1"/>
  <c r="L21"/>
  <c r="K21"/>
  <c r="J21"/>
  <c r="J20" s="1"/>
  <c r="I21"/>
  <c r="I20" s="1"/>
  <c r="G21"/>
  <c r="G20" s="1"/>
  <c r="F21"/>
  <c r="F20" s="1"/>
  <c r="E21"/>
  <c r="E20" s="1"/>
  <c r="L20"/>
  <c r="K20"/>
  <c r="H19"/>
  <c r="H18" s="1"/>
  <c r="H17" s="1"/>
  <c r="D19"/>
  <c r="D18" s="1"/>
  <c r="D17" s="1"/>
  <c r="L18"/>
  <c r="L17" s="1"/>
  <c r="K18"/>
  <c r="K17" s="1"/>
  <c r="J18"/>
  <c r="J17" s="1"/>
  <c r="G18"/>
  <c r="G17" s="1"/>
  <c r="F18"/>
  <c r="F17" s="1"/>
  <c r="E18"/>
  <c r="E17" s="1"/>
  <c r="H16"/>
  <c r="H15" s="1"/>
  <c r="D16"/>
  <c r="L15"/>
  <c r="K15"/>
  <c r="J15"/>
  <c r="I15"/>
  <c r="G15"/>
  <c r="F15"/>
  <c r="E15"/>
  <c r="F30" l="1"/>
  <c r="E30"/>
  <c r="E29" s="1"/>
  <c r="K23"/>
  <c r="C16"/>
  <c r="C15" s="1"/>
  <c r="L14"/>
  <c r="L13" s="1"/>
  <c r="I23"/>
  <c r="D24"/>
  <c r="C25"/>
  <c r="F24"/>
  <c r="F23" s="1"/>
  <c r="F13" s="1"/>
  <c r="E23"/>
  <c r="G30"/>
  <c r="G29" s="1"/>
  <c r="F14"/>
  <c r="G14"/>
  <c r="D31"/>
  <c r="D30" s="1"/>
  <c r="D29" s="1"/>
  <c r="D15"/>
  <c r="D21"/>
  <c r="D20" s="1"/>
  <c r="D14" s="1"/>
  <c r="F29"/>
  <c r="H14"/>
  <c r="K14"/>
  <c r="K13" s="1"/>
  <c r="G23"/>
  <c r="H30"/>
  <c r="I18"/>
  <c r="I17" s="1"/>
  <c r="I14" s="1"/>
  <c r="I30"/>
  <c r="C38"/>
  <c r="C37" s="1"/>
  <c r="C36" s="1"/>
  <c r="H23"/>
  <c r="J14"/>
  <c r="J30"/>
  <c r="J29" s="1"/>
  <c r="L30"/>
  <c r="L29" s="1"/>
  <c r="E14"/>
  <c r="K30"/>
  <c r="K29" s="1"/>
  <c r="C35"/>
  <c r="C34" s="1"/>
  <c r="C33" s="1"/>
  <c r="C30" s="1"/>
  <c r="H39"/>
  <c r="J24"/>
  <c r="J23" s="1"/>
  <c r="C19"/>
  <c r="C18" s="1"/>
  <c r="C17" s="1"/>
  <c r="C24"/>
  <c r="D27"/>
  <c r="H29" l="1"/>
  <c r="C14"/>
  <c r="G13"/>
  <c r="H28"/>
  <c r="C28" s="1"/>
  <c r="I13"/>
  <c r="E13"/>
  <c r="J13"/>
  <c r="C39"/>
  <c r="C29" s="1"/>
  <c r="I29"/>
  <c r="C27"/>
  <c r="C26" s="1"/>
  <c r="C23" s="1"/>
  <c r="C13" s="1"/>
  <c r="D26"/>
  <c r="D23" s="1"/>
  <c r="D13" s="1"/>
  <c r="H13" l="1"/>
</calcChain>
</file>

<file path=xl/sharedStrings.xml><?xml version="1.0" encoding="utf-8"?>
<sst xmlns="http://schemas.openxmlformats.org/spreadsheetml/2006/main" count="168" uniqueCount="149">
  <si>
    <t>Наименование расходов</t>
  </si>
  <si>
    <t>к пояснительной записке</t>
  </si>
  <si>
    <t>2023 год</t>
  </si>
  <si>
    <t>2024 год</t>
  </si>
  <si>
    <t>Строительство корпуса № 2 на 675 учащихся МАОУ "Средняя общеобразовательная школа № 121" в г. Верещагино</t>
  </si>
  <si>
    <t>Приложение 2</t>
  </si>
  <si>
    <t>№ п/п</t>
  </si>
  <si>
    <t>Наименование муниципальной программы, мероприятия (объекта)</t>
  </si>
  <si>
    <t>Объем расходов, рублей</t>
  </si>
  <si>
    <t>Всего</t>
  </si>
  <si>
    <t>в том числе в разрезе источников:</t>
  </si>
  <si>
    <t>средства местного бюджета</t>
  </si>
  <si>
    <t>средства краевого бюджета</t>
  </si>
  <si>
    <t>средства федерального бюджета (прогноз)</t>
  </si>
  <si>
    <t>внебюджетные средства (прогноз)</t>
  </si>
  <si>
    <t>из них:</t>
  </si>
  <si>
    <t>с участием в софинансировании единой субсидии</t>
  </si>
  <si>
    <t>с участием в софинансировании целевой субсидии</t>
  </si>
  <si>
    <t>без участия в софинансировании</t>
  </si>
  <si>
    <t>единая субсидия</t>
  </si>
  <si>
    <t>целевая субсидия</t>
  </si>
  <si>
    <t>1.1</t>
  </si>
  <si>
    <t>Мероприятия муниципальных программ, приоритетные проекты - всего, в том числе:</t>
  </si>
  <si>
    <t>1.1.1</t>
  </si>
  <si>
    <t>Муниципальная программа "Обеспечение жильем жителей" - всего, в том числе:</t>
  </si>
  <si>
    <t>1.1.1.1</t>
  </si>
  <si>
    <t>Предоставление социальных выплат на строительство (приобретение) жилья гражданам, проживающим и работающим на сельских территориях</t>
  </si>
  <si>
    <t>Муниципальная программа "Развитие физической культуры и спорта" - всего, в том числе:</t>
  </si>
  <si>
    <t>в рамках ПП "Приведение в нормативное состояние объектов общественной инфраструктуры муниципального значения"</t>
  </si>
  <si>
    <t>1.1.1.1.1</t>
  </si>
  <si>
    <t>1.1.2</t>
  </si>
  <si>
    <t>Муниципальная программа "Развитие системы образования" - всего, в том числе:</t>
  </si>
  <si>
    <t>1.1.2.1</t>
  </si>
  <si>
    <t>1.1.2.1.1</t>
  </si>
  <si>
    <t>1.2</t>
  </si>
  <si>
    <t>Инвестиционные проекты - всего, в том числе:</t>
  </si>
  <si>
    <t>1.2.1</t>
  </si>
  <si>
    <t>1.2.1.1</t>
  </si>
  <si>
    <t>1.2.2</t>
  </si>
  <si>
    <t>1.2.2.1</t>
  </si>
  <si>
    <t>Реконструкция плоскостных спортивных сооружений городского стадиона</t>
  </si>
  <si>
    <t>1.3</t>
  </si>
  <si>
    <t>Нераспределенный остаток</t>
  </si>
  <si>
    <t>ВСЕГО 2023 год</t>
  </si>
  <si>
    <t>3</t>
  </si>
  <si>
    <t>ВСЕГО 2024 год</t>
  </si>
  <si>
    <t>3.1</t>
  </si>
  <si>
    <t>Мероприятия муниципальных программ, приоритетные проекты - всего</t>
  </si>
  <si>
    <t>3.1.1</t>
  </si>
  <si>
    <t>3.1.1.1</t>
  </si>
  <si>
    <t>3.1.2</t>
  </si>
  <si>
    <t>3.1.2.1</t>
  </si>
  <si>
    <t>3.1.2.1.1</t>
  </si>
  <si>
    <t>3.2</t>
  </si>
  <si>
    <t>3.2.1</t>
  </si>
  <si>
    <t>3.2.1.1</t>
  </si>
  <si>
    <t>1161542,14 (ПСД 240000, экспертиза 779455,40, достовер опред смет стоимости 20000, тех прис энергоприн устройств 26045,50, разработка проекта сан-защ зоны 96041,24)  - расходы за три предшествующих года (2018, 2019) (местный бюджет),
13283003,95 - факт 2021 (работы по вертикальной планировке объекта, демонтажные работы, земляные работы) (местный бюджет)</t>
  </si>
  <si>
    <t>Приложение 1</t>
  </si>
  <si>
    <t>1</t>
  </si>
  <si>
    <t>4</t>
  </si>
  <si>
    <t>5</t>
  </si>
  <si>
    <t>Рз, ПР</t>
  </si>
  <si>
    <t>01.00</t>
  </si>
  <si>
    <t>ОБЩЕГОСУДАРСТВЕННЫЕ ВОПРОСЫ</t>
  </si>
  <si>
    <t>01.02</t>
  </si>
  <si>
    <t>Функционирование высшего должностного лица субъекта Российской Федерации и муниципального образования</t>
  </si>
  <si>
    <t>01.03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</si>
  <si>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</si>
  <si>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01.04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</si>
  <si>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</si>
  <si>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01.05</t>
  </si>
  <si>
    <t>Судебная система</t>
  </si>
  <si>
    <t>01.06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</si>
  <si>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</si>
  <si>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01.11</t>
  </si>
  <si>
    <t>Резервные фонды</t>
  </si>
  <si>
    <t>01.13</t>
  </si>
  <si>
    <t>Другие общегосударственные вопросы</t>
  </si>
  <si>
    <t>03.00</t>
  </si>
  <si>
    <t>НАЦИОНАЛЬНАЯ БЕЗОПАСНОСТЬ И ПРАВООХРАНИТЕЛЬНАЯ ДЕЯТЕЛЬНОСТЬ</t>
  </si>
  <si>
    <t>03.10</t>
  </si>
  <si>
    <t>Защита населения и территории от чрезвычайных ситуаций природного и техногенного характера, пожарная безопасность</t>
  </si>
  <si>
    <t>03.14</t>
  </si>
  <si>
    <t>Другие вопросы в области национальной безопасности и правоохранительной деятельности</t>
  </si>
  <si>
    <t>04.00</t>
  </si>
  <si>
    <t>НАЦИОНАЛЬНАЯ ЭКОНОМИКА</t>
  </si>
  <si>
    <t>04.05</t>
  </si>
  <si>
    <t>Сельское хозяйство и рыболовство</t>
  </si>
  <si>
    <t>04.09</t>
  </si>
  <si>
    <t>Дорожное хозяйство (дорожные фонды)</t>
  </si>
  <si>
    <t>04.12</t>
  </si>
  <si>
    <t>Другие вопросы в области национальной экономики</t>
  </si>
  <si>
    <t>05.00</t>
  </si>
  <si>
    <t>ЖИЛИЩНО-КОММУНАЛЬНОЕ ХОЗЯЙСТВО</t>
  </si>
  <si>
    <t>05.01</t>
  </si>
  <si>
    <t>Жилищное хозяйство</t>
  </si>
  <si>
    <t>05.02</t>
  </si>
  <si>
    <t>Коммунальное хозяйство</t>
  </si>
  <si>
    <t>05.03</t>
  </si>
  <si>
    <t>Благоустройство</t>
  </si>
  <si>
    <t>06.00</t>
  </si>
  <si>
    <t>ОХРАНА ОКРУЖАЮЩЕЙ СРЕДЫ</t>
  </si>
  <si>
    <t>06.02</t>
  </si>
  <si>
    <t>Сбор, удаление отходов и очистка сточных вод</t>
  </si>
  <si>
    <t>06.03</t>
  </si>
  <si>
    <t>Охрана объектов растительного и животного мира и среды их обитания</t>
  </si>
  <si>
    <t>07.00</t>
  </si>
  <si>
    <t>ОБРАЗОВАНИЕ</t>
  </si>
  <si>
    <t>07.01</t>
  </si>
  <si>
    <t>Дошкольное образование</t>
  </si>
  <si>
    <t>07.02</t>
  </si>
  <si>
    <t>Общее образование</t>
  </si>
  <si>
    <t>07.03</t>
  </si>
  <si>
    <t>Дополнительное образование детей</t>
  </si>
  <si>
    <t>07.07</t>
  </si>
  <si>
    <t>Молодежная политика</t>
  </si>
  <si>
    <t>07.09</t>
  </si>
  <si>
    <t>Другие вопросы в области образования</t>
  </si>
  <si>
    <t>08.00</t>
  </si>
  <si>
    <t>КУЛЬТУРА, КИНЕМАТОГРАФИЯ</t>
  </si>
  <si>
    <t>08.01</t>
  </si>
  <si>
    <t>Культура</t>
  </si>
  <si>
    <t>09.00</t>
  </si>
  <si>
    <t>ЗДРАВООХРАНЕНИЕ</t>
  </si>
  <si>
    <t>09.07</t>
  </si>
  <si>
    <t>Санитарно-эпидемиологическое благополучие</t>
  </si>
  <si>
    <t>10.00</t>
  </si>
  <si>
    <t>СОЦИАЛЬНАЯ ПОЛИТИКА</t>
  </si>
  <si>
    <t>10.01</t>
  </si>
  <si>
    <t>Пенсионное обеспечение</t>
  </si>
  <si>
    <t>10.03</t>
  </si>
  <si>
    <t>Социальное обеспечение населения</t>
  </si>
  <si>
    <t>10.04</t>
  </si>
  <si>
    <t>Охрана семьи и детства</t>
  </si>
  <si>
    <t>11.00</t>
  </si>
  <si>
    <t>ФИЗИЧЕСКАЯ КУЛЬТУРА И СПОРТ</t>
  </si>
  <si>
    <t>11.02</t>
  </si>
  <si>
    <t>Массовый спорт</t>
  </si>
  <si>
    <t>12.00</t>
  </si>
  <si>
    <t>СРЕДСТВА МАССОВОЙ ИНФОРМАЦИИ</t>
  </si>
  <si>
    <t>12.02</t>
  </si>
  <si>
    <t>Периодическая печать и издательства</t>
  </si>
  <si>
    <t>ИТОГО:</t>
  </si>
  <si>
    <t>Распределение бюджетных ассигнований по разделам и подразделам классификации расходов бюджета Верещагинского городского округа Пермского края на 2023 год и плановый период 2024 и 2025 годов, рублей</t>
  </si>
  <si>
    <t>2025 год</t>
  </si>
  <si>
    <t>Капитальный ремонт здания спортивного зала МБОУ "Верещагинская школа-интернат для обучающихся с интеллектуальными нарушениями", Пермский край, г. Верещагино, ул. Садовая, 6</t>
  </si>
  <si>
    <t>Распределение средств в разрезе мероприятий муниципальных программ, приоритетных муниципальных проектов и инвестиционных проектов, реализуемых с участием софинансирования за счет единой субсидии из бюджета Пермского края в 2023 году</t>
  </si>
  <si>
    <t>04.08</t>
  </si>
  <si>
    <t>Транспорт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</si>
</sst>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.00\ _D_M_-;\-* #,##0.00\ _D_M_-;_-* &quot;-&quot;??\ _D_M_-;_-@_-"/>
    <numFmt numFmtId="167" formatCode="_(* #,##0.00_);_(* \(#,##0.00\);_(* &quot;-&quot;??_);_(@_)"/>
  </numFmts>
  <fonts count="66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  <charset val="204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62"/>
      </patternFill>
    </fill>
    <fill>
      <patternFill patternType="solid">
        <fgColor indexed="55"/>
      </patternFill>
    </fill>
    <fill>
      <patternFill patternType="solid">
        <fgColor indexed="60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 diagonalUp="1" diagonalDown="1"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 diagonalUp="1" diagonalDown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06">
    <xf numFmtId="0" fontId="0" fillId="0" borderId="0"/>
    <xf numFmtId="0" fontId="4" fillId="0" borderId="0"/>
    <xf numFmtId="0" fontId="5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7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3" borderId="0" applyNumberFormat="0" applyBorder="0" applyAlignment="0" applyProtection="0"/>
    <xf numFmtId="0" fontId="7" fillId="12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9" fillId="18" borderId="0" applyNumberFormat="0" applyBorder="0" applyAlignment="0" applyProtection="0"/>
    <xf numFmtId="0" fontId="9" fillId="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0" fillId="28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2" fillId="29" borderId="0" applyNumberFormat="0" applyBorder="0" applyAlignment="0" applyProtection="0"/>
    <xf numFmtId="0" fontId="13" fillId="45" borderId="2" applyNumberFormat="0" applyAlignment="0" applyProtection="0"/>
    <xf numFmtId="0" fontId="14" fillId="30" borderId="3" applyNumberFormat="0" applyAlignment="0" applyProtection="0"/>
    <xf numFmtId="0" fontId="15" fillId="46" borderId="0" applyNumberFormat="0" applyBorder="0" applyAlignment="0" applyProtection="0"/>
    <xf numFmtId="0" fontId="15" fillId="47" borderId="0" applyNumberFormat="0" applyBorder="0" applyAlignment="0" applyProtection="0"/>
    <xf numFmtId="0" fontId="15" fillId="48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42" borderId="2" applyNumberFormat="0" applyAlignment="0" applyProtection="0"/>
    <xf numFmtId="0" fontId="22" fillId="0" borderId="7" applyNumberFormat="0" applyFill="0" applyAlignment="0" applyProtection="0"/>
    <xf numFmtId="0" fontId="23" fillId="42" borderId="0" applyNumberFormat="0" applyBorder="0" applyAlignment="0" applyProtection="0"/>
    <xf numFmtId="0" fontId="24" fillId="0" borderId="0"/>
    <xf numFmtId="0" fontId="4" fillId="41" borderId="8" applyNumberFormat="0" applyFont="0" applyAlignment="0" applyProtection="0"/>
    <xf numFmtId="0" fontId="25" fillId="45" borderId="9" applyNumberFormat="0" applyAlignment="0" applyProtection="0"/>
    <xf numFmtId="4" fontId="26" fillId="50" borderId="10" applyNumberFormat="0" applyProtection="0">
      <alignment vertical="center"/>
    </xf>
    <xf numFmtId="4" fontId="27" fillId="50" borderId="11" applyNumberFormat="0" applyProtection="0">
      <alignment vertical="center"/>
    </xf>
    <xf numFmtId="0" fontId="4" fillId="0" borderId="0"/>
    <xf numFmtId="0" fontId="4" fillId="0" borderId="0"/>
    <xf numFmtId="4" fontId="28" fillId="51" borderId="10" applyNumberFormat="0" applyProtection="0">
      <alignment vertical="center"/>
    </xf>
    <xf numFmtId="4" fontId="29" fillId="50" borderId="11" applyNumberFormat="0" applyProtection="0">
      <alignment vertical="center"/>
    </xf>
    <xf numFmtId="0" fontId="4" fillId="0" borderId="0"/>
    <xf numFmtId="4" fontId="26" fillId="51" borderId="10" applyNumberFormat="0" applyProtection="0">
      <alignment horizontal="left" vertical="center" indent="1"/>
    </xf>
    <xf numFmtId="4" fontId="27" fillId="50" borderId="11" applyNumberFormat="0" applyProtection="0">
      <alignment horizontal="left" vertical="center" indent="1"/>
    </xf>
    <xf numFmtId="0" fontId="4" fillId="0" borderId="0"/>
    <xf numFmtId="4" fontId="26" fillId="51" borderId="10" applyNumberFormat="0" applyProtection="0">
      <alignment horizontal="left" vertical="center" indent="1"/>
    </xf>
    <xf numFmtId="0" fontId="30" fillId="50" borderId="11" applyNumberFormat="0" applyProtection="0">
      <alignment horizontal="left" vertical="top" indent="1"/>
    </xf>
    <xf numFmtId="0" fontId="27" fillId="50" borderId="11" applyNumberFormat="0" applyProtection="0">
      <alignment horizontal="left" vertical="top" indent="1"/>
    </xf>
    <xf numFmtId="0" fontId="4" fillId="0" borderId="0"/>
    <xf numFmtId="4" fontId="26" fillId="20" borderId="10" applyNumberFormat="0" applyProtection="0">
      <alignment horizontal="left" vertical="center" indent="1"/>
    </xf>
    <xf numFmtId="4" fontId="27" fillId="2" borderId="0" applyNumberFormat="0" applyProtection="0">
      <alignment horizontal="left" vertical="center" indent="1"/>
    </xf>
    <xf numFmtId="0" fontId="4" fillId="0" borderId="0"/>
    <xf numFmtId="4" fontId="26" fillId="7" borderId="10" applyNumberFormat="0" applyProtection="0">
      <alignment horizontal="right" vertical="center"/>
    </xf>
    <xf numFmtId="4" fontId="7" fillId="7" borderId="11" applyNumberFormat="0" applyProtection="0">
      <alignment horizontal="right" vertical="center"/>
    </xf>
    <xf numFmtId="0" fontId="4" fillId="0" borderId="0"/>
    <xf numFmtId="4" fontId="26" fillId="52" borderId="10" applyNumberFormat="0" applyProtection="0">
      <alignment horizontal="right" vertical="center"/>
    </xf>
    <xf numFmtId="4" fontId="7" fillId="3" borderId="11" applyNumberFormat="0" applyProtection="0">
      <alignment horizontal="right" vertical="center"/>
    </xf>
    <xf numFmtId="0" fontId="4" fillId="0" borderId="0"/>
    <xf numFmtId="4" fontId="26" fillId="53" borderId="12" applyNumberFormat="0" applyProtection="0">
      <alignment horizontal="right" vertical="center"/>
    </xf>
    <xf numFmtId="4" fontId="7" fillId="53" borderId="11" applyNumberFormat="0" applyProtection="0">
      <alignment horizontal="right" vertical="center"/>
    </xf>
    <xf numFmtId="0" fontId="4" fillId="0" borderId="0"/>
    <xf numFmtId="4" fontId="26" fillId="17" borderId="10" applyNumberFormat="0" applyProtection="0">
      <alignment horizontal="right" vertical="center"/>
    </xf>
    <xf numFmtId="4" fontId="7" fillId="17" borderId="11" applyNumberFormat="0" applyProtection="0">
      <alignment horizontal="right" vertical="center"/>
    </xf>
    <xf numFmtId="0" fontId="4" fillId="0" borderId="0"/>
    <xf numFmtId="4" fontId="26" fillId="21" borderId="10" applyNumberFormat="0" applyProtection="0">
      <alignment horizontal="right" vertical="center"/>
    </xf>
    <xf numFmtId="4" fontId="7" fillId="21" borderId="11" applyNumberFormat="0" applyProtection="0">
      <alignment horizontal="right" vertical="center"/>
    </xf>
    <xf numFmtId="0" fontId="4" fillId="0" borderId="0"/>
    <xf numFmtId="4" fontId="26" fillId="54" borderId="10" applyNumberFormat="0" applyProtection="0">
      <alignment horizontal="right" vertical="center"/>
    </xf>
    <xf numFmtId="4" fontId="7" fillId="54" borderId="11" applyNumberFormat="0" applyProtection="0">
      <alignment horizontal="right" vertical="center"/>
    </xf>
    <xf numFmtId="0" fontId="4" fillId="0" borderId="0"/>
    <xf numFmtId="4" fontId="26" fillId="14" borderId="10" applyNumberFormat="0" applyProtection="0">
      <alignment horizontal="right" vertical="center"/>
    </xf>
    <xf numFmtId="4" fontId="7" fillId="14" borderId="11" applyNumberFormat="0" applyProtection="0">
      <alignment horizontal="right" vertical="center"/>
    </xf>
    <xf numFmtId="0" fontId="4" fillId="0" borderId="0"/>
    <xf numFmtId="4" fontId="26" fillId="55" borderId="10" applyNumberFormat="0" applyProtection="0">
      <alignment horizontal="right" vertical="center"/>
    </xf>
    <xf numFmtId="4" fontId="7" fillId="55" borderId="11" applyNumberFormat="0" applyProtection="0">
      <alignment horizontal="right" vertical="center"/>
    </xf>
    <xf numFmtId="0" fontId="4" fillId="0" borderId="0"/>
    <xf numFmtId="4" fontId="26" fillId="16" borderId="10" applyNumberFormat="0" applyProtection="0">
      <alignment horizontal="right" vertical="center"/>
    </xf>
    <xf numFmtId="4" fontId="7" fillId="16" borderId="11" applyNumberFormat="0" applyProtection="0">
      <alignment horizontal="right" vertical="center"/>
    </xf>
    <xf numFmtId="0" fontId="4" fillId="0" borderId="0"/>
    <xf numFmtId="4" fontId="26" fillId="56" borderId="12" applyNumberFormat="0" applyProtection="0">
      <alignment horizontal="left" vertical="center" indent="1"/>
    </xf>
    <xf numFmtId="4" fontId="27" fillId="56" borderId="13" applyNumberFormat="0" applyProtection="0">
      <alignment horizontal="left" vertical="center" indent="1"/>
    </xf>
    <xf numFmtId="0" fontId="4" fillId="0" borderId="0"/>
    <xf numFmtId="4" fontId="31" fillId="13" borderId="12" applyNumberFormat="0" applyProtection="0">
      <alignment horizontal="left" vertical="center" indent="1"/>
    </xf>
    <xf numFmtId="4" fontId="7" fillId="57" borderId="0" applyNumberFormat="0" applyProtection="0">
      <alignment horizontal="left" vertical="center" indent="1"/>
    </xf>
    <xf numFmtId="0" fontId="4" fillId="0" borderId="0"/>
    <xf numFmtId="4" fontId="31" fillId="13" borderId="12" applyNumberFormat="0" applyProtection="0">
      <alignment horizontal="left" vertical="center" indent="1"/>
    </xf>
    <xf numFmtId="4" fontId="32" fillId="13" borderId="0" applyNumberFormat="0" applyProtection="0">
      <alignment horizontal="left" vertical="center" indent="1"/>
    </xf>
    <xf numFmtId="0" fontId="4" fillId="0" borderId="0"/>
    <xf numFmtId="4" fontId="26" fillId="2" borderId="10" applyNumberFormat="0" applyProtection="0">
      <alignment horizontal="right" vertical="center"/>
    </xf>
    <xf numFmtId="4" fontId="7" fillId="2" borderId="11" applyNumberFormat="0" applyProtection="0">
      <alignment horizontal="right" vertical="center"/>
    </xf>
    <xf numFmtId="0" fontId="4" fillId="0" borderId="0"/>
    <xf numFmtId="4" fontId="26" fillId="57" borderId="12" applyNumberFormat="0" applyProtection="0">
      <alignment horizontal="left" vertical="center" indent="1"/>
    </xf>
    <xf numFmtId="4" fontId="33" fillId="57" borderId="0" applyNumberFormat="0" applyProtection="0">
      <alignment horizontal="left" vertical="center" indent="1"/>
    </xf>
    <xf numFmtId="0" fontId="4" fillId="0" borderId="0"/>
    <xf numFmtId="4" fontId="26" fillId="2" borderId="12" applyNumberFormat="0" applyProtection="0">
      <alignment horizontal="left" vertical="center" indent="1"/>
    </xf>
    <xf numFmtId="4" fontId="33" fillId="2" borderId="0" applyNumberFormat="0" applyProtection="0">
      <alignment horizontal="left" vertical="center" indent="1"/>
    </xf>
    <xf numFmtId="0" fontId="4" fillId="0" borderId="0"/>
    <xf numFmtId="0" fontId="4" fillId="13" borderId="11" applyNumberFormat="0" applyProtection="0">
      <alignment horizontal="left" vertical="center" indent="1"/>
    </xf>
    <xf numFmtId="0" fontId="26" fillId="15" borderId="10" applyNumberFormat="0" applyProtection="0">
      <alignment horizontal="left" vertical="center" indent="1"/>
    </xf>
    <xf numFmtId="0" fontId="4" fillId="13" borderId="11" applyNumberFormat="0" applyProtection="0">
      <alignment horizontal="left" vertical="center" indent="1"/>
    </xf>
    <xf numFmtId="0" fontId="34" fillId="13" borderId="11" applyNumberFormat="0" applyProtection="0">
      <alignment horizontal="left" vertical="top" indent="1"/>
    </xf>
    <xf numFmtId="0" fontId="4" fillId="13" borderId="11" applyNumberFormat="0" applyProtection="0">
      <alignment horizontal="left" vertical="top" indent="1"/>
    </xf>
    <xf numFmtId="0" fontId="4" fillId="0" borderId="0"/>
    <xf numFmtId="0" fontId="4" fillId="2" borderId="11" applyNumberFormat="0" applyProtection="0">
      <alignment horizontal="left" vertical="center" indent="1"/>
    </xf>
    <xf numFmtId="0" fontId="26" fillId="58" borderId="10" applyNumberFormat="0" applyProtection="0">
      <alignment horizontal="left" vertical="center" indent="1"/>
    </xf>
    <xf numFmtId="0" fontId="34" fillId="2" borderId="11" applyNumberFormat="0" applyProtection="0">
      <alignment horizontal="left" vertical="top" indent="1"/>
    </xf>
    <xf numFmtId="0" fontId="4" fillId="2" borderId="11" applyNumberFormat="0" applyProtection="0">
      <alignment horizontal="left" vertical="top" indent="1"/>
    </xf>
    <xf numFmtId="0" fontId="4" fillId="0" borderId="0"/>
    <xf numFmtId="0" fontId="4" fillId="6" borderId="11" applyNumberFormat="0" applyProtection="0">
      <alignment horizontal="left" vertical="center" indent="1"/>
    </xf>
    <xf numFmtId="0" fontId="26" fillId="6" borderId="10" applyNumberFormat="0" applyProtection="0">
      <alignment horizontal="left" vertical="center" indent="1"/>
    </xf>
    <xf numFmtId="0" fontId="34" fillId="6" borderId="11" applyNumberFormat="0" applyProtection="0">
      <alignment horizontal="left" vertical="top" indent="1"/>
    </xf>
    <xf numFmtId="0" fontId="4" fillId="6" borderId="11" applyNumberFormat="0" applyProtection="0">
      <alignment horizontal="left" vertical="top" indent="1"/>
    </xf>
    <xf numFmtId="0" fontId="4" fillId="0" borderId="0"/>
    <xf numFmtId="0" fontId="26" fillId="57" borderId="10" applyNumberFormat="0" applyProtection="0">
      <alignment horizontal="left" vertical="center" indent="1"/>
    </xf>
    <xf numFmtId="0" fontId="4" fillId="57" borderId="11" applyNumberFormat="0" applyProtection="0">
      <alignment horizontal="left" vertical="center" indent="1"/>
    </xf>
    <xf numFmtId="0" fontId="4" fillId="0" borderId="0"/>
    <xf numFmtId="0" fontId="34" fillId="57" borderId="11" applyNumberFormat="0" applyProtection="0">
      <alignment horizontal="left" vertical="top" indent="1"/>
    </xf>
    <xf numFmtId="0" fontId="4" fillId="57" borderId="11" applyNumberFormat="0" applyProtection="0">
      <alignment horizontal="left" vertical="top" indent="1"/>
    </xf>
    <xf numFmtId="0" fontId="4" fillId="0" borderId="0"/>
    <xf numFmtId="0" fontId="34" fillId="5" borderId="14" applyNumberFormat="0">
      <protection locked="0"/>
    </xf>
    <xf numFmtId="0" fontId="4" fillId="5" borderId="1" applyNumberFormat="0">
      <protection locked="0"/>
    </xf>
    <xf numFmtId="0" fontId="4" fillId="0" borderId="0"/>
    <xf numFmtId="0" fontId="35" fillId="13" borderId="15" applyBorder="0"/>
    <xf numFmtId="4" fontId="36" fillId="4" borderId="11" applyNumberFormat="0" applyProtection="0">
      <alignment vertical="center"/>
    </xf>
    <xf numFmtId="4" fontId="7" fillId="4" borderId="11" applyNumberFormat="0" applyProtection="0">
      <alignment vertical="center"/>
    </xf>
    <xf numFmtId="0" fontId="4" fillId="0" borderId="0"/>
    <xf numFmtId="4" fontId="28" fillId="59" borderId="1" applyNumberFormat="0" applyProtection="0">
      <alignment vertical="center"/>
    </xf>
    <xf numFmtId="4" fontId="37" fillId="4" borderId="11" applyNumberFormat="0" applyProtection="0">
      <alignment vertical="center"/>
    </xf>
    <xf numFmtId="0" fontId="4" fillId="0" borderId="0"/>
    <xf numFmtId="4" fontId="36" fillId="15" borderId="11" applyNumberFormat="0" applyProtection="0">
      <alignment horizontal="left" vertical="center" indent="1"/>
    </xf>
    <xf numFmtId="4" fontId="7" fillId="4" borderId="11" applyNumberFormat="0" applyProtection="0">
      <alignment horizontal="left" vertical="center" indent="1"/>
    </xf>
    <xf numFmtId="0" fontId="4" fillId="0" borderId="0"/>
    <xf numFmtId="0" fontId="36" fillId="4" borderId="11" applyNumberFormat="0" applyProtection="0">
      <alignment horizontal="left" vertical="top" indent="1"/>
    </xf>
    <xf numFmtId="0" fontId="7" fillId="4" borderId="11" applyNumberFormat="0" applyProtection="0">
      <alignment horizontal="left" vertical="top" indent="1"/>
    </xf>
    <xf numFmtId="0" fontId="4" fillId="0" borderId="0"/>
    <xf numFmtId="4" fontId="7" fillId="57" borderId="11" applyNumberFormat="0" applyProtection="0">
      <alignment horizontal="right" vertical="center"/>
    </xf>
    <xf numFmtId="4" fontId="26" fillId="0" borderId="10" applyNumberFormat="0" applyProtection="0">
      <alignment horizontal="right" vertical="center"/>
    </xf>
    <xf numFmtId="4" fontId="26" fillId="0" borderId="10" applyNumberFormat="0" applyProtection="0">
      <alignment horizontal="right" vertical="center"/>
    </xf>
    <xf numFmtId="4" fontId="28" fillId="60" borderId="10" applyNumberFormat="0" applyProtection="0">
      <alignment horizontal="right" vertical="center"/>
    </xf>
    <xf numFmtId="4" fontId="37" fillId="57" borderId="11" applyNumberFormat="0" applyProtection="0">
      <alignment horizontal="right" vertical="center"/>
    </xf>
    <xf numFmtId="0" fontId="4" fillId="0" borderId="0"/>
    <xf numFmtId="4" fontId="26" fillId="20" borderId="10" applyNumberFormat="0" applyProtection="0">
      <alignment horizontal="left" vertical="center" indent="1"/>
    </xf>
    <xf numFmtId="4" fontId="7" fillId="2" borderId="11" applyNumberFormat="0" applyProtection="0">
      <alignment horizontal="left" vertical="center" indent="1"/>
    </xf>
    <xf numFmtId="0" fontId="4" fillId="0" borderId="0"/>
    <xf numFmtId="0" fontId="4" fillId="0" borderId="0"/>
    <xf numFmtId="0" fontId="36" fillId="2" borderId="11" applyNumberFormat="0" applyProtection="0">
      <alignment horizontal="left" vertical="top" indent="1"/>
    </xf>
    <xf numFmtId="0" fontId="7" fillId="2" borderId="11" applyNumberFormat="0" applyProtection="0">
      <alignment horizontal="left" vertical="top" indent="1"/>
    </xf>
    <xf numFmtId="0" fontId="4" fillId="0" borderId="0"/>
    <xf numFmtId="4" fontId="38" fillId="61" borderId="12" applyNumberFormat="0" applyProtection="0">
      <alignment horizontal="left" vertical="center" indent="1"/>
    </xf>
    <xf numFmtId="4" fontId="39" fillId="61" borderId="0" applyNumberFormat="0" applyProtection="0">
      <alignment horizontal="left" vertical="center" indent="1"/>
    </xf>
    <xf numFmtId="0" fontId="4" fillId="0" borderId="0"/>
    <xf numFmtId="0" fontId="26" fillId="62" borderId="1"/>
    <xf numFmtId="4" fontId="40" fillId="5" borderId="10" applyNumberFormat="0" applyProtection="0">
      <alignment horizontal="right" vertical="center"/>
    </xf>
    <xf numFmtId="4" fontId="41" fillId="57" borderId="11" applyNumberFormat="0" applyProtection="0">
      <alignment horizontal="right" vertical="center"/>
    </xf>
    <xf numFmtId="0" fontId="4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9" fillId="63" borderId="0" applyNumberFormat="0" applyBorder="0" applyAlignment="0" applyProtection="0"/>
    <xf numFmtId="0" fontId="9" fillId="5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54" borderId="0" applyNumberFormat="0" applyBorder="0" applyAlignment="0" applyProtection="0"/>
    <xf numFmtId="0" fontId="44" fillId="12" borderId="2" applyNumberFormat="0" applyAlignment="0" applyProtection="0"/>
    <xf numFmtId="0" fontId="45" fillId="15" borderId="9" applyNumberFormat="0" applyAlignment="0" applyProtection="0"/>
    <xf numFmtId="0" fontId="46" fillId="15" borderId="2" applyNumberFormat="0" applyAlignment="0" applyProtection="0"/>
    <xf numFmtId="0" fontId="47" fillId="0" borderId="17" applyNumberFormat="0" applyFill="0" applyAlignment="0" applyProtection="0"/>
    <xf numFmtId="0" fontId="48" fillId="0" borderId="5" applyNumberFormat="0" applyFill="0" applyAlignment="0" applyProtection="0"/>
    <xf numFmtId="0" fontId="49" fillId="0" borderId="18" applyNumberFormat="0" applyFill="0" applyAlignment="0" applyProtection="0"/>
    <xf numFmtId="0" fontId="49" fillId="0" borderId="0" applyNumberFormat="0" applyFill="0" applyBorder="0" applyAlignment="0" applyProtection="0"/>
    <xf numFmtId="0" fontId="50" fillId="0" borderId="19" applyNumberFormat="0" applyFill="0" applyAlignment="0" applyProtection="0"/>
    <xf numFmtId="0" fontId="51" fillId="64" borderId="3" applyNumberFormat="0" applyAlignment="0" applyProtection="0"/>
    <xf numFmtId="0" fontId="52" fillId="0" borderId="0" applyNumberFormat="0" applyFill="0" applyBorder="0" applyAlignment="0" applyProtection="0"/>
    <xf numFmtId="0" fontId="53" fillId="50" borderId="0" applyNumberFormat="0" applyBorder="0" applyAlignment="0" applyProtection="0"/>
    <xf numFmtId="0" fontId="5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34" fillId="65" borderId="0"/>
    <xf numFmtId="0" fontId="6" fillId="0" borderId="0"/>
    <xf numFmtId="0" fontId="3" fillId="0" borderId="0"/>
    <xf numFmtId="0" fontId="4" fillId="0" borderId="0"/>
    <xf numFmtId="0" fontId="34" fillId="65" borderId="0"/>
    <xf numFmtId="0" fontId="55" fillId="7" borderId="0" applyNumberFormat="0" applyBorder="0" applyAlignment="0" applyProtection="0"/>
    <xf numFmtId="0" fontId="56" fillId="0" borderId="0" applyNumberFormat="0" applyFill="0" applyBorder="0" applyAlignment="0" applyProtection="0"/>
    <xf numFmtId="0" fontId="4" fillId="4" borderId="8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7" fillId="0" borderId="20" applyNumberFormat="0" applyFill="0" applyAlignment="0" applyProtection="0"/>
    <xf numFmtId="0" fontId="58" fillId="0" borderId="0"/>
    <xf numFmtId="0" fontId="59" fillId="0" borderId="0" applyNumberForma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0" fillId="9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6" fillId="0" borderId="0"/>
    <xf numFmtId="0" fontId="11" fillId="66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23" borderId="0" applyNumberFormat="0" applyBorder="0" applyAlignment="0" applyProtection="0"/>
    <xf numFmtId="0" fontId="11" fillId="39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0" fillId="67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6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0" fillId="30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1" fillId="38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31" borderId="0" applyNumberFormat="0" applyBorder="0" applyAlignment="0" applyProtection="0"/>
    <xf numFmtId="0" fontId="11" fillId="28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0" fillId="2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1" fillId="28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7" borderId="0" applyNumberFormat="0" applyBorder="0" applyAlignment="0" applyProtection="0"/>
    <xf numFmtId="0" fontId="11" fillId="24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1" fillId="3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66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1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1" fillId="29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0" fillId="43" borderId="0" applyNumberFormat="0" applyBorder="0" applyAlignment="0" applyProtection="0"/>
    <xf numFmtId="0" fontId="15" fillId="69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46" borderId="0" applyNumberFormat="0" applyBorder="0" applyAlignment="0" applyProtection="0"/>
    <xf numFmtId="0" fontId="15" fillId="70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15" fillId="47" borderId="0" applyNumberFormat="0" applyBorder="0" applyAlignment="0" applyProtection="0"/>
    <xf numFmtId="0" fontId="4" fillId="0" borderId="0"/>
    <xf numFmtId="4" fontId="26" fillId="50" borderId="10" applyNumberFormat="0" applyProtection="0">
      <alignment vertical="center"/>
    </xf>
    <xf numFmtId="4" fontId="26" fillId="50" borderId="10" applyNumberFormat="0" applyProtection="0">
      <alignment vertical="center"/>
    </xf>
    <xf numFmtId="4" fontId="28" fillId="51" borderId="10" applyNumberFormat="0" applyProtection="0">
      <alignment vertical="center"/>
    </xf>
    <xf numFmtId="4" fontId="28" fillId="51" borderId="10" applyNumberFormat="0" applyProtection="0">
      <alignment vertical="center"/>
    </xf>
    <xf numFmtId="0" fontId="4" fillId="0" borderId="0"/>
    <xf numFmtId="4" fontId="26" fillId="51" borderId="10" applyNumberFormat="0" applyProtection="0">
      <alignment horizontal="left" vertical="center" indent="1"/>
    </xf>
    <xf numFmtId="0" fontId="4" fillId="0" borderId="0"/>
    <xf numFmtId="4" fontId="26" fillId="51" borderId="10" applyNumberFormat="0" applyProtection="0">
      <alignment horizontal="left" vertical="center" indent="1"/>
    </xf>
    <xf numFmtId="0" fontId="30" fillId="50" borderId="11" applyNumberFormat="0" applyProtection="0">
      <alignment horizontal="left" vertical="top" indent="1"/>
    </xf>
    <xf numFmtId="0" fontId="30" fillId="50" borderId="11" applyNumberFormat="0" applyProtection="0">
      <alignment horizontal="left" vertical="top" indent="1"/>
    </xf>
    <xf numFmtId="4" fontId="26" fillId="20" borderId="10" applyNumberFormat="0" applyProtection="0">
      <alignment horizontal="left" vertical="center" indent="1"/>
    </xf>
    <xf numFmtId="4" fontId="26" fillId="20" borderId="10" applyNumberFormat="0" applyProtection="0">
      <alignment horizontal="left" vertical="center" indent="1"/>
    </xf>
    <xf numFmtId="4" fontId="26" fillId="7" borderId="10" applyNumberFormat="0" applyProtection="0">
      <alignment horizontal="right" vertical="center"/>
    </xf>
    <xf numFmtId="4" fontId="26" fillId="7" borderId="10" applyNumberFormat="0" applyProtection="0">
      <alignment horizontal="right" vertical="center"/>
    </xf>
    <xf numFmtId="4" fontId="26" fillId="52" borderId="10" applyNumberFormat="0" applyProtection="0">
      <alignment horizontal="right" vertical="center"/>
    </xf>
    <xf numFmtId="4" fontId="26" fillId="52" borderId="10" applyNumberFormat="0" applyProtection="0">
      <alignment horizontal="right" vertical="center"/>
    </xf>
    <xf numFmtId="4" fontId="26" fillId="53" borderId="12" applyNumberFormat="0" applyProtection="0">
      <alignment horizontal="right" vertical="center"/>
    </xf>
    <xf numFmtId="4" fontId="26" fillId="53" borderId="12" applyNumberFormat="0" applyProtection="0">
      <alignment horizontal="right" vertical="center"/>
    </xf>
    <xf numFmtId="4" fontId="26" fillId="17" borderId="10" applyNumberFormat="0" applyProtection="0">
      <alignment horizontal="right" vertical="center"/>
    </xf>
    <xf numFmtId="4" fontId="26" fillId="17" borderId="10" applyNumberFormat="0" applyProtection="0">
      <alignment horizontal="right" vertical="center"/>
    </xf>
    <xf numFmtId="4" fontId="26" fillId="21" borderId="10" applyNumberFormat="0" applyProtection="0">
      <alignment horizontal="right" vertical="center"/>
    </xf>
    <xf numFmtId="4" fontId="26" fillId="21" borderId="10" applyNumberFormat="0" applyProtection="0">
      <alignment horizontal="right" vertical="center"/>
    </xf>
    <xf numFmtId="4" fontId="26" fillId="54" borderId="10" applyNumberFormat="0" applyProtection="0">
      <alignment horizontal="right" vertical="center"/>
    </xf>
    <xf numFmtId="4" fontId="26" fillId="54" borderId="10" applyNumberFormat="0" applyProtection="0">
      <alignment horizontal="right" vertical="center"/>
    </xf>
    <xf numFmtId="4" fontId="26" fillId="14" borderId="10" applyNumberFormat="0" applyProtection="0">
      <alignment horizontal="right" vertical="center"/>
    </xf>
    <xf numFmtId="4" fontId="26" fillId="14" borderId="10" applyNumberFormat="0" applyProtection="0">
      <alignment horizontal="right" vertical="center"/>
    </xf>
    <xf numFmtId="4" fontId="26" fillId="55" borderId="10" applyNumberFormat="0" applyProtection="0">
      <alignment horizontal="right" vertical="center"/>
    </xf>
    <xf numFmtId="4" fontId="26" fillId="55" borderId="10" applyNumberFormat="0" applyProtection="0">
      <alignment horizontal="right" vertical="center"/>
    </xf>
    <xf numFmtId="4" fontId="26" fillId="16" borderId="10" applyNumberFormat="0" applyProtection="0">
      <alignment horizontal="right" vertical="center"/>
    </xf>
    <xf numFmtId="4" fontId="26" fillId="16" borderId="10" applyNumberFormat="0" applyProtection="0">
      <alignment horizontal="right" vertical="center"/>
    </xf>
    <xf numFmtId="4" fontId="26" fillId="56" borderId="12" applyNumberFormat="0" applyProtection="0">
      <alignment horizontal="left" vertical="center" indent="1"/>
    </xf>
    <xf numFmtId="4" fontId="26" fillId="56" borderId="12" applyNumberFormat="0" applyProtection="0">
      <alignment horizontal="left" vertical="center" indent="1"/>
    </xf>
    <xf numFmtId="4" fontId="31" fillId="13" borderId="12" applyNumberFormat="0" applyProtection="0">
      <alignment horizontal="left" vertical="center" indent="1"/>
    </xf>
    <xf numFmtId="4" fontId="31" fillId="13" borderId="12" applyNumberFormat="0" applyProtection="0">
      <alignment horizontal="left" vertical="center" indent="1"/>
    </xf>
    <xf numFmtId="4" fontId="31" fillId="13" borderId="12" applyNumberFormat="0" applyProtection="0">
      <alignment horizontal="left" vertical="center" indent="1"/>
    </xf>
    <xf numFmtId="4" fontId="31" fillId="13" borderId="12" applyNumberFormat="0" applyProtection="0">
      <alignment horizontal="left" vertical="center" indent="1"/>
    </xf>
    <xf numFmtId="4" fontId="26" fillId="2" borderId="10" applyNumberFormat="0" applyProtection="0">
      <alignment horizontal="right" vertical="center"/>
    </xf>
    <xf numFmtId="4" fontId="26" fillId="2" borderId="10" applyNumberFormat="0" applyProtection="0">
      <alignment horizontal="right" vertical="center"/>
    </xf>
    <xf numFmtId="4" fontId="26" fillId="57" borderId="12" applyNumberFormat="0" applyProtection="0">
      <alignment horizontal="left" vertical="center" indent="1"/>
    </xf>
    <xf numFmtId="4" fontId="26" fillId="57" borderId="12" applyNumberFormat="0" applyProtection="0">
      <alignment horizontal="left" vertical="center" indent="1"/>
    </xf>
    <xf numFmtId="4" fontId="26" fillId="2" borderId="12" applyNumberFormat="0" applyProtection="0">
      <alignment horizontal="left" vertical="center" indent="1"/>
    </xf>
    <xf numFmtId="4" fontId="26" fillId="2" borderId="12" applyNumberFormat="0" applyProtection="0">
      <alignment horizontal="left" vertical="center" indent="1"/>
    </xf>
    <xf numFmtId="0" fontId="26" fillId="15" borderId="10" applyNumberFormat="0" applyProtection="0">
      <alignment horizontal="left" vertical="center" indent="1"/>
    </xf>
    <xf numFmtId="0" fontId="26" fillId="15" borderId="10" applyNumberFormat="0" applyProtection="0">
      <alignment horizontal="left" vertical="center" indent="1"/>
    </xf>
    <xf numFmtId="0" fontId="34" fillId="13" borderId="11" applyNumberFormat="0" applyProtection="0">
      <alignment horizontal="left" vertical="top" indent="1"/>
    </xf>
    <xf numFmtId="0" fontId="34" fillId="13" borderId="11" applyNumberFormat="0" applyProtection="0">
      <alignment horizontal="left" vertical="top" indent="1"/>
    </xf>
    <xf numFmtId="0" fontId="4" fillId="2" borderId="11" applyNumberFormat="0" applyProtection="0">
      <alignment horizontal="left" vertical="center" indent="1"/>
    </xf>
    <xf numFmtId="0" fontId="4" fillId="2" borderId="11" applyNumberFormat="0" applyProtection="0">
      <alignment horizontal="left" vertical="center" indent="1"/>
    </xf>
    <xf numFmtId="0" fontId="4" fillId="2" borderId="11" applyNumberFormat="0" applyProtection="0">
      <alignment horizontal="left" vertical="center" indent="1"/>
    </xf>
    <xf numFmtId="0" fontId="4" fillId="2" borderId="11" applyNumberFormat="0" applyProtection="0">
      <alignment horizontal="left" vertical="center"/>
    </xf>
    <xf numFmtId="0" fontId="34" fillId="2" borderId="11" applyNumberFormat="0" applyProtection="0">
      <alignment horizontal="left" vertical="top" indent="1"/>
    </xf>
    <xf numFmtId="0" fontId="34" fillId="2" borderId="11" applyNumberFormat="0" applyProtection="0">
      <alignment horizontal="left" vertical="top" indent="1"/>
    </xf>
    <xf numFmtId="0" fontId="4" fillId="6" borderId="11" applyNumberFormat="0" applyProtection="0">
      <alignment horizontal="left" vertical="center" indent="1"/>
    </xf>
    <xf numFmtId="0" fontId="4" fillId="6" borderId="11" applyNumberFormat="0" applyProtection="0">
      <alignment horizontal="left" vertical="center" indent="1"/>
    </xf>
    <xf numFmtId="0" fontId="34" fillId="6" borderId="11" applyNumberFormat="0" applyProtection="0">
      <alignment horizontal="left" vertical="top" indent="1"/>
    </xf>
    <xf numFmtId="0" fontId="34" fillId="6" borderId="11" applyNumberFormat="0" applyProtection="0">
      <alignment horizontal="left" vertical="top" indent="1"/>
    </xf>
    <xf numFmtId="0" fontId="26" fillId="57" borderId="10" applyNumberFormat="0" applyProtection="0">
      <alignment horizontal="left" vertical="center" indent="1"/>
    </xf>
    <xf numFmtId="0" fontId="26" fillId="57" borderId="10" applyNumberFormat="0" applyProtection="0">
      <alignment horizontal="left" vertical="center" indent="1"/>
    </xf>
    <xf numFmtId="0" fontId="34" fillId="57" borderId="11" applyNumberFormat="0" applyProtection="0">
      <alignment horizontal="left" vertical="top" indent="1"/>
    </xf>
    <xf numFmtId="0" fontId="34" fillId="57" borderId="11" applyNumberFormat="0" applyProtection="0">
      <alignment horizontal="left" vertical="top" indent="1"/>
    </xf>
    <xf numFmtId="0" fontId="4" fillId="5" borderId="1" applyNumberFormat="0">
      <protection locked="0"/>
    </xf>
    <xf numFmtId="0" fontId="34" fillId="5" borderId="14" applyNumberFormat="0">
      <protection locked="0"/>
    </xf>
    <xf numFmtId="0" fontId="34" fillId="5" borderId="14" applyNumberFormat="0">
      <protection locked="0"/>
    </xf>
    <xf numFmtId="4" fontId="36" fillId="4" borderId="11" applyNumberFormat="0" applyProtection="0">
      <alignment vertical="center"/>
    </xf>
    <xf numFmtId="4" fontId="36" fillId="4" borderId="11" applyNumberFormat="0" applyProtection="0">
      <alignment vertical="center"/>
    </xf>
    <xf numFmtId="4" fontId="28" fillId="59" borderId="1" applyNumberFormat="0" applyProtection="0">
      <alignment vertical="center"/>
    </xf>
    <xf numFmtId="4" fontId="28" fillId="59" borderId="1" applyNumberFormat="0" applyProtection="0">
      <alignment vertical="center"/>
    </xf>
    <xf numFmtId="4" fontId="36" fillId="15" borderId="11" applyNumberFormat="0" applyProtection="0">
      <alignment horizontal="left" vertical="center" indent="1"/>
    </xf>
    <xf numFmtId="4" fontId="36" fillId="15" borderId="11" applyNumberFormat="0" applyProtection="0">
      <alignment horizontal="left" vertical="center" indent="1"/>
    </xf>
    <xf numFmtId="0" fontId="36" fillId="4" borderId="11" applyNumberFormat="0" applyProtection="0">
      <alignment horizontal="left" vertical="top" indent="1"/>
    </xf>
    <xf numFmtId="0" fontId="36" fillId="4" borderId="11" applyNumberFormat="0" applyProtection="0">
      <alignment horizontal="left" vertical="top" indent="1"/>
    </xf>
    <xf numFmtId="4" fontId="7" fillId="57" borderId="11" applyNumberFormat="0" applyProtection="0">
      <alignment horizontal="right" vertical="center"/>
    </xf>
    <xf numFmtId="4" fontId="26" fillId="0" borderId="10" applyNumberFormat="0" applyProtection="0">
      <alignment horizontal="right" vertical="center"/>
    </xf>
    <xf numFmtId="4" fontId="7" fillId="57" borderId="11" applyNumberFormat="0" applyProtection="0">
      <alignment horizontal="right" vertical="center"/>
    </xf>
    <xf numFmtId="4" fontId="28" fillId="60" borderId="10" applyNumberFormat="0" applyProtection="0">
      <alignment horizontal="right" vertical="center"/>
    </xf>
    <xf numFmtId="4" fontId="28" fillId="60" borderId="10" applyNumberFormat="0" applyProtection="0">
      <alignment horizontal="right" vertical="center"/>
    </xf>
    <xf numFmtId="0" fontId="4" fillId="0" borderId="0"/>
    <xf numFmtId="4" fontId="26" fillId="20" borderId="10" applyNumberFormat="0" applyProtection="0">
      <alignment horizontal="left" vertical="center" indent="1"/>
    </xf>
    <xf numFmtId="4" fontId="26" fillId="20" borderId="10" applyNumberFormat="0" applyProtection="0">
      <alignment horizontal="left" vertical="center" indent="1"/>
    </xf>
    <xf numFmtId="4" fontId="26" fillId="20" borderId="10" applyNumberFormat="0" applyProtection="0">
      <alignment horizontal="left" vertical="center" indent="1"/>
    </xf>
    <xf numFmtId="0" fontId="36" fillId="2" borderId="11" applyNumberFormat="0" applyProtection="0">
      <alignment horizontal="left" vertical="top" indent="1"/>
    </xf>
    <xf numFmtId="0" fontId="36" fillId="2" borderId="11" applyNumberFormat="0" applyProtection="0">
      <alignment horizontal="left" vertical="top" indent="1"/>
    </xf>
    <xf numFmtId="4" fontId="38" fillId="61" borderId="12" applyNumberFormat="0" applyProtection="0">
      <alignment horizontal="left" vertical="center" indent="1"/>
    </xf>
    <xf numFmtId="4" fontId="38" fillId="61" borderId="12" applyNumberFormat="0" applyProtection="0">
      <alignment horizontal="left" vertical="center" indent="1"/>
    </xf>
    <xf numFmtId="0" fontId="26" fillId="62" borderId="1"/>
    <xf numFmtId="4" fontId="40" fillId="5" borderId="10" applyNumberFormat="0" applyProtection="0">
      <alignment horizontal="right" vertical="center"/>
    </xf>
    <xf numFmtId="4" fontId="40" fillId="5" borderId="10" applyNumberFormat="0" applyProtection="0">
      <alignment horizontal="right" vertical="center"/>
    </xf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1" fillId="0" borderId="0"/>
    <xf numFmtId="0" fontId="4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62" fillId="0" borderId="0"/>
    <xf numFmtId="0" fontId="62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4" fillId="0" borderId="0"/>
    <xf numFmtId="0" fontId="6" fillId="0" borderId="0"/>
    <xf numFmtId="0" fontId="2" fillId="0" borderId="0"/>
    <xf numFmtId="0" fontId="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4" fillId="65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6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4" fillId="0" borderId="0"/>
    <xf numFmtId="0" fontId="4" fillId="0" borderId="0"/>
    <xf numFmtId="0" fontId="5" fillId="0" borderId="0"/>
    <xf numFmtId="0" fontId="6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3" fillId="0" borderId="0"/>
    <xf numFmtId="0" fontId="4" fillId="0" borderId="0"/>
    <xf numFmtId="0" fontId="5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9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4" fillId="0" borderId="0" applyFont="0" applyFill="0" applyBorder="0" applyAlignment="0" applyProtection="0"/>
    <xf numFmtId="0" fontId="4" fillId="0" borderId="0"/>
    <xf numFmtId="0" fontId="4" fillId="0" borderId="0"/>
    <xf numFmtId="0" fontId="1" fillId="0" borderId="0"/>
  </cellStyleXfs>
  <cellXfs count="71">
    <xf numFmtId="0" fontId="0" fillId="0" borderId="0" xfId="0"/>
    <xf numFmtId="0" fontId="64" fillId="0" borderId="37" xfId="234" applyFont="1" applyBorder="1" applyAlignment="1">
      <alignment vertical="center" wrapText="1"/>
    </xf>
    <xf numFmtId="0" fontId="63" fillId="0" borderId="37" xfId="234" applyFont="1" applyBorder="1" applyAlignment="1">
      <alignment vertical="center" wrapText="1"/>
    </xf>
    <xf numFmtId="0" fontId="63" fillId="0" borderId="0" xfId="617" applyFont="1" applyAlignment="1">
      <alignment horizontal="center"/>
    </xf>
    <xf numFmtId="0" fontId="63" fillId="0" borderId="0" xfId="617" applyFont="1"/>
    <xf numFmtId="0" fontId="63" fillId="0" borderId="0" xfId="617" applyFont="1" applyAlignment="1">
      <alignment horizontal="right"/>
    </xf>
    <xf numFmtId="0" fontId="64" fillId="0" borderId="0" xfId="617" applyFont="1" applyAlignment="1">
      <alignment horizontal="center" wrapText="1"/>
    </xf>
    <xf numFmtId="0" fontId="63" fillId="0" borderId="0" xfId="617" applyFont="1" applyAlignment="1">
      <alignment horizontal="center" wrapText="1"/>
    </xf>
    <xf numFmtId="0" fontId="63" fillId="0" borderId="32" xfId="617" applyFont="1" applyBorder="1" applyAlignment="1">
      <alignment horizontal="center" vertical="center"/>
    </xf>
    <xf numFmtId="0" fontId="63" fillId="0" borderId="35" xfId="617" applyFont="1" applyBorder="1" applyAlignment="1">
      <alignment horizontal="center" vertical="center" wrapText="1"/>
    </xf>
    <xf numFmtId="49" fontId="64" fillId="71" borderId="36" xfId="617" applyNumberFormat="1" applyFont="1" applyFill="1" applyBorder="1" applyAlignment="1">
      <alignment horizontal="left" vertical="center"/>
    </xf>
    <xf numFmtId="0" fontId="64" fillId="71" borderId="37" xfId="617" applyFont="1" applyFill="1" applyBorder="1" applyAlignment="1">
      <alignment horizontal="left" vertical="center" wrapText="1"/>
    </xf>
    <xf numFmtId="4" fontId="64" fillId="71" borderId="37" xfId="1004" applyNumberFormat="1" applyFont="1" applyFill="1" applyBorder="1" applyAlignment="1">
      <alignment horizontal="right" vertical="center" wrapText="1"/>
    </xf>
    <xf numFmtId="4" fontId="64" fillId="71" borderId="38" xfId="1004" applyNumberFormat="1" applyFont="1" applyFill="1" applyBorder="1" applyAlignment="1">
      <alignment horizontal="right" vertical="center" wrapText="1"/>
    </xf>
    <xf numFmtId="0" fontId="64" fillId="0" borderId="0" xfId="617" applyFont="1"/>
    <xf numFmtId="49" fontId="64" fillId="0" borderId="36" xfId="617" applyNumberFormat="1" applyFont="1" applyBorder="1" applyAlignment="1">
      <alignment horizontal="left" vertical="center"/>
    </xf>
    <xf numFmtId="0" fontId="64" fillId="0" borderId="37" xfId="617" applyFont="1" applyBorder="1" applyAlignment="1">
      <alignment horizontal="left" vertical="center" wrapText="1"/>
    </xf>
    <xf numFmtId="4" fontId="64" fillId="0" borderId="37" xfId="1004" applyNumberFormat="1" applyFont="1" applyBorder="1" applyAlignment="1">
      <alignment horizontal="right" vertical="center" wrapText="1"/>
    </xf>
    <xf numFmtId="4" fontId="64" fillId="0" borderId="38" xfId="1004" applyNumberFormat="1" applyFont="1" applyBorder="1" applyAlignment="1">
      <alignment horizontal="right" vertical="center" wrapText="1"/>
    </xf>
    <xf numFmtId="49" fontId="63" fillId="0" borderId="36" xfId="617" applyNumberFormat="1" applyFont="1" applyBorder="1" applyAlignment="1">
      <alignment horizontal="left" vertical="center"/>
    </xf>
    <xf numFmtId="4" fontId="63" fillId="0" borderId="37" xfId="1004" applyNumberFormat="1" applyFont="1" applyBorder="1" applyAlignment="1">
      <alignment horizontal="right" vertical="center" wrapText="1"/>
    </xf>
    <xf numFmtId="4" fontId="63" fillId="72" borderId="37" xfId="1004" applyNumberFormat="1" applyFont="1" applyFill="1" applyBorder="1" applyAlignment="1">
      <alignment horizontal="right" vertical="center" wrapText="1"/>
    </xf>
    <xf numFmtId="4" fontId="63" fillId="0" borderId="38" xfId="1004" applyNumberFormat="1" applyFont="1" applyBorder="1" applyAlignment="1">
      <alignment horizontal="right" vertical="center" wrapText="1"/>
    </xf>
    <xf numFmtId="0" fontId="63" fillId="0" borderId="37" xfId="617" applyFont="1" applyBorder="1" applyAlignment="1">
      <alignment horizontal="left" vertical="center" wrapText="1"/>
    </xf>
    <xf numFmtId="0" fontId="63" fillId="0" borderId="0" xfId="617" applyFont="1" applyAlignment="1">
      <alignment horizontal="left" vertical="center" wrapText="1"/>
    </xf>
    <xf numFmtId="0" fontId="64" fillId="0" borderId="0" xfId="617" applyFont="1" applyAlignment="1">
      <alignment horizontal="left" vertical="center"/>
    </xf>
    <xf numFmtId="4" fontId="64" fillId="72" borderId="37" xfId="1004" applyNumberFormat="1" applyFont="1" applyFill="1" applyBorder="1" applyAlignment="1">
      <alignment horizontal="right" vertical="center" wrapText="1"/>
    </xf>
    <xf numFmtId="4" fontId="63" fillId="0" borderId="0" xfId="617" applyNumberFormat="1" applyFont="1"/>
    <xf numFmtId="0" fontId="63" fillId="0" borderId="32" xfId="617" applyFont="1" applyBorder="1" applyAlignment="1">
      <alignment horizontal="center" vertical="center" wrapText="1"/>
    </xf>
    <xf numFmtId="0" fontId="63" fillId="0" borderId="1" xfId="617" applyFont="1" applyBorder="1" applyAlignment="1">
      <alignment horizontal="center" vertical="center" wrapText="1"/>
    </xf>
    <xf numFmtId="0" fontId="65" fillId="0" borderId="0" xfId="1005" applyFont="1" applyAlignment="1">
      <alignment horizontal="center" vertical="center"/>
    </xf>
    <xf numFmtId="0" fontId="65" fillId="0" borderId="0" xfId="1005" applyFont="1" applyAlignment="1">
      <alignment vertical="center"/>
    </xf>
    <xf numFmtId="0" fontId="65" fillId="0" borderId="0" xfId="1005" applyFont="1" applyAlignment="1">
      <alignment horizontal="right" vertical="center"/>
    </xf>
    <xf numFmtId="49" fontId="64" fillId="0" borderId="1" xfId="1005" applyNumberFormat="1" applyFont="1" applyBorder="1" applyAlignment="1">
      <alignment horizontal="center" vertical="center"/>
    </xf>
    <xf numFmtId="0" fontId="64" fillId="0" borderId="1" xfId="1005" applyFont="1" applyBorder="1" applyAlignment="1">
      <alignment horizontal="center" vertical="center"/>
    </xf>
    <xf numFmtId="49" fontId="63" fillId="0" borderId="1" xfId="1005" applyNumberFormat="1" applyFont="1" applyBorder="1" applyAlignment="1">
      <alignment horizontal="center" vertical="center"/>
    </xf>
    <xf numFmtId="0" fontId="63" fillId="0" borderId="1" xfId="1005" applyFont="1" applyBorder="1" applyAlignment="1">
      <alignment horizontal="center" vertical="center"/>
    </xf>
    <xf numFmtId="49" fontId="63" fillId="0" borderId="0" xfId="634" applyNumberFormat="1" applyFont="1" applyAlignment="1" applyProtection="1">
      <alignment horizontal="right" vertical="center"/>
      <protection locked="0"/>
    </xf>
    <xf numFmtId="0" fontId="63" fillId="0" borderId="0" xfId="1" applyFont="1" applyAlignment="1">
      <alignment vertical="center" wrapText="1"/>
    </xf>
    <xf numFmtId="0" fontId="63" fillId="0" borderId="0" xfId="617" applyFont="1" applyAlignment="1">
      <alignment vertical="center" wrapText="1"/>
    </xf>
    <xf numFmtId="0" fontId="63" fillId="0" borderId="0" xfId="1" applyFont="1" applyAlignment="1">
      <alignment horizontal="center" vertical="center" wrapText="1"/>
    </xf>
    <xf numFmtId="0" fontId="63" fillId="0" borderId="29" xfId="617" applyFont="1" applyBorder="1"/>
    <xf numFmtId="0" fontId="63" fillId="0" borderId="31" xfId="617" applyFont="1" applyBorder="1"/>
    <xf numFmtId="0" fontId="63" fillId="0" borderId="39" xfId="617" applyFont="1" applyBorder="1"/>
    <xf numFmtId="0" fontId="63" fillId="0" borderId="40" xfId="617" applyFont="1" applyBorder="1"/>
    <xf numFmtId="0" fontId="63" fillId="0" borderId="41" xfId="617" applyFont="1" applyBorder="1"/>
    <xf numFmtId="0" fontId="63" fillId="0" borderId="42" xfId="617" applyFont="1" applyBorder="1"/>
    <xf numFmtId="49" fontId="63" fillId="0" borderId="21" xfId="0" applyNumberFormat="1" applyFont="1" applyBorder="1" applyAlignment="1">
      <alignment horizontal="center" vertical="center" wrapText="1"/>
    </xf>
    <xf numFmtId="49" fontId="63" fillId="0" borderId="22" xfId="0" applyNumberFormat="1" applyFont="1" applyBorder="1" applyAlignment="1">
      <alignment horizontal="left" vertical="center" wrapText="1"/>
    </xf>
    <xf numFmtId="4" fontId="63" fillId="0" borderId="22" xfId="0" applyNumberFormat="1" applyFont="1" applyBorder="1" applyAlignment="1">
      <alignment horizontal="right" vertical="center" wrapText="1"/>
    </xf>
    <xf numFmtId="4" fontId="63" fillId="0" borderId="23" xfId="0" applyNumberFormat="1" applyFont="1" applyBorder="1" applyAlignment="1">
      <alignment horizontal="right" vertical="center" wrapText="1"/>
    </xf>
    <xf numFmtId="49" fontId="64" fillId="0" borderId="28" xfId="0" applyNumberFormat="1" applyFont="1" applyBorder="1" applyAlignment="1">
      <alignment horizontal="center" vertical="center" wrapText="1"/>
    </xf>
    <xf numFmtId="49" fontId="64" fillId="0" borderId="24" xfId="0" applyNumberFormat="1" applyFont="1" applyBorder="1" applyAlignment="1">
      <alignment horizontal="left" vertical="center" wrapText="1"/>
    </xf>
    <xf numFmtId="4" fontId="64" fillId="0" borderId="24" xfId="0" applyNumberFormat="1" applyFont="1" applyBorder="1" applyAlignment="1">
      <alignment horizontal="right" vertical="center" wrapText="1"/>
    </xf>
    <xf numFmtId="4" fontId="64" fillId="0" borderId="25" xfId="0" applyNumberFormat="1" applyFont="1" applyBorder="1" applyAlignment="1">
      <alignment horizontal="right" vertical="center" wrapText="1"/>
    </xf>
    <xf numFmtId="49" fontId="64" fillId="0" borderId="28" xfId="0" applyNumberFormat="1" applyFont="1" applyBorder="1" applyAlignment="1">
      <alignment horizontal="center" vertical="center"/>
    </xf>
    <xf numFmtId="49" fontId="64" fillId="0" borderId="24" xfId="0" applyNumberFormat="1" applyFont="1" applyBorder="1" applyAlignment="1">
      <alignment horizontal="left" vertical="center"/>
    </xf>
    <xf numFmtId="4" fontId="64" fillId="0" borderId="24" xfId="0" applyNumberFormat="1" applyFont="1" applyBorder="1" applyAlignment="1">
      <alignment horizontal="right" vertical="center"/>
    </xf>
    <xf numFmtId="4" fontId="64" fillId="0" borderId="25" xfId="0" applyNumberFormat="1" applyFont="1" applyBorder="1" applyAlignment="1">
      <alignment horizontal="right" vertical="center"/>
    </xf>
    <xf numFmtId="49" fontId="64" fillId="0" borderId="0" xfId="1005" applyNumberFormat="1" applyFont="1" applyAlignment="1">
      <alignment horizontal="center" vertical="center" wrapText="1"/>
    </xf>
    <xf numFmtId="0" fontId="63" fillId="0" borderId="32" xfId="617" applyFont="1" applyBorder="1" applyAlignment="1">
      <alignment horizontal="center" vertical="center" wrapText="1"/>
    </xf>
    <xf numFmtId="0" fontId="63" fillId="0" borderId="34" xfId="617" applyFont="1" applyBorder="1" applyAlignment="1">
      <alignment horizontal="center" vertical="center" wrapText="1"/>
    </xf>
    <xf numFmtId="0" fontId="63" fillId="0" borderId="33" xfId="617" applyFont="1" applyBorder="1" applyAlignment="1">
      <alignment horizontal="center" vertical="center" wrapText="1"/>
    </xf>
    <xf numFmtId="0" fontId="63" fillId="0" borderId="27" xfId="617" applyFont="1" applyBorder="1" applyAlignment="1">
      <alignment horizontal="center" vertical="center" wrapText="1"/>
    </xf>
    <xf numFmtId="0" fontId="63" fillId="0" borderId="26" xfId="617" applyFont="1" applyBorder="1" applyAlignment="1">
      <alignment horizontal="center" vertical="center" wrapText="1"/>
    </xf>
    <xf numFmtId="0" fontId="64" fillId="0" borderId="0" xfId="617" applyFont="1" applyAlignment="1">
      <alignment horizontal="center" vertical="center" wrapText="1"/>
    </xf>
    <xf numFmtId="0" fontId="63" fillId="0" borderId="1" xfId="617" applyFont="1" applyBorder="1" applyAlignment="1">
      <alignment horizontal="center" vertical="center"/>
    </xf>
    <xf numFmtId="0" fontId="63" fillId="0" borderId="1" xfId="617" applyFont="1" applyBorder="1" applyAlignment="1">
      <alignment horizontal="center" vertical="center" wrapText="1"/>
    </xf>
    <xf numFmtId="0" fontId="63" fillId="0" borderId="29" xfId="617" applyFont="1" applyBorder="1" applyAlignment="1">
      <alignment horizontal="center" vertical="center" wrapText="1"/>
    </xf>
    <xf numFmtId="0" fontId="63" fillId="0" borderId="30" xfId="617" applyFont="1" applyBorder="1" applyAlignment="1">
      <alignment horizontal="center" vertical="center" wrapText="1"/>
    </xf>
    <xf numFmtId="0" fontId="63" fillId="0" borderId="31" xfId="617" applyFont="1" applyBorder="1" applyAlignment="1">
      <alignment horizontal="center" vertical="center" wrapText="1"/>
    </xf>
  </cellXfs>
  <cellStyles count="1006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Акцент1 2" xfId="9"/>
    <cellStyle name="20% - Акцент2 2" xfId="10"/>
    <cellStyle name="20% - Акцент3 2" xfId="11"/>
    <cellStyle name="20% - Акцент4 2" xfId="12"/>
    <cellStyle name="20% - Акцент5 2" xfId="13"/>
    <cellStyle name="20% - Акцент6 2" xfId="14"/>
    <cellStyle name="40% - Accent1" xfId="15"/>
    <cellStyle name="40% - Accent2" xfId="16"/>
    <cellStyle name="40% - Accent3" xfId="17"/>
    <cellStyle name="40% - Accent4" xfId="18"/>
    <cellStyle name="40% - Accent5" xfId="19"/>
    <cellStyle name="40% - Accent6" xfId="20"/>
    <cellStyle name="40% - Акцент1 2" xfId="21"/>
    <cellStyle name="40% - Акцент2 2" xfId="22"/>
    <cellStyle name="40% - Акцент3 2" xfId="23"/>
    <cellStyle name="40% - Акцент4 2" xfId="24"/>
    <cellStyle name="40% - Акцент5 2" xfId="25"/>
    <cellStyle name="40% - Акцент6 2" xfId="26"/>
    <cellStyle name="60% - Accent1" xfId="27"/>
    <cellStyle name="60% - Accent2" xfId="28"/>
    <cellStyle name="60% - Accent3" xfId="29"/>
    <cellStyle name="60% - Accent4" xfId="30"/>
    <cellStyle name="60% - Accent5" xfId="31"/>
    <cellStyle name="60% - Accent6" xfId="32"/>
    <cellStyle name="60% - Акцент1 2" xfId="33"/>
    <cellStyle name="60% - Акцент2 2" xfId="34"/>
    <cellStyle name="60% - Акцент3 2" xfId="35"/>
    <cellStyle name="60% - Акцент4 2" xfId="36"/>
    <cellStyle name="60% - Акцент5 2" xfId="37"/>
    <cellStyle name="60% - Акцент6 2" xfId="38"/>
    <cellStyle name="Accent1" xfId="39"/>
    <cellStyle name="Accent1 - 20%" xfId="40"/>
    <cellStyle name="Accent1 - 20% 2" xfId="264"/>
    <cellStyle name="Accent1 - 20% 2 2" xfId="265"/>
    <cellStyle name="Accent1 - 20% 3" xfId="266"/>
    <cellStyle name="Accent1 - 20% 4" xfId="267"/>
    <cellStyle name="Accent1 - 40%" xfId="41"/>
    <cellStyle name="Accent1 - 40% 2" xfId="268"/>
    <cellStyle name="Accent1 - 40% 2 2" xfId="269"/>
    <cellStyle name="Accent1 - 40% 3" xfId="270"/>
    <cellStyle name="Accent1 - 40% 4" xfId="271"/>
    <cellStyle name="Accent1 - 60%" xfId="42"/>
    <cellStyle name="Accent1 - 60% 2" xfId="272"/>
    <cellStyle name="Accent1 - 60% 2 2" xfId="273"/>
    <cellStyle name="Accent1 - 60% 3" xfId="274"/>
    <cellStyle name="Accent1 - 60% 4" xfId="275"/>
    <cellStyle name="Accent2" xfId="43"/>
    <cellStyle name="Accent2 - 20%" xfId="44"/>
    <cellStyle name="Accent2 - 20% 2" xfId="276"/>
    <cellStyle name="Accent2 - 20% 2 2" xfId="277"/>
    <cellStyle name="Accent2 - 20% 3" xfId="278"/>
    <cellStyle name="Accent2 - 20% 4" xfId="279"/>
    <cellStyle name="Accent2 - 40%" xfId="45"/>
    <cellStyle name="Accent2 - 40% 2" xfId="280"/>
    <cellStyle name="Accent2 - 40% 2 2" xfId="281"/>
    <cellStyle name="Accent2 - 40% 3" xfId="282"/>
    <cellStyle name="Accent2 - 40% 4" xfId="283"/>
    <cellStyle name="Accent2 - 60%" xfId="46"/>
    <cellStyle name="Accent2 - 60% 2" xfId="284"/>
    <cellStyle name="Accent2 - 60% 2 2" xfId="285"/>
    <cellStyle name="Accent2 - 60% 3" xfId="286"/>
    <cellStyle name="Accent2 - 60% 4" xfId="287"/>
    <cellStyle name="Accent3" xfId="47"/>
    <cellStyle name="Accent3 - 20%" xfId="48"/>
    <cellStyle name="Accent3 - 20% 2" xfId="288"/>
    <cellStyle name="Accent3 - 20% 2 2" xfId="289"/>
    <cellStyle name="Accent3 - 20% 3" xfId="290"/>
    <cellStyle name="Accent3 - 20% 4" xfId="291"/>
    <cellStyle name="Accent3 - 40%" xfId="49"/>
    <cellStyle name="Accent3 - 40% 2" xfId="292"/>
    <cellStyle name="Accent3 - 40% 2 2" xfId="293"/>
    <cellStyle name="Accent3 - 40% 3" xfId="294"/>
    <cellStyle name="Accent3 - 40% 4" xfId="295"/>
    <cellStyle name="Accent3 - 60%" xfId="50"/>
    <cellStyle name="Accent3 - 60% 2" xfId="296"/>
    <cellStyle name="Accent3 - 60% 2 2" xfId="297"/>
    <cellStyle name="Accent3 - 60% 3" xfId="298"/>
    <cellStyle name="Accent3 - 60% 4" xfId="299"/>
    <cellStyle name="Accent3_10" xfId="51"/>
    <cellStyle name="Accent4" xfId="52"/>
    <cellStyle name="Accent4 - 20%" xfId="53"/>
    <cellStyle name="Accent4 - 20% 2" xfId="300"/>
    <cellStyle name="Accent4 - 20% 2 2" xfId="301"/>
    <cellStyle name="Accent4 - 20% 3" xfId="302"/>
    <cellStyle name="Accent4 - 20% 4" xfId="303"/>
    <cellStyle name="Accent4 - 40%" xfId="54"/>
    <cellStyle name="Accent4 - 40% 2" xfId="304"/>
    <cellStyle name="Accent4 - 40% 2 2" xfId="305"/>
    <cellStyle name="Accent4 - 40% 3" xfId="306"/>
    <cellStyle name="Accent4 - 40% 4" xfId="307"/>
    <cellStyle name="Accent4 - 60%" xfId="55"/>
    <cellStyle name="Accent4 - 60% 2" xfId="308"/>
    <cellStyle name="Accent4 - 60% 2 2" xfId="309"/>
    <cellStyle name="Accent4 - 60% 3" xfId="310"/>
    <cellStyle name="Accent4 - 60% 4" xfId="311"/>
    <cellStyle name="Accent4_10" xfId="56"/>
    <cellStyle name="Accent5" xfId="57"/>
    <cellStyle name="Accent5 - 20%" xfId="58"/>
    <cellStyle name="Accent5 - 20% 2" xfId="312"/>
    <cellStyle name="Accent5 - 20% 2 2" xfId="313"/>
    <cellStyle name="Accent5 - 20% 3" xfId="314"/>
    <cellStyle name="Accent5 - 20% 4" xfId="315"/>
    <cellStyle name="Accent5 - 40%" xfId="59"/>
    <cellStyle name="Accent5 - 60%" xfId="60"/>
    <cellStyle name="Accent5 - 60% 2" xfId="316"/>
    <cellStyle name="Accent5 - 60% 2 2" xfId="317"/>
    <cellStyle name="Accent5 - 60% 3" xfId="318"/>
    <cellStyle name="Accent5 - 60% 4" xfId="319"/>
    <cellStyle name="Accent5_10" xfId="61"/>
    <cellStyle name="Accent6" xfId="62"/>
    <cellStyle name="Accent6 - 20%" xfId="63"/>
    <cellStyle name="Accent6 - 40%" xfId="64"/>
    <cellStyle name="Accent6 - 40% 2" xfId="320"/>
    <cellStyle name="Accent6 - 40% 2 2" xfId="321"/>
    <cellStyle name="Accent6 - 40% 3" xfId="322"/>
    <cellStyle name="Accent6 - 40% 4" xfId="323"/>
    <cellStyle name="Accent6 - 60%" xfId="65"/>
    <cellStyle name="Accent6 - 60% 2" xfId="324"/>
    <cellStyle name="Accent6 - 60% 2 2" xfId="325"/>
    <cellStyle name="Accent6 - 60% 3" xfId="326"/>
    <cellStyle name="Accent6 - 60% 4" xfId="327"/>
    <cellStyle name="Accent6_10" xfId="66"/>
    <cellStyle name="Bad" xfId="67"/>
    <cellStyle name="Calculation" xfId="68"/>
    <cellStyle name="Check Cell" xfId="69"/>
    <cellStyle name="Emphasis 1" xfId="70"/>
    <cellStyle name="Emphasis 1 2" xfId="328"/>
    <cellStyle name="Emphasis 1 2 2" xfId="329"/>
    <cellStyle name="Emphasis 1 3" xfId="330"/>
    <cellStyle name="Emphasis 1 4" xfId="331"/>
    <cellStyle name="Emphasis 2" xfId="71"/>
    <cellStyle name="Emphasis 2 2" xfId="332"/>
    <cellStyle name="Emphasis 2 2 2" xfId="333"/>
    <cellStyle name="Emphasis 2 3" xfId="334"/>
    <cellStyle name="Emphasis 2 4" xfId="335"/>
    <cellStyle name="Emphasis 3" xfId="72"/>
    <cellStyle name="Explanatory Text" xfId="73"/>
    <cellStyle name="Good" xfId="74"/>
    <cellStyle name="Heading 1" xfId="75"/>
    <cellStyle name="Heading 2" xfId="76"/>
    <cellStyle name="Heading 3" xfId="77"/>
    <cellStyle name="Heading 4" xfId="78"/>
    <cellStyle name="Input" xfId="79"/>
    <cellStyle name="Linked Cell" xfId="80"/>
    <cellStyle name="Neutral" xfId="81"/>
    <cellStyle name="Normal" xfId="82"/>
    <cellStyle name="Note" xfId="83"/>
    <cellStyle name="Output" xfId="84"/>
    <cellStyle name="SAPBEXaggData" xfId="85"/>
    <cellStyle name="SAPBEXaggData 2" xfId="86"/>
    <cellStyle name="SAPBEXaggData 3" xfId="87"/>
    <cellStyle name="SAPBEXaggData 4" xfId="336"/>
    <cellStyle name="SAPBEXaggData 4 2" xfId="337"/>
    <cellStyle name="SAPBEXaggData 5" xfId="338"/>
    <cellStyle name="SAPBEXaggData_Приложения к закону (поправки)" xfId="88"/>
    <cellStyle name="SAPBEXaggDataEmph" xfId="89"/>
    <cellStyle name="SAPBEXaggDataEmph 2" xfId="90"/>
    <cellStyle name="SAPBEXaggDataEmph 3" xfId="91"/>
    <cellStyle name="SAPBEXaggDataEmph 4" xfId="339"/>
    <cellStyle name="SAPBEXaggDataEmph 5" xfId="340"/>
    <cellStyle name="SAPBEXaggItem" xfId="92"/>
    <cellStyle name="SAPBEXaggItem 2" xfId="93"/>
    <cellStyle name="SAPBEXaggItem 3" xfId="94"/>
    <cellStyle name="SAPBEXaggItem 4" xfId="341"/>
    <cellStyle name="SAPBEXaggItem 4 2" xfId="342"/>
    <cellStyle name="SAPBEXaggItem 5" xfId="343"/>
    <cellStyle name="SAPBEXaggItem 6" xfId="344"/>
    <cellStyle name="SAPBEXaggItem_8" xfId="95"/>
    <cellStyle name="SAPBEXaggItemX" xfId="96"/>
    <cellStyle name="SAPBEXaggItemX 2" xfId="97"/>
    <cellStyle name="SAPBEXaggItemX 3" xfId="98"/>
    <cellStyle name="SAPBEXaggItemX 4" xfId="345"/>
    <cellStyle name="SAPBEXaggItemX 5" xfId="346"/>
    <cellStyle name="SAPBEXchaText" xfId="99"/>
    <cellStyle name="SAPBEXchaText 2" xfId="100"/>
    <cellStyle name="SAPBEXchaText 3" xfId="101"/>
    <cellStyle name="SAPBEXchaText 4" xfId="347"/>
    <cellStyle name="SAPBEXchaText 5" xfId="348"/>
    <cellStyle name="SAPBEXexcBad7" xfId="102"/>
    <cellStyle name="SAPBEXexcBad7 2" xfId="103"/>
    <cellStyle name="SAPBEXexcBad7 3" xfId="104"/>
    <cellStyle name="SAPBEXexcBad7 4" xfId="349"/>
    <cellStyle name="SAPBEXexcBad7 5" xfId="350"/>
    <cellStyle name="SAPBEXexcBad8" xfId="105"/>
    <cellStyle name="SAPBEXexcBad8 2" xfId="106"/>
    <cellStyle name="SAPBEXexcBad8 3" xfId="107"/>
    <cellStyle name="SAPBEXexcBad8 4" xfId="351"/>
    <cellStyle name="SAPBEXexcBad8 5" xfId="352"/>
    <cellStyle name="SAPBEXexcBad9" xfId="108"/>
    <cellStyle name="SAPBEXexcBad9 2" xfId="109"/>
    <cellStyle name="SAPBEXexcBad9 3" xfId="110"/>
    <cellStyle name="SAPBEXexcBad9 4" xfId="353"/>
    <cellStyle name="SAPBEXexcBad9 5" xfId="354"/>
    <cellStyle name="SAPBEXexcCritical4" xfId="111"/>
    <cellStyle name="SAPBEXexcCritical4 2" xfId="112"/>
    <cellStyle name="SAPBEXexcCritical4 3" xfId="113"/>
    <cellStyle name="SAPBEXexcCritical4 4" xfId="355"/>
    <cellStyle name="SAPBEXexcCritical4 5" xfId="356"/>
    <cellStyle name="SAPBEXexcCritical5" xfId="114"/>
    <cellStyle name="SAPBEXexcCritical5 2" xfId="115"/>
    <cellStyle name="SAPBEXexcCritical5 3" xfId="116"/>
    <cellStyle name="SAPBEXexcCritical5 4" xfId="357"/>
    <cellStyle name="SAPBEXexcCritical5 5" xfId="358"/>
    <cellStyle name="SAPBEXexcCritical6" xfId="117"/>
    <cellStyle name="SAPBEXexcCritical6 2" xfId="118"/>
    <cellStyle name="SAPBEXexcCritical6 3" xfId="119"/>
    <cellStyle name="SAPBEXexcCritical6 4" xfId="359"/>
    <cellStyle name="SAPBEXexcCritical6 5" xfId="360"/>
    <cellStyle name="SAPBEXexcGood1" xfId="120"/>
    <cellStyle name="SAPBEXexcGood1 2" xfId="121"/>
    <cellStyle name="SAPBEXexcGood1 3" xfId="122"/>
    <cellStyle name="SAPBEXexcGood1 4" xfId="361"/>
    <cellStyle name="SAPBEXexcGood1 5" xfId="362"/>
    <cellStyle name="SAPBEXexcGood2" xfId="123"/>
    <cellStyle name="SAPBEXexcGood2 2" xfId="124"/>
    <cellStyle name="SAPBEXexcGood2 3" xfId="125"/>
    <cellStyle name="SAPBEXexcGood2 4" xfId="363"/>
    <cellStyle name="SAPBEXexcGood2 5" xfId="364"/>
    <cellStyle name="SAPBEXexcGood3" xfId="126"/>
    <cellStyle name="SAPBEXexcGood3 2" xfId="127"/>
    <cellStyle name="SAPBEXexcGood3 3" xfId="128"/>
    <cellStyle name="SAPBEXexcGood3 4" xfId="365"/>
    <cellStyle name="SAPBEXexcGood3 5" xfId="366"/>
    <cellStyle name="SAPBEXfilterDrill" xfId="129"/>
    <cellStyle name="SAPBEXfilterDrill 2" xfId="130"/>
    <cellStyle name="SAPBEXfilterDrill 3" xfId="131"/>
    <cellStyle name="SAPBEXfilterDrill 4" xfId="367"/>
    <cellStyle name="SAPBEXfilterDrill 5" xfId="368"/>
    <cellStyle name="SAPBEXfilterItem" xfId="132"/>
    <cellStyle name="SAPBEXfilterItem 2" xfId="133"/>
    <cellStyle name="SAPBEXfilterItem 3" xfId="134"/>
    <cellStyle name="SAPBEXfilterItem 4" xfId="369"/>
    <cellStyle name="SAPBEXfilterItem 5" xfId="370"/>
    <cellStyle name="SAPBEXfilterText" xfId="135"/>
    <cellStyle name="SAPBEXfilterText 2" xfId="136"/>
    <cellStyle name="SAPBEXfilterText 3" xfId="137"/>
    <cellStyle name="SAPBEXfilterText 4" xfId="371"/>
    <cellStyle name="SAPBEXfilterText 5" xfId="372"/>
    <cellStyle name="SAPBEXformats" xfId="138"/>
    <cellStyle name="SAPBEXformats 2" xfId="139"/>
    <cellStyle name="SAPBEXformats 3" xfId="140"/>
    <cellStyle name="SAPBEXformats 4" xfId="373"/>
    <cellStyle name="SAPBEXformats 5" xfId="374"/>
    <cellStyle name="SAPBEXheaderItem" xfId="141"/>
    <cellStyle name="SAPBEXheaderItem 2" xfId="142"/>
    <cellStyle name="SAPBEXheaderItem 3" xfId="143"/>
    <cellStyle name="SAPBEXheaderItem 4" xfId="375"/>
    <cellStyle name="SAPBEXheaderItem 5" xfId="376"/>
    <cellStyle name="SAPBEXheaderText" xfId="144"/>
    <cellStyle name="SAPBEXheaderText 2" xfId="145"/>
    <cellStyle name="SAPBEXheaderText 3" xfId="146"/>
    <cellStyle name="SAPBEXheaderText 4" xfId="377"/>
    <cellStyle name="SAPBEXheaderText 5" xfId="378"/>
    <cellStyle name="SAPBEXHLevel0" xfId="147"/>
    <cellStyle name="SAPBEXHLevel0 2" xfId="148"/>
    <cellStyle name="SAPBEXHLevel0 2 2" xfId="379"/>
    <cellStyle name="SAPBEXHLevel0 2 2 3" xfId="149"/>
    <cellStyle name="SAPBEXHLevel0 3" xfId="380"/>
    <cellStyle name="SAPBEXHLevel0X" xfId="150"/>
    <cellStyle name="SAPBEXHLevel0X 2" xfId="151"/>
    <cellStyle name="SAPBEXHLevel0X 3" xfId="152"/>
    <cellStyle name="SAPBEXHLevel0X 4" xfId="381"/>
    <cellStyle name="SAPBEXHLevel0X 5" xfId="382"/>
    <cellStyle name="SAPBEXHLevel1" xfId="153"/>
    <cellStyle name="SAPBEXHLevel1 2" xfId="154"/>
    <cellStyle name="SAPBEXHLevel1 2 2" xfId="383"/>
    <cellStyle name="SAPBEXHLevel1 2 3" xfId="384"/>
    <cellStyle name="SAPBEXHLevel1 2 4" xfId="385"/>
    <cellStyle name="SAPBEXHLevel1_Лист1" xfId="386"/>
    <cellStyle name="SAPBEXHLevel1X" xfId="155"/>
    <cellStyle name="SAPBEXHLevel1X 2" xfId="156"/>
    <cellStyle name="SAPBEXHLevel1X 3" xfId="157"/>
    <cellStyle name="SAPBEXHLevel1X 4" xfId="387"/>
    <cellStyle name="SAPBEXHLevel1X 5" xfId="388"/>
    <cellStyle name="SAPBEXHLevel2" xfId="158"/>
    <cellStyle name="SAPBEXHLevel2 2" xfId="159"/>
    <cellStyle name="SAPBEXHLevel2 2 2" xfId="389"/>
    <cellStyle name="SAPBEXHLevel2 3" xfId="390"/>
    <cellStyle name="SAPBEXHLevel2X" xfId="160"/>
    <cellStyle name="SAPBEXHLevel2X 2" xfId="161"/>
    <cellStyle name="SAPBEXHLevel2X 3" xfId="162"/>
    <cellStyle name="SAPBEXHLevel2X 4" xfId="391"/>
    <cellStyle name="SAPBEXHLevel2X 5" xfId="392"/>
    <cellStyle name="SAPBEXHLevel3" xfId="163"/>
    <cellStyle name="SAPBEXHLevel3 2" xfId="164"/>
    <cellStyle name="SAPBEXHLevel3 3" xfId="165"/>
    <cellStyle name="SAPBEXHLevel3 4" xfId="393"/>
    <cellStyle name="SAPBEXHLevel3 5" xfId="394"/>
    <cellStyle name="SAPBEXHLevel3X" xfId="166"/>
    <cellStyle name="SAPBEXHLevel3X 2" xfId="167"/>
    <cellStyle name="SAPBEXHLevel3X 3" xfId="168"/>
    <cellStyle name="SAPBEXHLevel3X 4" xfId="395"/>
    <cellStyle name="SAPBEXHLevel3X 5" xfId="396"/>
    <cellStyle name="SAPBEXinputData" xfId="169"/>
    <cellStyle name="SAPBEXinputData 2" xfId="170"/>
    <cellStyle name="SAPBEXinputData 2 2" xfId="397"/>
    <cellStyle name="SAPBEXinputData 3" xfId="171"/>
    <cellStyle name="SAPBEXinputData 4" xfId="398"/>
    <cellStyle name="SAPBEXinputData 5" xfId="399"/>
    <cellStyle name="SAPBEXItemHeader" xfId="172"/>
    <cellStyle name="SAPBEXresData" xfId="173"/>
    <cellStyle name="SAPBEXresData 2" xfId="174"/>
    <cellStyle name="SAPBEXresData 3" xfId="175"/>
    <cellStyle name="SAPBEXresData 4" xfId="400"/>
    <cellStyle name="SAPBEXresData 5" xfId="401"/>
    <cellStyle name="SAPBEXresDataEmph" xfId="176"/>
    <cellStyle name="SAPBEXresDataEmph 2" xfId="177"/>
    <cellStyle name="SAPBEXresDataEmph 3" xfId="178"/>
    <cellStyle name="SAPBEXresDataEmph 4" xfId="402"/>
    <cellStyle name="SAPBEXresDataEmph 5" xfId="403"/>
    <cellStyle name="SAPBEXresItem" xfId="179"/>
    <cellStyle name="SAPBEXresItem 2" xfId="180"/>
    <cellStyle name="SAPBEXresItem 3" xfId="181"/>
    <cellStyle name="SAPBEXresItem 4" xfId="404"/>
    <cellStyle name="SAPBEXresItem 5" xfId="405"/>
    <cellStyle name="SAPBEXresItemX" xfId="182"/>
    <cellStyle name="SAPBEXresItemX 2" xfId="183"/>
    <cellStyle name="SAPBEXresItemX 3" xfId="184"/>
    <cellStyle name="SAPBEXresItemX 4" xfId="406"/>
    <cellStyle name="SAPBEXresItemX 5" xfId="407"/>
    <cellStyle name="SAPBEXstdData" xfId="185"/>
    <cellStyle name="SAPBEXstdData 2" xfId="186"/>
    <cellStyle name="SAPBEXstdData 2 2" xfId="408"/>
    <cellStyle name="SAPBEXstdData 2 2 2" xfId="409"/>
    <cellStyle name="SAPBEXstdData 3" xfId="410"/>
    <cellStyle name="SAPBEXstdData_726-ПК (прил.)" xfId="187"/>
    <cellStyle name="SAPBEXstdDataEmph" xfId="188"/>
    <cellStyle name="SAPBEXstdDataEmph 2" xfId="189"/>
    <cellStyle name="SAPBEXstdDataEmph 3" xfId="190"/>
    <cellStyle name="SAPBEXstdDataEmph 4" xfId="411"/>
    <cellStyle name="SAPBEXstdDataEmph 5" xfId="412"/>
    <cellStyle name="SAPBEXstdItem" xfId="191"/>
    <cellStyle name="SAPBEXstdItem 2" xfId="192"/>
    <cellStyle name="SAPBEXstdItem 3" xfId="193"/>
    <cellStyle name="SAPBEXstdItem 4" xfId="413"/>
    <cellStyle name="SAPBEXstdItem 4 2" xfId="414"/>
    <cellStyle name="SAPBEXstdItem 5" xfId="415"/>
    <cellStyle name="SAPBEXstdItem 6" xfId="416"/>
    <cellStyle name="SAPBEXstdItem_726-ПК (прил.)" xfId="194"/>
    <cellStyle name="SAPBEXstdItemX" xfId="195"/>
    <cellStyle name="SAPBEXstdItemX 2" xfId="196"/>
    <cellStyle name="SAPBEXstdItemX 3" xfId="197"/>
    <cellStyle name="SAPBEXstdItemX 4" xfId="417"/>
    <cellStyle name="SAPBEXstdItemX 5" xfId="418"/>
    <cellStyle name="SAPBEXtitle" xfId="198"/>
    <cellStyle name="SAPBEXtitle 2" xfId="199"/>
    <cellStyle name="SAPBEXtitle 3" xfId="200"/>
    <cellStyle name="SAPBEXtitle 4" xfId="419"/>
    <cellStyle name="SAPBEXtitle 5" xfId="420"/>
    <cellStyle name="SAPBEXunassignedItem" xfId="201"/>
    <cellStyle name="SAPBEXunassignedItem 2" xfId="421"/>
    <cellStyle name="SAPBEXundefined" xfId="202"/>
    <cellStyle name="SAPBEXundefined 2" xfId="203"/>
    <cellStyle name="SAPBEXundefined 3" xfId="204"/>
    <cellStyle name="SAPBEXundefined 4" xfId="422"/>
    <cellStyle name="SAPBEXundefined 5" xfId="423"/>
    <cellStyle name="Sheet Title" xfId="205"/>
    <cellStyle name="Title" xfId="206"/>
    <cellStyle name="Total" xfId="207"/>
    <cellStyle name="Warning Text" xfId="208"/>
    <cellStyle name="Акцент1 2" xfId="209"/>
    <cellStyle name="Акцент2 2" xfId="210"/>
    <cellStyle name="Акцент3 2" xfId="211"/>
    <cellStyle name="Акцент4 2" xfId="212"/>
    <cellStyle name="Акцент5 2" xfId="213"/>
    <cellStyle name="Акцент6 2" xfId="214"/>
    <cellStyle name="Ввод  2" xfId="215"/>
    <cellStyle name="Вывод 2" xfId="216"/>
    <cellStyle name="Вычисление 2" xfId="217"/>
    <cellStyle name="Заголовок 1 2" xfId="218"/>
    <cellStyle name="Заголовок 2 2" xfId="219"/>
    <cellStyle name="Заголовок 3 2" xfId="220"/>
    <cellStyle name="Заголовок 4 2" xfId="221"/>
    <cellStyle name="Итог 2" xfId="222"/>
    <cellStyle name="Контрольная ячейка 2" xfId="223"/>
    <cellStyle name="Название 2" xfId="224"/>
    <cellStyle name="Нейтральный 2" xfId="225"/>
    <cellStyle name="Обычный" xfId="0" builtinId="0"/>
    <cellStyle name="Обычный 10" xfId="226"/>
    <cellStyle name="Обычный 10 2" xfId="424"/>
    <cellStyle name="Обычный 10 2 2" xfId="425"/>
    <cellStyle name="Обычный 10 2 2 2" xfId="426"/>
    <cellStyle name="Обычный 10 2 2 2 2" xfId="427"/>
    <cellStyle name="Обычный 10 2 2 3" xfId="428"/>
    <cellStyle name="Обычный 10 2 2 4" xfId="429"/>
    <cellStyle name="Обычный 10 2 2 5" xfId="430"/>
    <cellStyle name="Обычный 10 2 3" xfId="431"/>
    <cellStyle name="Обычный 10 2 3 2" xfId="432"/>
    <cellStyle name="Обычный 10 2 3 3" xfId="433"/>
    <cellStyle name="Обычный 10 2 3 4" xfId="434"/>
    <cellStyle name="Обычный 10 2 4" xfId="435"/>
    <cellStyle name="Обычный 10 2 5" xfId="436"/>
    <cellStyle name="Обычный 10 2 6" xfId="437"/>
    <cellStyle name="Обычный 10 2 7" xfId="438"/>
    <cellStyle name="Обычный 10 3" xfId="439"/>
    <cellStyle name="Обычный 10 3 2" xfId="440"/>
    <cellStyle name="Обычный 10 3 2 2" xfId="441"/>
    <cellStyle name="Обычный 10 3 3" xfId="442"/>
    <cellStyle name="Обычный 10 4" xfId="443"/>
    <cellStyle name="Обычный 10 4 2" xfId="444"/>
    <cellStyle name="Обычный 10 5" xfId="445"/>
    <cellStyle name="Обычный 10 5 2" xfId="446"/>
    <cellStyle name="Обычный 10 6" xfId="447"/>
    <cellStyle name="Обычный 10 7" xfId="448"/>
    <cellStyle name="Обычный 11" xfId="227"/>
    <cellStyle name="Обычный 11 10" xfId="449"/>
    <cellStyle name="Обычный 11 11" xfId="450"/>
    <cellStyle name="Обычный 11 12" xfId="451"/>
    <cellStyle name="Обычный 11 13" xfId="452"/>
    <cellStyle name="Обычный 11 2" xfId="453"/>
    <cellStyle name="Обычный 11 2 2" xfId="454"/>
    <cellStyle name="Обычный 11 2 2 2" xfId="455"/>
    <cellStyle name="Обычный 11 2 2 3" xfId="456"/>
    <cellStyle name="Обычный 11 2 2 4" xfId="457"/>
    <cellStyle name="Обычный 11 2 3" xfId="458"/>
    <cellStyle name="Обычный 11 2 3 2" xfId="459"/>
    <cellStyle name="Обычный 11 2 3 3" xfId="460"/>
    <cellStyle name="Обычный 11 2 4" xfId="461"/>
    <cellStyle name="Обычный 11 2 5" xfId="462"/>
    <cellStyle name="Обычный 11 2 6" xfId="463"/>
    <cellStyle name="Обычный 11 3" xfId="464"/>
    <cellStyle name="Обычный 11 4" xfId="465"/>
    <cellStyle name="Обычный 11 4 2" xfId="466"/>
    <cellStyle name="Обычный 11 4 2 2" xfId="467"/>
    <cellStyle name="Обычный 11 4 2 3" xfId="468"/>
    <cellStyle name="Обычный 11 4 2 4" xfId="469"/>
    <cellStyle name="Обычный 11 4 3" xfId="470"/>
    <cellStyle name="Обычный 11 4 3 2" xfId="471"/>
    <cellStyle name="Обычный 11 4 3 3" xfId="472"/>
    <cellStyle name="Обычный 11 4 4" xfId="473"/>
    <cellStyle name="Обычный 11 4 4 2" xfId="474"/>
    <cellStyle name="Обычный 11 4 4 3" xfId="475"/>
    <cellStyle name="Обычный 11 4 5" xfId="476"/>
    <cellStyle name="Обычный 11 4 6" xfId="477"/>
    <cellStyle name="Обычный 11 5" xfId="478"/>
    <cellStyle name="Обычный 11 5 2" xfId="479"/>
    <cellStyle name="Обычный 11 5 2 2" xfId="480"/>
    <cellStyle name="Обычный 11 5 2 3" xfId="481"/>
    <cellStyle name="Обычный 11 5 2 4" xfId="482"/>
    <cellStyle name="Обычный 11 5 3" xfId="483"/>
    <cellStyle name="Обычный 11 5 3 2" xfId="484"/>
    <cellStyle name="Обычный 11 5 3 3" xfId="485"/>
    <cellStyle name="Обычный 11 5 4" xfId="486"/>
    <cellStyle name="Обычный 11 5 5" xfId="487"/>
    <cellStyle name="Обычный 11 5 6" xfId="488"/>
    <cellStyle name="Обычный 11 6" xfId="489"/>
    <cellStyle name="Обычный 11 6 2" xfId="490"/>
    <cellStyle name="Обычный 11 6 2 2" xfId="491"/>
    <cellStyle name="Обычный 11 6 2 3" xfId="492"/>
    <cellStyle name="Обычный 11 6 2 4" xfId="493"/>
    <cellStyle name="Обычный 11 6 3" xfId="494"/>
    <cellStyle name="Обычный 11 6 3 2" xfId="495"/>
    <cellStyle name="Обычный 11 6 3 3" xfId="496"/>
    <cellStyle name="Обычный 11 6 4" xfId="497"/>
    <cellStyle name="Обычный 11 6 5" xfId="498"/>
    <cellStyle name="Обычный 11 6 6" xfId="499"/>
    <cellStyle name="Обычный 11 7" xfId="500"/>
    <cellStyle name="Обычный 11 7 2" xfId="501"/>
    <cellStyle name="Обычный 11 7 2 2" xfId="502"/>
    <cellStyle name="Обычный 11 7 3" xfId="503"/>
    <cellStyle name="Обычный 11 7 4" xfId="504"/>
    <cellStyle name="Обычный 11 7 5" xfId="505"/>
    <cellStyle name="Обычный 11 7 6" xfId="506"/>
    <cellStyle name="Обычный 11 8" xfId="507"/>
    <cellStyle name="Обычный 11 8 2" xfId="508"/>
    <cellStyle name="Обычный 11 8 2 2" xfId="509"/>
    <cellStyle name="Обычный 11 8 3" xfId="510"/>
    <cellStyle name="Обычный 11 8 4" xfId="511"/>
    <cellStyle name="Обычный 11 8 5" xfId="512"/>
    <cellStyle name="Обычный 11 8 6" xfId="513"/>
    <cellStyle name="Обычный 11 9" xfId="514"/>
    <cellStyle name="Обычный 11 9 2" xfId="515"/>
    <cellStyle name="Обычный 12" xfId="1"/>
    <cellStyle name="Обычный 12 2" xfId="516"/>
    <cellStyle name="Обычный 12 2 2" xfId="517"/>
    <cellStyle name="Обычный 12 2 2 2" xfId="518"/>
    <cellStyle name="Обычный 12 2 2 3" xfId="519"/>
    <cellStyle name="Обычный 12 2 2 4" xfId="520"/>
    <cellStyle name="Обычный 12 2 3" xfId="521"/>
    <cellStyle name="Обычный 12 2 3 2" xfId="522"/>
    <cellStyle name="Обычный 12 2 3 3" xfId="523"/>
    <cellStyle name="Обычный 12 2 4" xfId="524"/>
    <cellStyle name="Обычный 12 2 4 2" xfId="525"/>
    <cellStyle name="Обычный 12 2 4 3" xfId="526"/>
    <cellStyle name="Обычный 12 2 5" xfId="527"/>
    <cellStyle name="Обычный 12 2 6" xfId="528"/>
    <cellStyle name="Обычный 12 2 7" xfId="1003"/>
    <cellStyle name="Обычный 12 3" xfId="529"/>
    <cellStyle name="Обычный 12 3 2" xfId="530"/>
    <cellStyle name="Обычный 12 3 2 2" xfId="531"/>
    <cellStyle name="Обычный 12 3 2 3" xfId="532"/>
    <cellStyle name="Обычный 12 3 2 4" xfId="533"/>
    <cellStyle name="Обычный 12 3 3" xfId="534"/>
    <cellStyle name="Обычный 12 3 4" xfId="535"/>
    <cellStyle name="Обычный 12 3 5" xfId="536"/>
    <cellStyle name="Обычный 12 3 6" xfId="537"/>
    <cellStyle name="Обычный 12 4" xfId="538"/>
    <cellStyle name="Обычный 12 4 2" xfId="539"/>
    <cellStyle name="Обычный 12 4 2 2" xfId="540"/>
    <cellStyle name="Обычный 12 4 3" xfId="541"/>
    <cellStyle name="Обычный 12 4 4" xfId="542"/>
    <cellStyle name="Обычный 12 4 5" xfId="543"/>
    <cellStyle name="Обычный 12 4 6" xfId="544"/>
    <cellStyle name="Обычный 12 5" xfId="545"/>
    <cellStyle name="Обычный 12 5 2" xfId="546"/>
    <cellStyle name="Обычный 12 5 2 2" xfId="547"/>
    <cellStyle name="Обычный 12 5 3" xfId="548"/>
    <cellStyle name="Обычный 12 5 4" xfId="549"/>
    <cellStyle name="Обычный 12 5 5" xfId="550"/>
    <cellStyle name="Обычный 12 5 6" xfId="551"/>
    <cellStyle name="Обычный 12 6" xfId="552"/>
    <cellStyle name="Обычный 12 6 2" xfId="553"/>
    <cellStyle name="Обычный 12 6 2 2" xfId="554"/>
    <cellStyle name="Обычный 12 6 2 3" xfId="555"/>
    <cellStyle name="Обычный 12 6 2 4" xfId="556"/>
    <cellStyle name="Обычный 12 6 3" xfId="557"/>
    <cellStyle name="Обычный 12 6 4" xfId="558"/>
    <cellStyle name="Обычный 12 6 5" xfId="559"/>
    <cellStyle name="Обычный 12 6 6" xfId="560"/>
    <cellStyle name="Обычный 12 7" xfId="561"/>
    <cellStyle name="Обычный 12 8" xfId="562"/>
    <cellStyle name="Обычный 12 8 2" xfId="563"/>
    <cellStyle name="Обычный 12 9" xfId="564"/>
    <cellStyle name="Обычный 13" xfId="565"/>
    <cellStyle name="Обычный 13 2" xfId="566"/>
    <cellStyle name="Обычный 13 2 2" xfId="567"/>
    <cellStyle name="Обычный 13 2 2 2" xfId="568"/>
    <cellStyle name="Обычный 13 2 2 3" xfId="569"/>
    <cellStyle name="Обычный 13 2 3" xfId="570"/>
    <cellStyle name="Обычный 13 2 4" xfId="571"/>
    <cellStyle name="Обычный 13 2_Лист1" xfId="572"/>
    <cellStyle name="Обычный 13 3" xfId="573"/>
    <cellStyle name="Обычный 13 3 2" xfId="574"/>
    <cellStyle name="Обычный 13 3 3" xfId="575"/>
    <cellStyle name="Обычный 13 4" xfId="576"/>
    <cellStyle name="Обычный 13 5" xfId="577"/>
    <cellStyle name="Обычный 13 5 2" xfId="578"/>
    <cellStyle name="Обычный 13 6" xfId="579"/>
    <cellStyle name="Обычный 13 7" xfId="580"/>
    <cellStyle name="Обычный 13 8" xfId="581"/>
    <cellStyle name="Обычный 13_Лист1" xfId="582"/>
    <cellStyle name="Обычный 14" xfId="583"/>
    <cellStyle name="Обычный 14 2" xfId="584"/>
    <cellStyle name="Обычный 14 2 2" xfId="585"/>
    <cellStyle name="Обычный 14 2 2 2" xfId="586"/>
    <cellStyle name="Обычный 14 2 2 3" xfId="587"/>
    <cellStyle name="Обычный 14 2 3" xfId="588"/>
    <cellStyle name="Обычный 14 2 4" xfId="589"/>
    <cellStyle name="Обычный 14 2 5" xfId="590"/>
    <cellStyle name="Обычный 14 2_Лист1" xfId="591"/>
    <cellStyle name="Обычный 14 3" xfId="592"/>
    <cellStyle name="Обычный 14 3 2" xfId="593"/>
    <cellStyle name="Обычный 14 3 3" xfId="594"/>
    <cellStyle name="Обычный 14 4" xfId="595"/>
    <cellStyle name="Обычный 14 5" xfId="596"/>
    <cellStyle name="Обычный 14 7" xfId="597"/>
    <cellStyle name="Обычный 14 7 2" xfId="598"/>
    <cellStyle name="Обычный 14_Лист1" xfId="599"/>
    <cellStyle name="Обычный 15" xfId="600"/>
    <cellStyle name="Обычный 15 2" xfId="601"/>
    <cellStyle name="Обычный 15 2 2" xfId="602"/>
    <cellStyle name="Обычный 15 2 2 2" xfId="603"/>
    <cellStyle name="Обычный 15 2 2 3" xfId="604"/>
    <cellStyle name="Обычный 15 2 3" xfId="605"/>
    <cellStyle name="Обычный 15 2 4" xfId="606"/>
    <cellStyle name="Обычный 15 2_Лист1" xfId="607"/>
    <cellStyle name="Обычный 15 3" xfId="608"/>
    <cellStyle name="Обычный 15 3 2" xfId="609"/>
    <cellStyle name="Обычный 15 3 3" xfId="610"/>
    <cellStyle name="Обычный 15 4" xfId="611"/>
    <cellStyle name="Обычный 15 4 2" xfId="612"/>
    <cellStyle name="Обычный 15 4 3" xfId="613"/>
    <cellStyle name="Обычный 15 5" xfId="614"/>
    <cellStyle name="Обычный 15 6" xfId="615"/>
    <cellStyle name="Обычный 15_Лист1" xfId="616"/>
    <cellStyle name="Обычный 16" xfId="617"/>
    <cellStyle name="Обычный 16 2" xfId="618"/>
    <cellStyle name="Обычный 16 2 2" xfId="619"/>
    <cellStyle name="Обычный 16 3" xfId="620"/>
    <cellStyle name="Обычный 16 4" xfId="621"/>
    <cellStyle name="Обычный 16 5" xfId="622"/>
    <cellStyle name="Обычный 16 6" xfId="623"/>
    <cellStyle name="Обычный 17" xfId="624"/>
    <cellStyle name="Обычный 17 2" xfId="625"/>
    <cellStyle name="Обычный 18" xfId="626"/>
    <cellStyle name="Обычный 19" xfId="627"/>
    <cellStyle name="Обычный 2" xfId="2"/>
    <cellStyle name="Обычный 2 10" xfId="628"/>
    <cellStyle name="Обычный 2 10 2" xfId="629"/>
    <cellStyle name="Обычный 2 10 2 2" xfId="630"/>
    <cellStyle name="Обычный 2 10 2 3" xfId="631"/>
    <cellStyle name="Обычный 2 10 3" xfId="632"/>
    <cellStyle name="Обычный 2 10 4" xfId="633"/>
    <cellStyle name="Обычный 2 10_Лист1" xfId="634"/>
    <cellStyle name="Обычный 2 11" xfId="635"/>
    <cellStyle name="Обычный 2 2" xfId="228"/>
    <cellStyle name="Обычный 2 2 2" xfId="636"/>
    <cellStyle name="Обычный 2 2 2 2" xfId="637"/>
    <cellStyle name="Обычный 2 2 2 3" xfId="1004"/>
    <cellStyle name="Обычный 2 2 3" xfId="638"/>
    <cellStyle name="Обычный 2 2 3 2" xfId="639"/>
    <cellStyle name="Обычный 2 2 4" xfId="640"/>
    <cellStyle name="Обычный 2 2 5" xfId="641"/>
    <cellStyle name="Обычный 2 3" xfId="229"/>
    <cellStyle name="Обычный 2 3 2" xfId="642"/>
    <cellStyle name="Обычный 2 3 2 2" xfId="643"/>
    <cellStyle name="Обычный 2 3 2 2 2" xfId="644"/>
    <cellStyle name="Обычный 2 3 2 3" xfId="645"/>
    <cellStyle name="Обычный 2 3 3" xfId="646"/>
    <cellStyle name="Обычный 2 3 3 2" xfId="647"/>
    <cellStyle name="Обычный 2 3 3 2 2" xfId="648"/>
    <cellStyle name="Обычный 2 3 3 2 2 2" xfId="649"/>
    <cellStyle name="Обычный 2 3 3 2 2 3" xfId="650"/>
    <cellStyle name="Обычный 2 3 3 2 3" xfId="651"/>
    <cellStyle name="Обычный 2 3 3 3" xfId="652"/>
    <cellStyle name="Обычный 2 3 3 3 2" xfId="653"/>
    <cellStyle name="Обычный 2 3 3 3 3" xfId="654"/>
    <cellStyle name="Обычный 2 3 3 4" xfId="655"/>
    <cellStyle name="Обычный 2 3 3 5" xfId="656"/>
    <cellStyle name="Обычный 2 3 3 6" xfId="657"/>
    <cellStyle name="Обычный 2 3 4" xfId="658"/>
    <cellStyle name="Обычный 2 3 4 2" xfId="659"/>
    <cellStyle name="Обычный 2 3 5" xfId="660"/>
    <cellStyle name="Обычный 2 3 5 2" xfId="661"/>
    <cellStyle name="Обычный 2 3 6" xfId="662"/>
    <cellStyle name="Обычный 2 3 7" xfId="663"/>
    <cellStyle name="Обычный 2 4" xfId="230"/>
    <cellStyle name="Обычный 2 4 2" xfId="664"/>
    <cellStyle name="Обычный 2 4 2 2" xfId="665"/>
    <cellStyle name="Обычный 2 4 2 2 2" xfId="666"/>
    <cellStyle name="Обычный 2 4 2 2 3" xfId="667"/>
    <cellStyle name="Обычный 2 4 2 2 4" xfId="668"/>
    <cellStyle name="Обычный 2 4 2 3" xfId="669"/>
    <cellStyle name="Обычный 2 4 2 4" xfId="670"/>
    <cellStyle name="Обычный 2 4 2 5" xfId="671"/>
    <cellStyle name="Обычный 2 4 2 6" xfId="672"/>
    <cellStyle name="Обычный 2 4 2_Лист1" xfId="673"/>
    <cellStyle name="Обычный 2 4 3" xfId="674"/>
    <cellStyle name="Обычный 2 4 3 2" xfId="675"/>
    <cellStyle name="Обычный 2 4 3 2 2" xfId="676"/>
    <cellStyle name="Обычный 2 4 3 3" xfId="677"/>
    <cellStyle name="Обычный 2 4 3 4" xfId="678"/>
    <cellStyle name="Обычный 2 4 3 5" xfId="679"/>
    <cellStyle name="Обычный 2 4 3 6" xfId="680"/>
    <cellStyle name="Обычный 2 4 4" xfId="681"/>
    <cellStyle name="Обычный 2 4 4 2" xfId="682"/>
    <cellStyle name="Обычный 2 4 5" xfId="683"/>
    <cellStyle name="Обычный 2 4 6" xfId="684"/>
    <cellStyle name="Обычный 2 4 7" xfId="685"/>
    <cellStyle name="Обычный 2 4 8" xfId="686"/>
    <cellStyle name="Обычный 2 5" xfId="231"/>
    <cellStyle name="Обычный 2 5 10" xfId="687"/>
    <cellStyle name="Обычный 2 5 11" xfId="688"/>
    <cellStyle name="Обычный 2 5 2" xfId="689"/>
    <cellStyle name="Обычный 2 5 2 2" xfId="690"/>
    <cellStyle name="Обычный 2 5 2 2 2" xfId="691"/>
    <cellStyle name="Обычный 2 5 2 2 3" xfId="692"/>
    <cellStyle name="Обычный 2 5 2 2 4" xfId="693"/>
    <cellStyle name="Обычный 2 5 2 3" xfId="694"/>
    <cellStyle name="Обычный 2 5 2 4" xfId="695"/>
    <cellStyle name="Обычный 2 5 2 5" xfId="696"/>
    <cellStyle name="Обычный 2 5 2 6" xfId="697"/>
    <cellStyle name="Обычный 2 5 3" xfId="698"/>
    <cellStyle name="Обычный 2 5 3 2" xfId="699"/>
    <cellStyle name="Обычный 2 5 3 2 2" xfId="700"/>
    <cellStyle name="Обычный 2 5 3 2 3" xfId="701"/>
    <cellStyle name="Обычный 2 5 3 2 4" xfId="702"/>
    <cellStyle name="Обычный 2 5 3 3" xfId="703"/>
    <cellStyle name="Обычный 2 5 3 3 2" xfId="704"/>
    <cellStyle name="Обычный 2 5 3 3 3" xfId="705"/>
    <cellStyle name="Обычный 2 5 3 4" xfId="706"/>
    <cellStyle name="Обычный 2 5 3 4 2" xfId="707"/>
    <cellStyle name="Обычный 2 5 3 4 3" xfId="708"/>
    <cellStyle name="Обычный 2 5 3 5" xfId="709"/>
    <cellStyle name="Обычный 2 5 3 6" xfId="710"/>
    <cellStyle name="Обычный 2 5 4" xfId="711"/>
    <cellStyle name="Обычный 2 5 4 2" xfId="712"/>
    <cellStyle name="Обычный 2 5 4 2 2" xfId="713"/>
    <cellStyle name="Обычный 2 5 4 3" xfId="714"/>
    <cellStyle name="Обычный 2 5 4 4" xfId="715"/>
    <cellStyle name="Обычный 2 5 4 5" xfId="716"/>
    <cellStyle name="Обычный 2 5 4 6" xfId="717"/>
    <cellStyle name="Обычный 2 5 5" xfId="718"/>
    <cellStyle name="Обычный 2 5 5 2" xfId="719"/>
    <cellStyle name="Обычный 2 5 5 2 2" xfId="720"/>
    <cellStyle name="Обычный 2 5 5 3" xfId="721"/>
    <cellStyle name="Обычный 2 5 5 4" xfId="722"/>
    <cellStyle name="Обычный 2 5 5 5" xfId="723"/>
    <cellStyle name="Обычный 2 5 5 6" xfId="724"/>
    <cellStyle name="Обычный 2 5 6" xfId="725"/>
    <cellStyle name="Обычный 2 5 6 2" xfId="726"/>
    <cellStyle name="Обычный 2 5 6 2 2" xfId="727"/>
    <cellStyle name="Обычный 2 5 6 2 3" xfId="728"/>
    <cellStyle name="Обычный 2 5 6 2 4" xfId="729"/>
    <cellStyle name="Обычный 2 5 6 3" xfId="730"/>
    <cellStyle name="Обычный 2 5 6 4" xfId="731"/>
    <cellStyle name="Обычный 2 5 6 5" xfId="732"/>
    <cellStyle name="Обычный 2 5 6 6" xfId="733"/>
    <cellStyle name="Обычный 2 5 7" xfId="734"/>
    <cellStyle name="Обычный 2 5 7 2" xfId="735"/>
    <cellStyle name="Обычный 2 5 8" xfId="736"/>
    <cellStyle name="Обычный 2 5 9" xfId="737"/>
    <cellStyle name="Обычный 2 6" xfId="261"/>
    <cellStyle name="Обычный 2 6 2" xfId="738"/>
    <cellStyle name="Обычный 2 6 2 2" xfId="739"/>
    <cellStyle name="Обычный 2 6 2 2 2" xfId="740"/>
    <cellStyle name="Обычный 2 6 2 2 2 2" xfId="741"/>
    <cellStyle name="Обычный 2 6 2 2 2 3" xfId="742"/>
    <cellStyle name="Обычный 2 6 2 2 3" xfId="743"/>
    <cellStyle name="Обычный 2 6 2 2 4" xfId="744"/>
    <cellStyle name="Обычный 2 6 2 2_Лист1" xfId="745"/>
    <cellStyle name="Обычный 2 6 2 3" xfId="746"/>
    <cellStyle name="Обычный 2 6 2 3 2" xfId="747"/>
    <cellStyle name="Обычный 2 6 2 3 3" xfId="748"/>
    <cellStyle name="Обычный 2 6 2 4" xfId="749"/>
    <cellStyle name="Обычный 2 6 2 5" xfId="750"/>
    <cellStyle name="Обычный 2 6 2_Лист1" xfId="751"/>
    <cellStyle name="Обычный 2 6 3" xfId="752"/>
    <cellStyle name="Обычный 2 6 3 2" xfId="753"/>
    <cellStyle name="Обычный 2 6 3 2 2" xfId="754"/>
    <cellStyle name="Обычный 2 6 3 2 2 2" xfId="755"/>
    <cellStyle name="Обычный 2 6 3 2 2 3" xfId="756"/>
    <cellStyle name="Обычный 2 6 3 2 3" xfId="757"/>
    <cellStyle name="Обычный 2 6 3 2 4" xfId="758"/>
    <cellStyle name="Обычный 2 6 3 2_Лист1" xfId="759"/>
    <cellStyle name="Обычный 2 6 3 3" xfId="760"/>
    <cellStyle name="Обычный 2 6 3 3 2" xfId="761"/>
    <cellStyle name="Обычный 2 6 3 3 3" xfId="762"/>
    <cellStyle name="Обычный 2 6 3 4" xfId="763"/>
    <cellStyle name="Обычный 2 6 3 5" xfId="764"/>
    <cellStyle name="Обычный 2 6 3_Лист1" xfId="765"/>
    <cellStyle name="Обычный 2 6 4" xfId="766"/>
    <cellStyle name="Обычный 2 6 4 2" xfId="767"/>
    <cellStyle name="Обычный 2 6 4 2 2" xfId="768"/>
    <cellStyle name="Обычный 2 6 4 2 3" xfId="769"/>
    <cellStyle name="Обычный 2 6 4 3" xfId="770"/>
    <cellStyle name="Обычный 2 6 4 4" xfId="771"/>
    <cellStyle name="Обычный 2 6 4_Лист1" xfId="772"/>
    <cellStyle name="Обычный 2 6 5" xfId="773"/>
    <cellStyle name="Обычный 2 6 5 2" xfId="774"/>
    <cellStyle name="Обычный 2 6 5 3" xfId="775"/>
    <cellStyle name="Обычный 2 6 6" xfId="776"/>
    <cellStyle name="Обычный 2 6 6 2" xfId="777"/>
    <cellStyle name="Обычный 2 6 7" xfId="778"/>
    <cellStyle name="Обычный 2 6 8" xfId="779"/>
    <cellStyle name="Обычный 2 6_Лист1" xfId="780"/>
    <cellStyle name="Обычный 2 7" xfId="781"/>
    <cellStyle name="Обычный 2 7 2" xfId="782"/>
    <cellStyle name="Обычный 2 7 2 2" xfId="783"/>
    <cellStyle name="Обычный 2 8" xfId="784"/>
    <cellStyle name="Обычный 2 9" xfId="785"/>
    <cellStyle name="Обычный 20" xfId="232"/>
    <cellStyle name="Обычный 20 2" xfId="263"/>
    <cellStyle name="Обычный 20 3" xfId="786"/>
    <cellStyle name="Обычный 20 4" xfId="787"/>
    <cellStyle name="Обычный 21" xfId="788"/>
    <cellStyle name="Обычный 21 2" xfId="789"/>
    <cellStyle name="Обычный 21 2 2" xfId="790"/>
    <cellStyle name="Обычный 21 2 2 2" xfId="791"/>
    <cellStyle name="Обычный 21 2 3" xfId="792"/>
    <cellStyle name="Обычный 21 2 4" xfId="793"/>
    <cellStyle name="Обычный 21 2 5" xfId="794"/>
    <cellStyle name="Обычный 21 3" xfId="795"/>
    <cellStyle name="Обычный 21 3 2" xfId="796"/>
    <cellStyle name="Обычный 21 4" xfId="797"/>
    <cellStyle name="Обычный 21 5" xfId="798"/>
    <cellStyle name="Обычный 21 6" xfId="799"/>
    <cellStyle name="Обычный 22" xfId="800"/>
    <cellStyle name="Обычный 22 2" xfId="801"/>
    <cellStyle name="Обычный 22 2 2" xfId="802"/>
    <cellStyle name="Обычный 22 2 3" xfId="803"/>
    <cellStyle name="Обычный 22 3" xfId="804"/>
    <cellStyle name="Обычный 22 3 2" xfId="805"/>
    <cellStyle name="Обычный 22 3 3" xfId="806"/>
    <cellStyle name="Обычный 22 4" xfId="807"/>
    <cellStyle name="Обычный 22 5" xfId="808"/>
    <cellStyle name="Обычный 23" xfId="809"/>
    <cellStyle name="Обычный 24" xfId="810"/>
    <cellStyle name="Обычный 25" xfId="811"/>
    <cellStyle name="Обычный 26" xfId="812"/>
    <cellStyle name="Обычный 27" xfId="813"/>
    <cellStyle name="Обычный 28" xfId="814"/>
    <cellStyle name="Обычный 29" xfId="815"/>
    <cellStyle name="Обычный 3" xfId="233"/>
    <cellStyle name="Обычный 3 2" xfId="816"/>
    <cellStyle name="Обычный 3 2 2" xfId="817"/>
    <cellStyle name="Обычный 3 3" xfId="818"/>
    <cellStyle name="Обычный 3 3 2" xfId="819"/>
    <cellStyle name="Обычный 30" xfId="820"/>
    <cellStyle name="Обычный 31" xfId="821"/>
    <cellStyle name="Обычный 32" xfId="822"/>
    <cellStyle name="Обычный 33" xfId="823"/>
    <cellStyle name="Обычный 34" xfId="824"/>
    <cellStyle name="Обычный 35" xfId="825"/>
    <cellStyle name="Обычный 36" xfId="1005"/>
    <cellStyle name="Обычный 4" xfId="234"/>
    <cellStyle name="Обычный 4 2" xfId="826"/>
    <cellStyle name="Обычный 4 2 2" xfId="827"/>
    <cellStyle name="Обычный 4 2 3" xfId="828"/>
    <cellStyle name="Обычный 4 2 4" xfId="829"/>
    <cellStyle name="Обычный 4 3" xfId="830"/>
    <cellStyle name="Обычный 4 4" xfId="831"/>
    <cellStyle name="Обычный 5" xfId="235"/>
    <cellStyle name="Обычный 5 10" xfId="832"/>
    <cellStyle name="Обычный 5 2" xfId="833"/>
    <cellStyle name="Обычный 5 2 2" xfId="834"/>
    <cellStyle name="Обычный 5 2 2 2" xfId="835"/>
    <cellStyle name="Обычный 5 2 2 2 2" xfId="836"/>
    <cellStyle name="Обычный 5 2 2 2 3" xfId="837"/>
    <cellStyle name="Обычный 5 2 2 3" xfId="838"/>
    <cellStyle name="Обычный 5 2 2 4" xfId="839"/>
    <cellStyle name="Обычный 5 2 2_Лист1" xfId="840"/>
    <cellStyle name="Обычный 5 2 3" xfId="841"/>
    <cellStyle name="Обычный 5 2 3 2" xfId="842"/>
    <cellStyle name="Обычный 5 2 3 3" xfId="843"/>
    <cellStyle name="Обычный 5 2 4" xfId="844"/>
    <cellStyle name="Обычный 5 2 5" xfId="845"/>
    <cellStyle name="Обычный 5 2_Лист1" xfId="846"/>
    <cellStyle name="Обычный 5 3" xfId="847"/>
    <cellStyle name="Обычный 5 3 2" xfId="848"/>
    <cellStyle name="Обычный 5 3 2 2" xfId="849"/>
    <cellStyle name="Обычный 5 3 2 3" xfId="850"/>
    <cellStyle name="Обычный 5 3 3" xfId="851"/>
    <cellStyle name="Обычный 5 3 4" xfId="852"/>
    <cellStyle name="Обычный 5 3_Лист1" xfId="853"/>
    <cellStyle name="Обычный 5 4" xfId="854"/>
    <cellStyle name="Обычный 5 4 2" xfId="855"/>
    <cellStyle name="Обычный 5 4 3" xfId="856"/>
    <cellStyle name="Обычный 5 5" xfId="857"/>
    <cellStyle name="Обычный 5 5 2" xfId="858"/>
    <cellStyle name="Обычный 5 5 3" xfId="859"/>
    <cellStyle name="Обычный 5 6" xfId="860"/>
    <cellStyle name="Обычный 5 7" xfId="861"/>
    <cellStyle name="Обычный 5 8" xfId="862"/>
    <cellStyle name="Обычный 5 9" xfId="863"/>
    <cellStyle name="Обычный 5_Лист1" xfId="864"/>
    <cellStyle name="Обычный 6" xfId="236"/>
    <cellStyle name="Обычный 6 2" xfId="865"/>
    <cellStyle name="Обычный 7" xfId="237"/>
    <cellStyle name="Обычный 7 10" xfId="866"/>
    <cellStyle name="Обычный 7 2" xfId="867"/>
    <cellStyle name="Обычный 7 2 2" xfId="868"/>
    <cellStyle name="Обычный 7 2 2 2" xfId="869"/>
    <cellStyle name="Обычный 7 2 2 2 2" xfId="870"/>
    <cellStyle name="Обычный 7 2 2 2 2 2" xfId="871"/>
    <cellStyle name="Обычный 7 2 2 2 2 3" xfId="872"/>
    <cellStyle name="Обычный 7 2 2 2 3" xfId="873"/>
    <cellStyle name="Обычный 7 2 2 2 4" xfId="874"/>
    <cellStyle name="Обычный 7 2 2 2_Лист1" xfId="875"/>
    <cellStyle name="Обычный 7 2 2 3" xfId="876"/>
    <cellStyle name="Обычный 7 2 2 3 2" xfId="877"/>
    <cellStyle name="Обычный 7 2 2 3 3" xfId="878"/>
    <cellStyle name="Обычный 7 2 2 4" xfId="879"/>
    <cellStyle name="Обычный 7 2 2 5" xfId="880"/>
    <cellStyle name="Обычный 7 2 2_Лист1" xfId="881"/>
    <cellStyle name="Обычный 7 2 3" xfId="882"/>
    <cellStyle name="Обычный 7 2 3 2" xfId="883"/>
    <cellStyle name="Обычный 7 2 3 2 2" xfId="884"/>
    <cellStyle name="Обычный 7 2 3 2 3" xfId="885"/>
    <cellStyle name="Обычный 7 2 3 3" xfId="886"/>
    <cellStyle name="Обычный 7 2 3 4" xfId="887"/>
    <cellStyle name="Обычный 7 2 3_Лист1" xfId="888"/>
    <cellStyle name="Обычный 7 2 4" xfId="889"/>
    <cellStyle name="Обычный 7 2 4 2" xfId="890"/>
    <cellStyle name="Обычный 7 2 4 3" xfId="891"/>
    <cellStyle name="Обычный 7 2 5" xfId="892"/>
    <cellStyle name="Обычный 7 2 5 2" xfId="893"/>
    <cellStyle name="Обычный 7 2 6" xfId="894"/>
    <cellStyle name="Обычный 7 2 7" xfId="895"/>
    <cellStyle name="Обычный 7 2_Лист1" xfId="896"/>
    <cellStyle name="Обычный 7 3" xfId="897"/>
    <cellStyle name="Обычный 7 3 2" xfId="898"/>
    <cellStyle name="Обычный 7 4" xfId="899"/>
    <cellStyle name="Обычный 7 5" xfId="900"/>
    <cellStyle name="Обычный 7 6" xfId="901"/>
    <cellStyle name="Обычный 7 7" xfId="902"/>
    <cellStyle name="Обычный 7 8" xfId="903"/>
    <cellStyle name="Обычный 7 9" xfId="904"/>
    <cellStyle name="Обычный 8" xfId="238"/>
    <cellStyle name="Обычный 8 2" xfId="905"/>
    <cellStyle name="Обычный 8 2 2" xfId="906"/>
    <cellStyle name="Обычный 8 3" xfId="907"/>
    <cellStyle name="Обычный 9" xfId="239"/>
    <cellStyle name="Обычный 9 10" xfId="908"/>
    <cellStyle name="Обычный 9 2" xfId="909"/>
    <cellStyle name="Обычный 9 2 2" xfId="910"/>
    <cellStyle name="Обычный 9 2 2 2" xfId="911"/>
    <cellStyle name="Обычный 9 2 2 2 2" xfId="912"/>
    <cellStyle name="Обычный 9 2 2 2 3" xfId="913"/>
    <cellStyle name="Обычный 9 2 2 2 4" xfId="914"/>
    <cellStyle name="Обычный 9 2 2 3" xfId="915"/>
    <cellStyle name="Обычный 9 2 2 3 2" xfId="916"/>
    <cellStyle name="Обычный 9 2 2 3 3" xfId="917"/>
    <cellStyle name="Обычный 9 2 2 4" xfId="918"/>
    <cellStyle name="Обычный 9 2 2 4 2" xfId="919"/>
    <cellStyle name="Обычный 9 2 2 4 3" xfId="920"/>
    <cellStyle name="Обычный 9 2 2 5" xfId="921"/>
    <cellStyle name="Обычный 9 2 2 6" xfId="922"/>
    <cellStyle name="Обычный 9 2 2_Лист1" xfId="923"/>
    <cellStyle name="Обычный 9 2 3" xfId="924"/>
    <cellStyle name="Обычный 9 2 3 2" xfId="925"/>
    <cellStyle name="Обычный 9 2 3 3" xfId="926"/>
    <cellStyle name="Обычный 9 2 3 4" xfId="927"/>
    <cellStyle name="Обычный 9 2 4" xfId="928"/>
    <cellStyle name="Обычный 9 2 4 2" xfId="929"/>
    <cellStyle name="Обычный 9 2 4 3" xfId="930"/>
    <cellStyle name="Обычный 9 2 5" xfId="931"/>
    <cellStyle name="Обычный 9 2 5 2" xfId="932"/>
    <cellStyle name="Обычный 9 2 5 3" xfId="933"/>
    <cellStyle name="Обычный 9 2 6" xfId="934"/>
    <cellStyle name="Обычный 9 2 7" xfId="935"/>
    <cellStyle name="Обычный 9 2_Лист1" xfId="936"/>
    <cellStyle name="Обычный 9 3" xfId="937"/>
    <cellStyle name="Обычный 9 3 2" xfId="938"/>
    <cellStyle name="Обычный 9 3 2 2" xfId="939"/>
    <cellStyle name="Обычный 9 3 2 3" xfId="940"/>
    <cellStyle name="Обычный 9 3 3" xfId="941"/>
    <cellStyle name="Обычный 9 3 4" xfId="942"/>
    <cellStyle name="Обычный 9 3_Лист1" xfId="943"/>
    <cellStyle name="Обычный 9 4" xfId="944"/>
    <cellStyle name="Обычный 9 4 2" xfId="945"/>
    <cellStyle name="Обычный 9 4 3" xfId="946"/>
    <cellStyle name="Обычный 9 5" xfId="947"/>
    <cellStyle name="Обычный 9 5 2" xfId="948"/>
    <cellStyle name="Обычный 9 5 3" xfId="949"/>
    <cellStyle name="Обычный 9 6" xfId="950"/>
    <cellStyle name="Обычный 9 7" xfId="951"/>
    <cellStyle name="Обычный 9 8" xfId="952"/>
    <cellStyle name="Обычный 9 9" xfId="953"/>
    <cellStyle name="Обычный 9_Лист1" xfId="954"/>
    <cellStyle name="Плохой 2" xfId="240"/>
    <cellStyle name="Пояснение 2" xfId="241"/>
    <cellStyle name="Примечание 2" xfId="242"/>
    <cellStyle name="Процентный 2" xfId="243"/>
    <cellStyle name="Процентный 2 2" xfId="244"/>
    <cellStyle name="Процентный 3" xfId="245"/>
    <cellStyle name="Процентный 3 2" xfId="246"/>
    <cellStyle name="Процентный 3 3" xfId="247"/>
    <cellStyle name="Процентный 4" xfId="248"/>
    <cellStyle name="Процентный 5" xfId="249"/>
    <cellStyle name="Процентный 6" xfId="250"/>
    <cellStyle name="Процентный 7" xfId="955"/>
    <cellStyle name="Связанная ячейка 2" xfId="251"/>
    <cellStyle name="Стиль 1" xfId="252"/>
    <cellStyle name="Текст предупреждения 2" xfId="253"/>
    <cellStyle name="Тысячи [0]_Лист1" xfId="254"/>
    <cellStyle name="Тысячи_Лист1" xfId="255"/>
    <cellStyle name="Финансовый 2" xfId="256"/>
    <cellStyle name="Финансовый 2 2" xfId="262"/>
    <cellStyle name="Финансовый 3" xfId="257"/>
    <cellStyle name="Финансовый 3 2" xfId="956"/>
    <cellStyle name="Финансовый 3 2 2" xfId="957"/>
    <cellStyle name="Финансовый 3 2 2 2" xfId="958"/>
    <cellStyle name="Финансовый 3 2 2 2 2" xfId="959"/>
    <cellStyle name="Финансовый 3 2 2 2 3" xfId="960"/>
    <cellStyle name="Финансовый 3 2 2 3" xfId="961"/>
    <cellStyle name="Финансовый 3 2 2 4" xfId="962"/>
    <cellStyle name="Финансовый 3 2 3" xfId="963"/>
    <cellStyle name="Финансовый 3 2 3 2" xfId="964"/>
    <cellStyle name="Финансовый 3 2 3 3" xfId="965"/>
    <cellStyle name="Финансовый 3 2 4" xfId="966"/>
    <cellStyle name="Финансовый 3 2 4 2" xfId="967"/>
    <cellStyle name="Финансовый 3 2 4 2 2" xfId="968"/>
    <cellStyle name="Финансовый 3 2 4 2 3" xfId="969"/>
    <cellStyle name="Финансовый 3 2 4 3" xfId="970"/>
    <cellStyle name="Финансовый 3 2 4 4" xfId="971"/>
    <cellStyle name="Финансовый 3 2 5" xfId="972"/>
    <cellStyle name="Финансовый 3 2 6" xfId="973"/>
    <cellStyle name="Финансовый 3 3" xfId="974"/>
    <cellStyle name="Финансовый 3 3 2" xfId="975"/>
    <cellStyle name="Финансовый 3 3 2 2" xfId="976"/>
    <cellStyle name="Финансовый 3 3 2 3" xfId="977"/>
    <cellStyle name="Финансовый 3 3 3" xfId="978"/>
    <cellStyle name="Финансовый 3 3 4" xfId="979"/>
    <cellStyle name="Финансовый 3 4" xfId="980"/>
    <cellStyle name="Финансовый 3 4 2" xfId="981"/>
    <cellStyle name="Финансовый 3 4 3" xfId="982"/>
    <cellStyle name="Финансовый 3 5" xfId="983"/>
    <cellStyle name="Финансовый 3 5 2" xfId="984"/>
    <cellStyle name="Финансовый 3 6" xfId="985"/>
    <cellStyle name="Финансовый 4" xfId="258"/>
    <cellStyle name="Финансовый 4 2" xfId="986"/>
    <cellStyle name="Финансовый 4 3" xfId="987"/>
    <cellStyle name="Финансовый 4 3 2" xfId="988"/>
    <cellStyle name="Финансовый 5" xfId="259"/>
    <cellStyle name="Финансовый 5 2" xfId="989"/>
    <cellStyle name="Финансовый 5 3" xfId="990"/>
    <cellStyle name="Финансовый 6" xfId="991"/>
    <cellStyle name="Финансовый 6 2" xfId="992"/>
    <cellStyle name="Финансовый 7" xfId="993"/>
    <cellStyle name="Финансовый 7 2" xfId="994"/>
    <cellStyle name="Финансовый 8" xfId="995"/>
    <cellStyle name="Финансовый 8 2" xfId="996"/>
    <cellStyle name="Финансовый 8 2 2" xfId="997"/>
    <cellStyle name="Финансовый 8 3" xfId="998"/>
    <cellStyle name="Финансовый 8 4" xfId="999"/>
    <cellStyle name="Финансовый 8 5" xfId="1000"/>
    <cellStyle name="Финансовый 8 6" xfId="1001"/>
    <cellStyle name="Финансовый 9" xfId="1002"/>
    <cellStyle name="Хороший 2" xfId="26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1"/>
  <sheetViews>
    <sheetView tabSelected="1" workbookViewId="0">
      <selection activeCell="B30" sqref="B30"/>
    </sheetView>
  </sheetViews>
  <sheetFormatPr defaultRowHeight="12.75"/>
  <cols>
    <col min="1" max="1" width="8" bestFit="1" customWidth="1"/>
    <col min="2" max="2" width="54" customWidth="1"/>
    <col min="3" max="5" width="14.5703125" customWidth="1"/>
  </cols>
  <sheetData>
    <row r="1" spans="1:5">
      <c r="A1" s="30"/>
      <c r="B1" s="31"/>
      <c r="C1" s="31"/>
      <c r="D1" s="31"/>
      <c r="E1" s="32" t="s">
        <v>57</v>
      </c>
    </row>
    <row r="2" spans="1:5">
      <c r="A2" s="30"/>
      <c r="B2" s="31"/>
      <c r="C2" s="31"/>
      <c r="D2" s="31"/>
      <c r="E2" s="32" t="s">
        <v>1</v>
      </c>
    </row>
    <row r="3" spans="1:5">
      <c r="A3" s="59"/>
      <c r="B3" s="59"/>
      <c r="C3" s="59"/>
      <c r="D3" s="59"/>
      <c r="E3" s="59"/>
    </row>
    <row r="4" spans="1:5">
      <c r="A4" s="59" t="s">
        <v>143</v>
      </c>
      <c r="B4" s="59"/>
      <c r="C4" s="59"/>
      <c r="D4" s="59"/>
      <c r="E4" s="59"/>
    </row>
    <row r="5" spans="1:5">
      <c r="A5" s="59"/>
      <c r="B5" s="59"/>
      <c r="C5" s="59"/>
      <c r="D5" s="59"/>
      <c r="E5" s="59"/>
    </row>
    <row r="6" spans="1:5">
      <c r="A6" s="59"/>
      <c r="B6" s="59"/>
      <c r="C6" s="59"/>
      <c r="D6" s="59"/>
      <c r="E6" s="59"/>
    </row>
    <row r="7" spans="1:5">
      <c r="A7" s="30"/>
      <c r="B7" s="31"/>
      <c r="C7" s="31"/>
      <c r="D7" s="31"/>
      <c r="E7" s="31"/>
    </row>
    <row r="8" spans="1:5">
      <c r="A8" s="33" t="s">
        <v>61</v>
      </c>
      <c r="B8" s="34" t="s">
        <v>0</v>
      </c>
      <c r="C8" s="33" t="s">
        <v>2</v>
      </c>
      <c r="D8" s="33" t="s">
        <v>3</v>
      </c>
      <c r="E8" s="33" t="s">
        <v>144</v>
      </c>
    </row>
    <row r="9" spans="1:5">
      <c r="A9" s="35" t="s">
        <v>58</v>
      </c>
      <c r="B9" s="36">
        <v>2</v>
      </c>
      <c r="C9" s="35" t="s">
        <v>44</v>
      </c>
      <c r="D9" s="35" t="s">
        <v>59</v>
      </c>
      <c r="E9" s="35" t="s">
        <v>60</v>
      </c>
    </row>
    <row r="10" spans="1:5">
      <c r="A10" s="51" t="s">
        <v>62</v>
      </c>
      <c r="B10" s="52" t="s">
        <v>63</v>
      </c>
      <c r="C10" s="53">
        <v>169348017.59999999</v>
      </c>
      <c r="D10" s="53">
        <v>171845750</v>
      </c>
      <c r="E10" s="54">
        <v>171766250</v>
      </c>
    </row>
    <row r="11" spans="1:5" ht="25.5">
      <c r="A11" s="47" t="s">
        <v>64</v>
      </c>
      <c r="B11" s="48" t="s">
        <v>65</v>
      </c>
      <c r="C11" s="49">
        <v>3099300</v>
      </c>
      <c r="D11" s="49">
        <v>3239000</v>
      </c>
      <c r="E11" s="50">
        <v>3239000</v>
      </c>
    </row>
    <row r="12" spans="1:5" ht="38.25">
      <c r="A12" s="47" t="s">
        <v>66</v>
      </c>
      <c r="B12" s="48" t="s">
        <v>67</v>
      </c>
      <c r="C12" s="49">
        <v>2442400</v>
      </c>
      <c r="D12" s="49">
        <v>2541350</v>
      </c>
      <c r="E12" s="50">
        <v>2541350</v>
      </c>
    </row>
    <row r="13" spans="1:5" ht="38.25">
      <c r="A13" s="47" t="s">
        <v>68</v>
      </c>
      <c r="B13" s="48" t="s">
        <v>69</v>
      </c>
      <c r="C13" s="49">
        <v>58099527.600000001</v>
      </c>
      <c r="D13" s="49">
        <v>59939000</v>
      </c>
      <c r="E13" s="50">
        <v>59939000</v>
      </c>
    </row>
    <row r="14" spans="1:5">
      <c r="A14" s="47" t="s">
        <v>70</v>
      </c>
      <c r="B14" s="48" t="s">
        <v>71</v>
      </c>
      <c r="C14" s="49">
        <v>3400</v>
      </c>
      <c r="D14" s="49">
        <v>3300</v>
      </c>
      <c r="E14" s="50">
        <v>3300</v>
      </c>
    </row>
    <row r="15" spans="1:5" ht="38.25">
      <c r="A15" s="47" t="s">
        <v>72</v>
      </c>
      <c r="B15" s="48" t="s">
        <v>73</v>
      </c>
      <c r="C15" s="49">
        <v>15426200</v>
      </c>
      <c r="D15" s="49">
        <v>16099800</v>
      </c>
      <c r="E15" s="50">
        <v>16099800</v>
      </c>
    </row>
    <row r="16" spans="1:5">
      <c r="A16" s="47" t="s">
        <v>74</v>
      </c>
      <c r="B16" s="48" t="s">
        <v>75</v>
      </c>
      <c r="C16" s="49">
        <v>800000</v>
      </c>
      <c r="D16" s="49">
        <v>2000000</v>
      </c>
      <c r="E16" s="50">
        <v>2000000</v>
      </c>
    </row>
    <row r="17" spans="1:5">
      <c r="A17" s="47" t="s">
        <v>76</v>
      </c>
      <c r="B17" s="48" t="s">
        <v>77</v>
      </c>
      <c r="C17" s="49">
        <v>89477190</v>
      </c>
      <c r="D17" s="49">
        <v>88023300</v>
      </c>
      <c r="E17" s="50">
        <v>87943800</v>
      </c>
    </row>
    <row r="18" spans="1:5" ht="25.5">
      <c r="A18" s="51" t="s">
        <v>78</v>
      </c>
      <c r="B18" s="52" t="s">
        <v>79</v>
      </c>
      <c r="C18" s="53">
        <v>16983670</v>
      </c>
      <c r="D18" s="53">
        <v>10505000</v>
      </c>
      <c r="E18" s="54">
        <v>10505000</v>
      </c>
    </row>
    <row r="19" spans="1:5" ht="25.5">
      <c r="A19" s="47" t="s">
        <v>80</v>
      </c>
      <c r="B19" s="48" t="s">
        <v>81</v>
      </c>
      <c r="C19" s="49">
        <v>16732370</v>
      </c>
      <c r="D19" s="49">
        <v>10373700</v>
      </c>
      <c r="E19" s="50">
        <v>10373700</v>
      </c>
    </row>
    <row r="20" spans="1:5" ht="25.5">
      <c r="A20" s="47" t="s">
        <v>82</v>
      </c>
      <c r="B20" s="48" t="s">
        <v>83</v>
      </c>
      <c r="C20" s="49">
        <v>251300</v>
      </c>
      <c r="D20" s="49">
        <v>131300</v>
      </c>
      <c r="E20" s="50">
        <v>131300</v>
      </c>
    </row>
    <row r="21" spans="1:5">
      <c r="A21" s="51" t="s">
        <v>84</v>
      </c>
      <c r="B21" s="52" t="s">
        <v>85</v>
      </c>
      <c r="C21" s="53">
        <v>149917861.49000001</v>
      </c>
      <c r="D21" s="53">
        <v>117837100</v>
      </c>
      <c r="E21" s="54">
        <v>117969400</v>
      </c>
    </row>
    <row r="22" spans="1:5">
      <c r="A22" s="47" t="s">
        <v>86</v>
      </c>
      <c r="B22" s="48" t="s">
        <v>87</v>
      </c>
      <c r="C22" s="49">
        <v>210000</v>
      </c>
      <c r="D22" s="49"/>
      <c r="E22" s="50"/>
    </row>
    <row r="23" spans="1:5">
      <c r="A23" s="47" t="s">
        <v>147</v>
      </c>
      <c r="B23" s="48" t="s">
        <v>148</v>
      </c>
      <c r="C23" s="49">
        <v>5000000</v>
      </c>
      <c r="D23" s="49"/>
      <c r="E23" s="50"/>
    </row>
    <row r="24" spans="1:5">
      <c r="A24" s="47" t="s">
        <v>88</v>
      </c>
      <c r="B24" s="48" t="s">
        <v>89</v>
      </c>
      <c r="C24" s="49">
        <v>114430981.48999999</v>
      </c>
      <c r="D24" s="49">
        <v>117837100</v>
      </c>
      <c r="E24" s="50">
        <v>117969400</v>
      </c>
    </row>
    <row r="25" spans="1:5">
      <c r="A25" s="47" t="s">
        <v>90</v>
      </c>
      <c r="B25" s="48" t="s">
        <v>91</v>
      </c>
      <c r="C25" s="49">
        <v>30276880</v>
      </c>
      <c r="D25" s="49"/>
      <c r="E25" s="50"/>
    </row>
    <row r="26" spans="1:5">
      <c r="A26" s="51" t="s">
        <v>92</v>
      </c>
      <c r="B26" s="52" t="s">
        <v>93</v>
      </c>
      <c r="C26" s="53">
        <v>94165252.760000005</v>
      </c>
      <c r="D26" s="53">
        <v>63415864.43</v>
      </c>
      <c r="E26" s="54">
        <v>66423982.859999999</v>
      </c>
    </row>
    <row r="27" spans="1:5">
      <c r="A27" s="47" t="s">
        <v>94</v>
      </c>
      <c r="B27" s="48" t="s">
        <v>95</v>
      </c>
      <c r="C27" s="49">
        <v>6316557.2000000002</v>
      </c>
      <c r="D27" s="49">
        <v>885500</v>
      </c>
      <c r="E27" s="50">
        <v>1062800</v>
      </c>
    </row>
    <row r="28" spans="1:5">
      <c r="A28" s="47" t="s">
        <v>96</v>
      </c>
      <c r="B28" s="48" t="s">
        <v>97</v>
      </c>
      <c r="C28" s="49">
        <v>31399463.09</v>
      </c>
      <c r="D28" s="49"/>
      <c r="E28" s="50"/>
    </row>
    <row r="29" spans="1:5">
      <c r="A29" s="47" t="s">
        <v>98</v>
      </c>
      <c r="B29" s="48" t="s">
        <v>99</v>
      </c>
      <c r="C29" s="49">
        <v>56449232.469999999</v>
      </c>
      <c r="D29" s="49">
        <v>62530364.43</v>
      </c>
      <c r="E29" s="50">
        <v>65361182.859999999</v>
      </c>
    </row>
    <row r="30" spans="1:5">
      <c r="A30" s="51" t="s">
        <v>100</v>
      </c>
      <c r="B30" s="52" t="s">
        <v>101</v>
      </c>
      <c r="C30" s="53">
        <v>82500</v>
      </c>
      <c r="D30" s="53"/>
      <c r="E30" s="54"/>
    </row>
    <row r="31" spans="1:5">
      <c r="A31" s="47" t="s">
        <v>102</v>
      </c>
      <c r="B31" s="48" t="s">
        <v>103</v>
      </c>
      <c r="C31" s="49">
        <v>32500</v>
      </c>
      <c r="D31" s="49"/>
      <c r="E31" s="50"/>
    </row>
    <row r="32" spans="1:5" ht="25.5">
      <c r="A32" s="47" t="s">
        <v>104</v>
      </c>
      <c r="B32" s="48" t="s">
        <v>105</v>
      </c>
      <c r="C32" s="49">
        <v>50000</v>
      </c>
      <c r="D32" s="49"/>
      <c r="E32" s="50"/>
    </row>
    <row r="33" spans="1:5">
      <c r="A33" s="51" t="s">
        <v>106</v>
      </c>
      <c r="B33" s="52" t="s">
        <v>107</v>
      </c>
      <c r="C33" s="53">
        <v>966315822.91999996</v>
      </c>
      <c r="D33" s="53">
        <v>874866669.88</v>
      </c>
      <c r="E33" s="54">
        <v>833818900</v>
      </c>
    </row>
    <row r="34" spans="1:5">
      <c r="A34" s="47" t="s">
        <v>108</v>
      </c>
      <c r="B34" s="48" t="s">
        <v>109</v>
      </c>
      <c r="C34" s="49">
        <v>246700256.80000001</v>
      </c>
      <c r="D34" s="49">
        <v>245601900</v>
      </c>
      <c r="E34" s="50">
        <v>240822800</v>
      </c>
    </row>
    <row r="35" spans="1:5">
      <c r="A35" s="47" t="s">
        <v>110</v>
      </c>
      <c r="B35" s="48" t="s">
        <v>111</v>
      </c>
      <c r="C35" s="49">
        <v>625969603.12</v>
      </c>
      <c r="D35" s="49">
        <v>541760525.88</v>
      </c>
      <c r="E35" s="50">
        <v>504611656</v>
      </c>
    </row>
    <row r="36" spans="1:5">
      <c r="A36" s="47" t="s">
        <v>112</v>
      </c>
      <c r="B36" s="48" t="s">
        <v>113</v>
      </c>
      <c r="C36" s="49">
        <v>77406563</v>
      </c>
      <c r="D36" s="49">
        <v>70747944</v>
      </c>
      <c r="E36" s="50">
        <v>70747944</v>
      </c>
    </row>
    <row r="37" spans="1:5">
      <c r="A37" s="47" t="s">
        <v>114</v>
      </c>
      <c r="B37" s="48" t="s">
        <v>115</v>
      </c>
      <c r="C37" s="49">
        <v>1463900</v>
      </c>
      <c r="D37" s="49">
        <v>1393900</v>
      </c>
      <c r="E37" s="50">
        <v>1393900</v>
      </c>
    </row>
    <row r="38" spans="1:5">
      <c r="A38" s="47" t="s">
        <v>116</v>
      </c>
      <c r="B38" s="48" t="s">
        <v>117</v>
      </c>
      <c r="C38" s="49">
        <v>14775500</v>
      </c>
      <c r="D38" s="49">
        <v>15362400</v>
      </c>
      <c r="E38" s="50">
        <v>16242600</v>
      </c>
    </row>
    <row r="39" spans="1:5">
      <c r="A39" s="51" t="s">
        <v>118</v>
      </c>
      <c r="B39" s="52" t="s">
        <v>119</v>
      </c>
      <c r="C39" s="53">
        <v>76236887.319999993</v>
      </c>
      <c r="D39" s="53">
        <v>68193300</v>
      </c>
      <c r="E39" s="54">
        <v>68193300</v>
      </c>
    </row>
    <row r="40" spans="1:5">
      <c r="A40" s="47" t="s">
        <v>120</v>
      </c>
      <c r="B40" s="48" t="s">
        <v>121</v>
      </c>
      <c r="C40" s="49">
        <v>76236887.319999993</v>
      </c>
      <c r="D40" s="49">
        <v>68193300</v>
      </c>
      <c r="E40" s="50">
        <v>68193300</v>
      </c>
    </row>
    <row r="41" spans="1:5">
      <c r="A41" s="51" t="s">
        <v>122</v>
      </c>
      <c r="B41" s="52" t="s">
        <v>123</v>
      </c>
      <c r="C41" s="53">
        <v>1472700</v>
      </c>
      <c r="D41" s="53">
        <v>1472700</v>
      </c>
      <c r="E41" s="54">
        <v>1472700</v>
      </c>
    </row>
    <row r="42" spans="1:5">
      <c r="A42" s="47" t="s">
        <v>124</v>
      </c>
      <c r="B42" s="48" t="s">
        <v>125</v>
      </c>
      <c r="C42" s="49">
        <v>1472700</v>
      </c>
      <c r="D42" s="49">
        <v>1472700</v>
      </c>
      <c r="E42" s="50">
        <v>1472700</v>
      </c>
    </row>
    <row r="43" spans="1:5">
      <c r="A43" s="51" t="s">
        <v>126</v>
      </c>
      <c r="B43" s="52" t="s">
        <v>127</v>
      </c>
      <c r="C43" s="53">
        <v>61768888.329999998</v>
      </c>
      <c r="D43" s="53">
        <v>65708800</v>
      </c>
      <c r="E43" s="54">
        <v>66005500</v>
      </c>
    </row>
    <row r="44" spans="1:5">
      <c r="A44" s="47" t="s">
        <v>128</v>
      </c>
      <c r="B44" s="48" t="s">
        <v>129</v>
      </c>
      <c r="C44" s="49">
        <v>6798700</v>
      </c>
      <c r="D44" s="49">
        <v>6934100</v>
      </c>
      <c r="E44" s="50">
        <v>6934100</v>
      </c>
    </row>
    <row r="45" spans="1:5">
      <c r="A45" s="47" t="s">
        <v>130</v>
      </c>
      <c r="B45" s="48" t="s">
        <v>131</v>
      </c>
      <c r="C45" s="49">
        <v>34960100</v>
      </c>
      <c r="D45" s="49">
        <v>36318800</v>
      </c>
      <c r="E45" s="50">
        <v>36250600</v>
      </c>
    </row>
    <row r="46" spans="1:5">
      <c r="A46" s="47" t="s">
        <v>132</v>
      </c>
      <c r="B46" s="48" t="s">
        <v>133</v>
      </c>
      <c r="C46" s="49">
        <v>20010088.329999998</v>
      </c>
      <c r="D46" s="49">
        <v>22455900</v>
      </c>
      <c r="E46" s="50">
        <v>22820800</v>
      </c>
    </row>
    <row r="47" spans="1:5">
      <c r="A47" s="51" t="s">
        <v>134</v>
      </c>
      <c r="B47" s="52" t="s">
        <v>135</v>
      </c>
      <c r="C47" s="53">
        <v>8288756</v>
      </c>
      <c r="D47" s="53">
        <v>9031654.4000000004</v>
      </c>
      <c r="E47" s="54">
        <v>3961400</v>
      </c>
    </row>
    <row r="48" spans="1:5">
      <c r="A48" s="47" t="s">
        <v>136</v>
      </c>
      <c r="B48" s="48" t="s">
        <v>137</v>
      </c>
      <c r="C48" s="49">
        <v>8288756</v>
      </c>
      <c r="D48" s="49">
        <v>9031654.4000000004</v>
      </c>
      <c r="E48" s="50">
        <v>3961400</v>
      </c>
    </row>
    <row r="49" spans="1:5">
      <c r="A49" s="51" t="s">
        <v>138</v>
      </c>
      <c r="B49" s="52" t="s">
        <v>139</v>
      </c>
      <c r="C49" s="53">
        <v>483000</v>
      </c>
      <c r="D49" s="53"/>
      <c r="E49" s="54"/>
    </row>
    <row r="50" spans="1:5">
      <c r="A50" s="47" t="s">
        <v>140</v>
      </c>
      <c r="B50" s="48" t="s">
        <v>141</v>
      </c>
      <c r="C50" s="49">
        <v>483000</v>
      </c>
      <c r="D50" s="49"/>
      <c r="E50" s="50"/>
    </row>
    <row r="51" spans="1:5">
      <c r="A51" s="55" t="s">
        <v>142</v>
      </c>
      <c r="B51" s="56"/>
      <c r="C51" s="57">
        <v>1545063356.4200001</v>
      </c>
      <c r="D51" s="57">
        <v>1382876838.71</v>
      </c>
      <c r="E51" s="58">
        <v>1340116432.8599999</v>
      </c>
    </row>
  </sheetData>
  <mergeCells count="2">
    <mergeCell ref="A3:E3"/>
    <mergeCell ref="A4:E6"/>
  </mergeCells>
  <pageMargins left="0.98425196850393704" right="0.39370078740157483" top="0.39370078740157483" bottom="0.39370078740157483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M42"/>
  <sheetViews>
    <sheetView showGridLines="0" view="pageBreakPreview" zoomScaleSheetLayoutView="100" workbookViewId="0">
      <selection activeCell="A6" sqref="A6"/>
    </sheetView>
  </sheetViews>
  <sheetFormatPr defaultColWidth="9.140625" defaultRowHeight="12.75"/>
  <cols>
    <col min="1" max="1" width="7" style="40" bestFit="1" customWidth="1"/>
    <col min="2" max="2" width="43" style="38" customWidth="1"/>
    <col min="3" max="3" width="14.140625" style="38" customWidth="1"/>
    <col min="4" max="4" width="13.28515625" style="38" customWidth="1"/>
    <col min="5" max="5" width="13.140625" style="38" customWidth="1"/>
    <col min="6" max="6" width="12.7109375" style="38" customWidth="1"/>
    <col min="7" max="8" width="14.85546875" style="38" customWidth="1"/>
    <col min="9" max="9" width="14" style="38" customWidth="1"/>
    <col min="10" max="10" width="13" style="38" customWidth="1"/>
    <col min="11" max="11" width="12.28515625" style="38" customWidth="1"/>
    <col min="12" max="12" width="9.140625" style="38"/>
    <col min="13" max="13" width="61.85546875" style="38" customWidth="1"/>
    <col min="14" max="16384" width="9.140625" style="38"/>
  </cols>
  <sheetData>
    <row r="1" spans="1:13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37" t="s">
        <v>5</v>
      </c>
      <c r="M1" s="4"/>
    </row>
    <row r="2" spans="1:13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37" t="s">
        <v>1</v>
      </c>
      <c r="M2" s="4"/>
    </row>
    <row r="3" spans="1:13">
      <c r="A3" s="3"/>
      <c r="B3" s="4"/>
      <c r="C3" s="4"/>
      <c r="D3" s="5"/>
      <c r="E3" s="5"/>
      <c r="F3" s="5"/>
      <c r="G3" s="5"/>
      <c r="H3" s="5"/>
      <c r="I3" s="5"/>
      <c r="J3" s="5"/>
      <c r="K3" s="5"/>
      <c r="L3" s="5"/>
      <c r="M3" s="4"/>
    </row>
    <row r="4" spans="1:13">
      <c r="A4" s="65" t="s">
        <v>146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4"/>
    </row>
    <row r="5" spans="1:13">
      <c r="A5" s="65"/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4"/>
    </row>
    <row r="6" spans="1:13">
      <c r="A6" s="3"/>
      <c r="B6" s="6"/>
      <c r="C6" s="6"/>
      <c r="D6" s="6"/>
      <c r="E6" s="6"/>
      <c r="F6" s="6"/>
      <c r="G6" s="6"/>
      <c r="H6" s="6"/>
      <c r="I6" s="6"/>
      <c r="J6" s="6"/>
      <c r="K6" s="6"/>
      <c r="L6" s="7"/>
      <c r="M6" s="4"/>
    </row>
    <row r="7" spans="1:13">
      <c r="A7" s="66" t="s">
        <v>6</v>
      </c>
      <c r="B7" s="67" t="s">
        <v>7</v>
      </c>
      <c r="C7" s="67" t="s">
        <v>8</v>
      </c>
      <c r="D7" s="67"/>
      <c r="E7" s="67"/>
      <c r="F7" s="67"/>
      <c r="G7" s="67"/>
      <c r="H7" s="67"/>
      <c r="I7" s="67"/>
      <c r="J7" s="67"/>
      <c r="K7" s="67"/>
      <c r="L7" s="67"/>
      <c r="M7" s="4"/>
    </row>
    <row r="8" spans="1:13">
      <c r="A8" s="66"/>
      <c r="B8" s="67"/>
      <c r="C8" s="67" t="s">
        <v>9</v>
      </c>
      <c r="D8" s="67" t="s">
        <v>10</v>
      </c>
      <c r="E8" s="67"/>
      <c r="F8" s="67"/>
      <c r="G8" s="67"/>
      <c r="H8" s="67"/>
      <c r="I8" s="67"/>
      <c r="J8" s="67"/>
      <c r="K8" s="67"/>
      <c r="L8" s="67"/>
      <c r="M8" s="4"/>
    </row>
    <row r="9" spans="1:13">
      <c r="A9" s="66"/>
      <c r="B9" s="67"/>
      <c r="C9" s="67"/>
      <c r="D9" s="67" t="s">
        <v>11</v>
      </c>
      <c r="E9" s="67"/>
      <c r="F9" s="67"/>
      <c r="G9" s="67"/>
      <c r="H9" s="68" t="s">
        <v>12</v>
      </c>
      <c r="I9" s="69"/>
      <c r="J9" s="70"/>
      <c r="K9" s="67" t="s">
        <v>13</v>
      </c>
      <c r="L9" s="67" t="s">
        <v>14</v>
      </c>
      <c r="M9" s="4"/>
    </row>
    <row r="10" spans="1:13" s="39" customFormat="1">
      <c r="A10" s="66"/>
      <c r="B10" s="67"/>
      <c r="C10" s="67"/>
      <c r="D10" s="60" t="s">
        <v>9</v>
      </c>
      <c r="E10" s="62" t="s">
        <v>15</v>
      </c>
      <c r="F10" s="62"/>
      <c r="G10" s="63"/>
      <c r="H10" s="60" t="s">
        <v>9</v>
      </c>
      <c r="I10" s="64" t="s">
        <v>15</v>
      </c>
      <c r="J10" s="63"/>
      <c r="K10" s="67"/>
      <c r="L10" s="67"/>
      <c r="M10" s="4"/>
    </row>
    <row r="11" spans="1:13" s="39" customFormat="1" ht="51">
      <c r="A11" s="66"/>
      <c r="B11" s="67"/>
      <c r="C11" s="67"/>
      <c r="D11" s="61"/>
      <c r="E11" s="29" t="s">
        <v>16</v>
      </c>
      <c r="F11" s="29" t="s">
        <v>17</v>
      </c>
      <c r="G11" s="29" t="s">
        <v>18</v>
      </c>
      <c r="H11" s="61"/>
      <c r="I11" s="29" t="s">
        <v>19</v>
      </c>
      <c r="J11" s="29" t="s">
        <v>20</v>
      </c>
      <c r="K11" s="67"/>
      <c r="L11" s="67"/>
      <c r="M11" s="4"/>
    </row>
    <row r="12" spans="1:13" s="4" customFormat="1">
      <c r="A12" s="8">
        <v>1</v>
      </c>
      <c r="B12" s="28">
        <v>2</v>
      </c>
      <c r="C12" s="28">
        <v>3</v>
      </c>
      <c r="D12" s="9">
        <v>4</v>
      </c>
      <c r="E12" s="28">
        <v>5</v>
      </c>
      <c r="F12" s="28">
        <v>6</v>
      </c>
      <c r="G12" s="9">
        <v>7</v>
      </c>
      <c r="H12" s="28">
        <v>8</v>
      </c>
      <c r="I12" s="28">
        <v>9</v>
      </c>
      <c r="J12" s="28">
        <v>10</v>
      </c>
      <c r="K12" s="9">
        <v>11</v>
      </c>
      <c r="L12" s="28">
        <v>12</v>
      </c>
    </row>
    <row r="13" spans="1:13" s="4" customFormat="1">
      <c r="A13" s="10">
        <v>1</v>
      </c>
      <c r="B13" s="11" t="s">
        <v>43</v>
      </c>
      <c r="C13" s="12">
        <f>C14+C23+C28</f>
        <v>118267351.12</v>
      </c>
      <c r="D13" s="12">
        <f t="shared" ref="D13:L13" si="0">D14+D23+D28</f>
        <v>10067429.84</v>
      </c>
      <c r="E13" s="12">
        <f t="shared" si="0"/>
        <v>10067429.84</v>
      </c>
      <c r="F13" s="12">
        <f t="shared" si="0"/>
        <v>0</v>
      </c>
      <c r="G13" s="12">
        <f t="shared" si="0"/>
        <v>0</v>
      </c>
      <c r="H13" s="12">
        <f t="shared" si="0"/>
        <v>108199921.28</v>
      </c>
      <c r="I13" s="12">
        <f t="shared" si="0"/>
        <v>22387018.260000002</v>
      </c>
      <c r="J13" s="12">
        <f t="shared" si="0"/>
        <v>85812903.019999996</v>
      </c>
      <c r="K13" s="12">
        <f t="shared" si="0"/>
        <v>0</v>
      </c>
      <c r="L13" s="13">
        <f t="shared" si="0"/>
        <v>0</v>
      </c>
      <c r="M13" s="14"/>
    </row>
    <row r="14" spans="1:13" s="4" customFormat="1" ht="25.5">
      <c r="A14" s="15" t="s">
        <v>21</v>
      </c>
      <c r="B14" s="16" t="s">
        <v>22</v>
      </c>
      <c r="C14" s="17">
        <f>C15+C17+C20</f>
        <v>8437990</v>
      </c>
      <c r="D14" s="17">
        <f t="shared" ref="D14:L14" si="1">D15+D17+D20</f>
        <v>4513240.3099999996</v>
      </c>
      <c r="E14" s="17">
        <f t="shared" si="1"/>
        <v>4513240.3099999996</v>
      </c>
      <c r="F14" s="17">
        <f t="shared" si="1"/>
        <v>0</v>
      </c>
      <c r="G14" s="17">
        <f t="shared" si="1"/>
        <v>0</v>
      </c>
      <c r="H14" s="17">
        <f t="shared" si="1"/>
        <v>3924749.69</v>
      </c>
      <c r="I14" s="17">
        <f t="shared" si="1"/>
        <v>3924749.69</v>
      </c>
      <c r="J14" s="17">
        <f t="shared" si="1"/>
        <v>0</v>
      </c>
      <c r="K14" s="17">
        <f t="shared" si="1"/>
        <v>0</v>
      </c>
      <c r="L14" s="18">
        <f t="shared" si="1"/>
        <v>0</v>
      </c>
      <c r="M14" s="14"/>
    </row>
    <row r="15" spans="1:13" s="4" customFormat="1" ht="25.5" hidden="1">
      <c r="A15" s="15" t="s">
        <v>23</v>
      </c>
      <c r="B15" s="1" t="s">
        <v>24</v>
      </c>
      <c r="C15" s="17">
        <f>SUM(C16:C16)</f>
        <v>0</v>
      </c>
      <c r="D15" s="17">
        <f t="shared" ref="D15:L15" si="2">SUM(D16:D16)</f>
        <v>0</v>
      </c>
      <c r="E15" s="17">
        <f t="shared" si="2"/>
        <v>0</v>
      </c>
      <c r="F15" s="17">
        <f t="shared" si="2"/>
        <v>0</v>
      </c>
      <c r="G15" s="17">
        <f t="shared" si="2"/>
        <v>0</v>
      </c>
      <c r="H15" s="17">
        <f t="shared" si="2"/>
        <v>0</v>
      </c>
      <c r="I15" s="17">
        <f t="shared" si="2"/>
        <v>0</v>
      </c>
      <c r="J15" s="17">
        <f t="shared" si="2"/>
        <v>0</v>
      </c>
      <c r="K15" s="17">
        <f t="shared" si="2"/>
        <v>0</v>
      </c>
      <c r="L15" s="18">
        <f t="shared" si="2"/>
        <v>0</v>
      </c>
    </row>
    <row r="16" spans="1:13" s="4" customFormat="1" ht="51" hidden="1">
      <c r="A16" s="19" t="s">
        <v>25</v>
      </c>
      <c r="B16" s="2" t="s">
        <v>26</v>
      </c>
      <c r="C16" s="20">
        <f>D16+H16+K16+L16</f>
        <v>0</v>
      </c>
      <c r="D16" s="21">
        <f>SUM(E16:G16)</f>
        <v>0</v>
      </c>
      <c r="E16" s="20"/>
      <c r="F16" s="20"/>
      <c r="G16" s="20"/>
      <c r="H16" s="21">
        <f>SUM(I16:J16)</f>
        <v>0</v>
      </c>
      <c r="I16" s="21"/>
      <c r="J16" s="20"/>
      <c r="K16" s="20"/>
      <c r="L16" s="22"/>
    </row>
    <row r="17" spans="1:13" s="4" customFormat="1" ht="25.5">
      <c r="A17" s="15" t="s">
        <v>23</v>
      </c>
      <c r="B17" s="1" t="s">
        <v>31</v>
      </c>
      <c r="C17" s="17">
        <f>C18</f>
        <v>8437990</v>
      </c>
      <c r="D17" s="17">
        <f t="shared" ref="D17:L18" si="3">D18</f>
        <v>4513240.3099999996</v>
      </c>
      <c r="E17" s="17">
        <f t="shared" si="3"/>
        <v>4513240.3099999996</v>
      </c>
      <c r="F17" s="17">
        <f t="shared" si="3"/>
        <v>0</v>
      </c>
      <c r="G17" s="17">
        <f t="shared" si="3"/>
        <v>0</v>
      </c>
      <c r="H17" s="17">
        <f t="shared" si="3"/>
        <v>3924749.69</v>
      </c>
      <c r="I17" s="17">
        <f t="shared" si="3"/>
        <v>3924749.69</v>
      </c>
      <c r="J17" s="17">
        <f t="shared" si="3"/>
        <v>0</v>
      </c>
      <c r="K17" s="17">
        <f t="shared" si="3"/>
        <v>0</v>
      </c>
      <c r="L17" s="18">
        <f t="shared" si="3"/>
        <v>0</v>
      </c>
      <c r="M17" s="14"/>
    </row>
    <row r="18" spans="1:13" s="4" customFormat="1" ht="38.25">
      <c r="A18" s="19" t="s">
        <v>25</v>
      </c>
      <c r="B18" s="23" t="s">
        <v>28</v>
      </c>
      <c r="C18" s="20">
        <f>C19</f>
        <v>8437990</v>
      </c>
      <c r="D18" s="20">
        <f t="shared" si="3"/>
        <v>4513240.3099999996</v>
      </c>
      <c r="E18" s="20">
        <f t="shared" si="3"/>
        <v>4513240.3099999996</v>
      </c>
      <c r="F18" s="20">
        <f t="shared" si="3"/>
        <v>0</v>
      </c>
      <c r="G18" s="20">
        <f t="shared" si="3"/>
        <v>0</v>
      </c>
      <c r="H18" s="20">
        <f t="shared" si="3"/>
        <v>3924749.69</v>
      </c>
      <c r="I18" s="20">
        <f t="shared" si="3"/>
        <v>3924749.69</v>
      </c>
      <c r="J18" s="20">
        <f t="shared" si="3"/>
        <v>0</v>
      </c>
      <c r="K18" s="20">
        <f t="shared" si="3"/>
        <v>0</v>
      </c>
      <c r="L18" s="22">
        <f t="shared" si="3"/>
        <v>0</v>
      </c>
      <c r="M18" s="14"/>
    </row>
    <row r="19" spans="1:13" s="4" customFormat="1" ht="63.75">
      <c r="A19" s="19" t="s">
        <v>29</v>
      </c>
      <c r="B19" s="2" t="s">
        <v>145</v>
      </c>
      <c r="C19" s="20">
        <f>D19+H19+K19+L19</f>
        <v>8437990</v>
      </c>
      <c r="D19" s="21">
        <f>SUM(E19:G19)</f>
        <v>4513240.3099999996</v>
      </c>
      <c r="E19" s="20">
        <v>4513240.3099999996</v>
      </c>
      <c r="F19" s="20">
        <v>0</v>
      </c>
      <c r="G19" s="20">
        <v>0</v>
      </c>
      <c r="H19" s="21">
        <f>SUM(I19:J19)</f>
        <v>3924749.69</v>
      </c>
      <c r="I19" s="21">
        <v>3924749.69</v>
      </c>
      <c r="J19" s="20">
        <v>0</v>
      </c>
      <c r="K19" s="20">
        <v>0</v>
      </c>
      <c r="L19" s="22">
        <v>0</v>
      </c>
      <c r="M19" s="24"/>
    </row>
    <row r="20" spans="1:13" s="4" customFormat="1" ht="38.25" hidden="1">
      <c r="A20" s="15" t="s">
        <v>30</v>
      </c>
      <c r="B20" s="1" t="s">
        <v>27</v>
      </c>
      <c r="C20" s="17">
        <f>C21</f>
        <v>0</v>
      </c>
      <c r="D20" s="17">
        <f t="shared" ref="D20:L21" si="4">D21</f>
        <v>0</v>
      </c>
      <c r="E20" s="17">
        <f t="shared" si="4"/>
        <v>0</v>
      </c>
      <c r="F20" s="17">
        <f t="shared" si="4"/>
        <v>0</v>
      </c>
      <c r="G20" s="17">
        <f t="shared" si="4"/>
        <v>0</v>
      </c>
      <c r="H20" s="17">
        <f t="shared" si="4"/>
        <v>0</v>
      </c>
      <c r="I20" s="17">
        <f t="shared" si="4"/>
        <v>0</v>
      </c>
      <c r="J20" s="17">
        <f t="shared" si="4"/>
        <v>0</v>
      </c>
      <c r="K20" s="17">
        <f t="shared" si="4"/>
        <v>0</v>
      </c>
      <c r="L20" s="18">
        <f t="shared" si="4"/>
        <v>0</v>
      </c>
      <c r="M20" s="14"/>
    </row>
    <row r="21" spans="1:13" s="4" customFormat="1" ht="38.25" hidden="1">
      <c r="A21" s="19" t="s">
        <v>32</v>
      </c>
      <c r="B21" s="23" t="s">
        <v>28</v>
      </c>
      <c r="C21" s="20">
        <f>C22</f>
        <v>0</v>
      </c>
      <c r="D21" s="20">
        <f t="shared" si="4"/>
        <v>0</v>
      </c>
      <c r="E21" s="20">
        <f t="shared" si="4"/>
        <v>0</v>
      </c>
      <c r="F21" s="20">
        <f t="shared" si="4"/>
        <v>0</v>
      </c>
      <c r="G21" s="20">
        <f t="shared" si="4"/>
        <v>0</v>
      </c>
      <c r="H21" s="20">
        <f t="shared" si="4"/>
        <v>0</v>
      </c>
      <c r="I21" s="20">
        <f t="shared" si="4"/>
        <v>0</v>
      </c>
      <c r="J21" s="20">
        <f t="shared" si="4"/>
        <v>0</v>
      </c>
      <c r="K21" s="20">
        <f t="shared" si="4"/>
        <v>0</v>
      </c>
      <c r="L21" s="22">
        <f t="shared" si="4"/>
        <v>0</v>
      </c>
      <c r="M21" s="14"/>
    </row>
    <row r="22" spans="1:13" s="4" customFormat="1" hidden="1">
      <c r="A22" s="19" t="s">
        <v>33</v>
      </c>
      <c r="B22" s="2"/>
      <c r="C22" s="20">
        <f>D22+H22+K22+L22</f>
        <v>0</v>
      </c>
      <c r="D22" s="21">
        <f>SUM(E22:G22)</f>
        <v>0</v>
      </c>
      <c r="E22" s="20"/>
      <c r="F22" s="20"/>
      <c r="G22" s="20"/>
      <c r="H22" s="21">
        <f>SUM(I22:J22)</f>
        <v>0</v>
      </c>
      <c r="I22" s="21"/>
      <c r="J22" s="20"/>
      <c r="K22" s="20">
        <v>0</v>
      </c>
      <c r="L22" s="22">
        <v>0</v>
      </c>
      <c r="M22" s="24"/>
    </row>
    <row r="23" spans="1:13" s="4" customFormat="1">
      <c r="A23" s="15" t="s">
        <v>34</v>
      </c>
      <c r="B23" s="16" t="s">
        <v>35</v>
      </c>
      <c r="C23" s="17">
        <f>C24+C26</f>
        <v>109829361.12</v>
      </c>
      <c r="D23" s="17">
        <f t="shared" ref="D23:L23" si="5">D24+D26</f>
        <v>5554189.5300000003</v>
      </c>
      <c r="E23" s="17">
        <f t="shared" si="5"/>
        <v>5554189.5300000003</v>
      </c>
      <c r="F23" s="17">
        <f t="shared" si="5"/>
        <v>0</v>
      </c>
      <c r="G23" s="17">
        <f t="shared" si="5"/>
        <v>0</v>
      </c>
      <c r="H23" s="17">
        <f t="shared" si="5"/>
        <v>104275171.59</v>
      </c>
      <c r="I23" s="17">
        <f t="shared" si="5"/>
        <v>18462268.57</v>
      </c>
      <c r="J23" s="17">
        <f t="shared" si="5"/>
        <v>85812903.019999996</v>
      </c>
      <c r="K23" s="17">
        <f t="shared" si="5"/>
        <v>0</v>
      </c>
      <c r="L23" s="18">
        <f t="shared" si="5"/>
        <v>0</v>
      </c>
      <c r="M23" s="14"/>
    </row>
    <row r="24" spans="1:13" s="4" customFormat="1" ht="25.5">
      <c r="A24" s="15" t="s">
        <v>36</v>
      </c>
      <c r="B24" s="1" t="s">
        <v>31</v>
      </c>
      <c r="C24" s="17">
        <f>SUM(C25:C25)</f>
        <v>109829361.12</v>
      </c>
      <c r="D24" s="17">
        <f t="shared" ref="D24:L24" si="6">SUM(D25:D25)</f>
        <v>5554189.5300000003</v>
      </c>
      <c r="E24" s="17">
        <f t="shared" si="6"/>
        <v>5554189.5300000003</v>
      </c>
      <c r="F24" s="17">
        <f t="shared" si="6"/>
        <v>0</v>
      </c>
      <c r="G24" s="17">
        <f t="shared" si="6"/>
        <v>0</v>
      </c>
      <c r="H24" s="17">
        <f t="shared" si="6"/>
        <v>104275171.59</v>
      </c>
      <c r="I24" s="17">
        <f t="shared" si="6"/>
        <v>18462268.57</v>
      </c>
      <c r="J24" s="17">
        <f t="shared" si="6"/>
        <v>85812903.019999996</v>
      </c>
      <c r="K24" s="17">
        <f t="shared" si="6"/>
        <v>0</v>
      </c>
      <c r="L24" s="18">
        <f t="shared" si="6"/>
        <v>0</v>
      </c>
      <c r="M24" s="25"/>
    </row>
    <row r="25" spans="1:13" s="4" customFormat="1" ht="38.25">
      <c r="A25" s="19" t="s">
        <v>37</v>
      </c>
      <c r="B25" s="2" t="s">
        <v>4</v>
      </c>
      <c r="C25" s="20">
        <f>D25+H25+K25+L25</f>
        <v>109829361.12</v>
      </c>
      <c r="D25" s="21">
        <f>SUM(E25:G25)</f>
        <v>5554189.5300000003</v>
      </c>
      <c r="E25" s="20">
        <v>5554189.5300000003</v>
      </c>
      <c r="F25" s="20">
        <f>24616358.1+25175814.8-599900-25175814.8-18462268.57-5554189.53</f>
        <v>0</v>
      </c>
      <c r="G25" s="20">
        <v>0</v>
      </c>
      <c r="H25" s="21">
        <f>SUM(I25:J25)</f>
        <v>104275171.59</v>
      </c>
      <c r="I25" s="21">
        <v>18462268.57</v>
      </c>
      <c r="J25" s="20">
        <f>84335135.99+1477767.03</f>
        <v>85812903.019999996</v>
      </c>
      <c r="K25" s="20">
        <v>0</v>
      </c>
      <c r="L25" s="22">
        <v>0</v>
      </c>
      <c r="M25" s="24"/>
    </row>
    <row r="26" spans="1:13" s="4" customFormat="1" ht="38.25" hidden="1">
      <c r="A26" s="15" t="s">
        <v>38</v>
      </c>
      <c r="B26" s="1" t="s">
        <v>27</v>
      </c>
      <c r="C26" s="17">
        <f t="shared" ref="C26:L26" si="7">SUM(C27:C27)</f>
        <v>0</v>
      </c>
      <c r="D26" s="17">
        <f t="shared" si="7"/>
        <v>0</v>
      </c>
      <c r="E26" s="17">
        <f t="shared" si="7"/>
        <v>0</v>
      </c>
      <c r="F26" s="17">
        <f t="shared" si="7"/>
        <v>0</v>
      </c>
      <c r="G26" s="17">
        <f t="shared" si="7"/>
        <v>0</v>
      </c>
      <c r="H26" s="17">
        <f t="shared" si="7"/>
        <v>0</v>
      </c>
      <c r="I26" s="17">
        <f t="shared" si="7"/>
        <v>0</v>
      </c>
      <c r="J26" s="17">
        <f t="shared" si="7"/>
        <v>0</v>
      </c>
      <c r="K26" s="17">
        <f t="shared" si="7"/>
        <v>0</v>
      </c>
      <c r="L26" s="18">
        <f t="shared" si="7"/>
        <v>0</v>
      </c>
    </row>
    <row r="27" spans="1:13" s="4" customFormat="1" ht="76.5" hidden="1">
      <c r="A27" s="19" t="s">
        <v>39</v>
      </c>
      <c r="B27" s="2" t="s">
        <v>40</v>
      </c>
      <c r="C27" s="20">
        <f>D27+H27+K27+L27</f>
        <v>0</v>
      </c>
      <c r="D27" s="21">
        <f>SUM(E27:G27)</f>
        <v>0</v>
      </c>
      <c r="E27" s="20"/>
      <c r="F27" s="20">
        <v>0</v>
      </c>
      <c r="G27" s="20">
        <v>0</v>
      </c>
      <c r="H27" s="21">
        <f>SUM(I27:J27)</f>
        <v>0</v>
      </c>
      <c r="I27" s="21"/>
      <c r="J27" s="20"/>
      <c r="K27" s="20">
        <v>0</v>
      </c>
      <c r="L27" s="22">
        <v>0</v>
      </c>
      <c r="M27" s="24" t="s">
        <v>56</v>
      </c>
    </row>
    <row r="28" spans="1:13" s="4" customFormat="1">
      <c r="A28" s="15" t="s">
        <v>41</v>
      </c>
      <c r="B28" s="16" t="s">
        <v>42</v>
      </c>
      <c r="C28" s="17">
        <f>D28+H28+K28+L28</f>
        <v>0</v>
      </c>
      <c r="D28" s="26">
        <f>SUM(E28:G28)</f>
        <v>0</v>
      </c>
      <c r="E28" s="17">
        <v>0</v>
      </c>
      <c r="F28" s="17">
        <v>0</v>
      </c>
      <c r="G28" s="17">
        <v>0</v>
      </c>
      <c r="H28" s="26">
        <f>SUM(I28:J28)</f>
        <v>0</v>
      </c>
      <c r="I28" s="26">
        <f>22387018.26-I25-I19</f>
        <v>0</v>
      </c>
      <c r="J28" s="17">
        <v>0</v>
      </c>
      <c r="K28" s="17">
        <v>0</v>
      </c>
      <c r="L28" s="18">
        <v>0</v>
      </c>
      <c r="M28" s="14"/>
    </row>
    <row r="29" spans="1:13" hidden="1">
      <c r="A29" s="10" t="s">
        <v>44</v>
      </c>
      <c r="B29" s="11" t="s">
        <v>45</v>
      </c>
      <c r="C29" s="12">
        <f t="shared" ref="C29:L29" si="8">C30+C36+C39</f>
        <v>0</v>
      </c>
      <c r="D29" s="12">
        <f t="shared" si="8"/>
        <v>0</v>
      </c>
      <c r="E29" s="12">
        <f t="shared" si="8"/>
        <v>0</v>
      </c>
      <c r="F29" s="12">
        <f t="shared" si="8"/>
        <v>0</v>
      </c>
      <c r="G29" s="12">
        <f t="shared" si="8"/>
        <v>0</v>
      </c>
      <c r="H29" s="12">
        <f t="shared" si="8"/>
        <v>0</v>
      </c>
      <c r="I29" s="12">
        <f t="shared" si="8"/>
        <v>0</v>
      </c>
      <c r="J29" s="12">
        <f t="shared" si="8"/>
        <v>0</v>
      </c>
      <c r="K29" s="12">
        <f t="shared" si="8"/>
        <v>0</v>
      </c>
      <c r="L29" s="13">
        <f t="shared" si="8"/>
        <v>0</v>
      </c>
      <c r="M29" s="14"/>
    </row>
    <row r="30" spans="1:13" ht="25.5" hidden="1">
      <c r="A30" s="15" t="s">
        <v>46</v>
      </c>
      <c r="B30" s="16" t="s">
        <v>47</v>
      </c>
      <c r="C30" s="17">
        <f>C31+C33</f>
        <v>0</v>
      </c>
      <c r="D30" s="17">
        <f t="shared" ref="D30:L30" si="9">D31+D33</f>
        <v>0</v>
      </c>
      <c r="E30" s="17">
        <f t="shared" si="9"/>
        <v>0</v>
      </c>
      <c r="F30" s="17">
        <f t="shared" si="9"/>
        <v>0</v>
      </c>
      <c r="G30" s="17">
        <f t="shared" si="9"/>
        <v>0</v>
      </c>
      <c r="H30" s="17">
        <f t="shared" si="9"/>
        <v>0</v>
      </c>
      <c r="I30" s="17">
        <f t="shared" si="9"/>
        <v>0</v>
      </c>
      <c r="J30" s="17">
        <f t="shared" si="9"/>
        <v>0</v>
      </c>
      <c r="K30" s="17">
        <f t="shared" si="9"/>
        <v>0</v>
      </c>
      <c r="L30" s="18">
        <f t="shared" si="9"/>
        <v>0</v>
      </c>
      <c r="M30" s="14"/>
    </row>
    <row r="31" spans="1:13" ht="25.5" hidden="1">
      <c r="A31" s="15" t="s">
        <v>48</v>
      </c>
      <c r="B31" s="1" t="s">
        <v>24</v>
      </c>
      <c r="C31" s="17">
        <f>SUM(C32:C32)</f>
        <v>0</v>
      </c>
      <c r="D31" s="17">
        <f t="shared" ref="D31:L31" si="10">SUM(D32:D32)</f>
        <v>0</v>
      </c>
      <c r="E31" s="17">
        <f t="shared" si="10"/>
        <v>0</v>
      </c>
      <c r="F31" s="17">
        <f t="shared" si="10"/>
        <v>0</v>
      </c>
      <c r="G31" s="17">
        <f t="shared" si="10"/>
        <v>0</v>
      </c>
      <c r="H31" s="17">
        <f t="shared" si="10"/>
        <v>0</v>
      </c>
      <c r="I31" s="17">
        <f t="shared" si="10"/>
        <v>0</v>
      </c>
      <c r="J31" s="17">
        <f t="shared" si="10"/>
        <v>0</v>
      </c>
      <c r="K31" s="17">
        <f t="shared" si="10"/>
        <v>0</v>
      </c>
      <c r="L31" s="18">
        <f t="shared" si="10"/>
        <v>0</v>
      </c>
      <c r="M31" s="14"/>
    </row>
    <row r="32" spans="1:13" ht="51" hidden="1">
      <c r="A32" s="19" t="s">
        <v>49</v>
      </c>
      <c r="B32" s="2" t="s">
        <v>26</v>
      </c>
      <c r="C32" s="20">
        <f>D32+H32+K32+L32</f>
        <v>0</v>
      </c>
      <c r="D32" s="21">
        <f>SUM(E32:G32)</f>
        <v>0</v>
      </c>
      <c r="E32" s="20"/>
      <c r="F32" s="20"/>
      <c r="G32" s="20"/>
      <c r="H32" s="21">
        <f>SUM(I32:J32)</f>
        <v>0</v>
      </c>
      <c r="I32" s="21"/>
      <c r="J32" s="20"/>
      <c r="K32" s="20"/>
      <c r="L32" s="22"/>
      <c r="M32" s="14"/>
    </row>
    <row r="33" spans="1:13" ht="38.25" hidden="1">
      <c r="A33" s="15" t="s">
        <v>50</v>
      </c>
      <c r="B33" s="1" t="s">
        <v>27</v>
      </c>
      <c r="C33" s="17">
        <f>C34</f>
        <v>0</v>
      </c>
      <c r="D33" s="17">
        <f t="shared" ref="D33:L34" si="11">D34</f>
        <v>0</v>
      </c>
      <c r="E33" s="17">
        <f t="shared" si="11"/>
        <v>0</v>
      </c>
      <c r="F33" s="17">
        <f t="shared" si="11"/>
        <v>0</v>
      </c>
      <c r="G33" s="17">
        <f t="shared" si="11"/>
        <v>0</v>
      </c>
      <c r="H33" s="17">
        <f t="shared" si="11"/>
        <v>0</v>
      </c>
      <c r="I33" s="17">
        <f t="shared" si="11"/>
        <v>0</v>
      </c>
      <c r="J33" s="17">
        <f t="shared" si="11"/>
        <v>0</v>
      </c>
      <c r="K33" s="17">
        <f t="shared" si="11"/>
        <v>0</v>
      </c>
      <c r="L33" s="18">
        <f t="shared" si="11"/>
        <v>0</v>
      </c>
      <c r="M33" s="14"/>
    </row>
    <row r="34" spans="1:13" ht="38.25" hidden="1">
      <c r="A34" s="19" t="s">
        <v>51</v>
      </c>
      <c r="B34" s="23" t="s">
        <v>28</v>
      </c>
      <c r="C34" s="20">
        <f>C35</f>
        <v>0</v>
      </c>
      <c r="D34" s="20">
        <f t="shared" si="11"/>
        <v>0</v>
      </c>
      <c r="E34" s="20">
        <f t="shared" si="11"/>
        <v>0</v>
      </c>
      <c r="F34" s="20">
        <f t="shared" si="11"/>
        <v>0</v>
      </c>
      <c r="G34" s="20">
        <f t="shared" si="11"/>
        <v>0</v>
      </c>
      <c r="H34" s="20">
        <f t="shared" si="11"/>
        <v>0</v>
      </c>
      <c r="I34" s="20">
        <f t="shared" si="11"/>
        <v>0</v>
      </c>
      <c r="J34" s="20">
        <f t="shared" si="11"/>
        <v>0</v>
      </c>
      <c r="K34" s="20">
        <f t="shared" si="11"/>
        <v>0</v>
      </c>
      <c r="L34" s="22">
        <f t="shared" si="11"/>
        <v>0</v>
      </c>
      <c r="M34" s="14"/>
    </row>
    <row r="35" spans="1:13" hidden="1">
      <c r="A35" s="19" t="s">
        <v>52</v>
      </c>
      <c r="B35" s="2"/>
      <c r="C35" s="20">
        <f>D35+H35+K35+L35</f>
        <v>0</v>
      </c>
      <c r="D35" s="21">
        <f>SUM(E35:G35)</f>
        <v>0</v>
      </c>
      <c r="E35" s="20">
        <v>0</v>
      </c>
      <c r="F35" s="20">
        <v>0</v>
      </c>
      <c r="G35" s="20">
        <v>0</v>
      </c>
      <c r="H35" s="21">
        <f>SUM(I35:J35)</f>
        <v>0</v>
      </c>
      <c r="I35" s="21">
        <v>0</v>
      </c>
      <c r="J35" s="20">
        <v>0</v>
      </c>
      <c r="K35" s="20">
        <v>0</v>
      </c>
      <c r="L35" s="22">
        <v>0</v>
      </c>
      <c r="M35" s="24"/>
    </row>
    <row r="36" spans="1:13" hidden="1">
      <c r="A36" s="15" t="s">
        <v>53</v>
      </c>
      <c r="B36" s="16" t="s">
        <v>35</v>
      </c>
      <c r="C36" s="17">
        <f>C37</f>
        <v>0</v>
      </c>
      <c r="D36" s="17">
        <f t="shared" ref="D36:L36" si="12">D37</f>
        <v>0</v>
      </c>
      <c r="E36" s="17">
        <f t="shared" si="12"/>
        <v>0</v>
      </c>
      <c r="F36" s="17">
        <f t="shared" si="12"/>
        <v>0</v>
      </c>
      <c r="G36" s="17">
        <f t="shared" si="12"/>
        <v>0</v>
      </c>
      <c r="H36" s="17">
        <f t="shared" si="12"/>
        <v>0</v>
      </c>
      <c r="I36" s="17">
        <f t="shared" si="12"/>
        <v>0</v>
      </c>
      <c r="J36" s="17">
        <f t="shared" si="12"/>
        <v>0</v>
      </c>
      <c r="K36" s="17">
        <f t="shared" si="12"/>
        <v>0</v>
      </c>
      <c r="L36" s="18">
        <f t="shared" si="12"/>
        <v>0</v>
      </c>
      <c r="M36" s="14"/>
    </row>
    <row r="37" spans="1:13" ht="25.5" hidden="1">
      <c r="A37" s="15" t="s">
        <v>54</v>
      </c>
      <c r="B37" s="1" t="s">
        <v>31</v>
      </c>
      <c r="C37" s="17">
        <f>SUM(C38:C38)</f>
        <v>0</v>
      </c>
      <c r="D37" s="17">
        <f t="shared" ref="D37:L37" si="13">SUM(D38:D38)</f>
        <v>0</v>
      </c>
      <c r="E37" s="17">
        <f t="shared" si="13"/>
        <v>0</v>
      </c>
      <c r="F37" s="17">
        <f t="shared" si="13"/>
        <v>0</v>
      </c>
      <c r="G37" s="17">
        <f t="shared" si="13"/>
        <v>0</v>
      </c>
      <c r="H37" s="17">
        <f t="shared" si="13"/>
        <v>0</v>
      </c>
      <c r="I37" s="17">
        <f t="shared" si="13"/>
        <v>0</v>
      </c>
      <c r="J37" s="17">
        <f t="shared" si="13"/>
        <v>0</v>
      </c>
      <c r="K37" s="17">
        <f t="shared" si="13"/>
        <v>0</v>
      </c>
      <c r="L37" s="18">
        <f t="shared" si="13"/>
        <v>0</v>
      </c>
      <c r="M37" s="14"/>
    </row>
    <row r="38" spans="1:13" ht="38.25" hidden="1">
      <c r="A38" s="19" t="s">
        <v>55</v>
      </c>
      <c r="B38" s="2" t="s">
        <v>4</v>
      </c>
      <c r="C38" s="20">
        <f>D38+H38+K38+L38</f>
        <v>0</v>
      </c>
      <c r="D38" s="21">
        <f>SUM(E38:G38)</f>
        <v>0</v>
      </c>
      <c r="E38" s="20"/>
      <c r="F38" s="20">
        <f>27335257.19-27335257.19</f>
        <v>0</v>
      </c>
      <c r="G38" s="20"/>
      <c r="H38" s="21">
        <f>SUM(I38:J38)</f>
        <v>0</v>
      </c>
      <c r="I38" s="20"/>
      <c r="J38" s="20"/>
      <c r="K38" s="20">
        <v>0</v>
      </c>
      <c r="L38" s="22">
        <v>0</v>
      </c>
      <c r="M38" s="4"/>
    </row>
    <row r="39" spans="1:13" hidden="1">
      <c r="A39" s="15" t="s">
        <v>46</v>
      </c>
      <c r="B39" s="16" t="s">
        <v>42</v>
      </c>
      <c r="C39" s="17">
        <f>D39+H39+K39+L39</f>
        <v>0</v>
      </c>
      <c r="D39" s="26">
        <f>SUM(E39:G39)</f>
        <v>0</v>
      </c>
      <c r="E39" s="17">
        <v>0</v>
      </c>
      <c r="F39" s="17">
        <v>0</v>
      </c>
      <c r="G39" s="17">
        <v>0</v>
      </c>
      <c r="H39" s="26">
        <f>SUM(I39:J39)</f>
        <v>0</v>
      </c>
      <c r="I39" s="26"/>
      <c r="J39" s="17">
        <v>0</v>
      </c>
      <c r="K39" s="17">
        <v>0</v>
      </c>
      <c r="L39" s="18">
        <v>0</v>
      </c>
      <c r="M39" s="14"/>
    </row>
    <row r="40" spans="1:13">
      <c r="A40" s="3"/>
      <c r="B40" s="4"/>
      <c r="C40" s="41">
        <v>2020</v>
      </c>
      <c r="D40" s="42">
        <f>23987600+315496.54+31668-1003600</f>
        <v>23331164.539999999</v>
      </c>
      <c r="E40" s="41">
        <v>2021</v>
      </c>
      <c r="F40" s="42">
        <f>29429400-14841764.03-6730091.47</f>
        <v>7857544.5000000009</v>
      </c>
      <c r="G40" s="41">
        <v>2022</v>
      </c>
      <c r="H40" s="42">
        <f>51787455.5-91.47+7554581.74+91.48</f>
        <v>59342037.25</v>
      </c>
      <c r="I40" s="4">
        <v>2023</v>
      </c>
      <c r="J40" s="4">
        <f>29941600-7554581.74</f>
        <v>22387018.259999998</v>
      </c>
      <c r="K40" s="27">
        <f>J40-I13</f>
        <v>0</v>
      </c>
      <c r="L40" s="4"/>
      <c r="M40" s="4"/>
    </row>
    <row r="41" spans="1:13">
      <c r="A41" s="3"/>
      <c r="B41" s="4"/>
      <c r="C41" s="43">
        <v>2021</v>
      </c>
      <c r="D41" s="44">
        <f>28425800+1003600</f>
        <v>29429400</v>
      </c>
      <c r="E41" s="43">
        <v>2022</v>
      </c>
      <c r="F41" s="44">
        <f>30215600+14841764.03+6730091.47</f>
        <v>51787455.5</v>
      </c>
      <c r="G41" s="43">
        <v>2023</v>
      </c>
      <c r="H41" s="44">
        <f>29941600-7554581.74</f>
        <v>22387018.259999998</v>
      </c>
      <c r="I41" s="4">
        <v>2024</v>
      </c>
      <c r="J41" s="4"/>
      <c r="K41" s="4"/>
      <c r="L41" s="4"/>
      <c r="M41" s="4"/>
    </row>
    <row r="42" spans="1:13">
      <c r="A42" s="3"/>
      <c r="B42" s="4"/>
      <c r="C42" s="45">
        <v>2022</v>
      </c>
      <c r="D42" s="46">
        <v>26839400</v>
      </c>
      <c r="E42" s="45">
        <v>2023</v>
      </c>
      <c r="F42" s="46">
        <v>28444500</v>
      </c>
      <c r="G42" s="45">
        <v>2024</v>
      </c>
      <c r="H42" s="46">
        <v>28277100</v>
      </c>
      <c r="I42" s="4">
        <v>2025</v>
      </c>
      <c r="J42" s="4"/>
      <c r="K42" s="4"/>
      <c r="L42" s="4"/>
      <c r="M42" s="4"/>
    </row>
  </sheetData>
  <mergeCells count="14">
    <mergeCell ref="D10:D11"/>
    <mergeCell ref="E10:G10"/>
    <mergeCell ref="H10:H11"/>
    <mergeCell ref="I10:J10"/>
    <mergeCell ref="A4:L5"/>
    <mergeCell ref="A7:A11"/>
    <mergeCell ref="B7:B11"/>
    <mergeCell ref="C7:L7"/>
    <mergeCell ref="C8:C11"/>
    <mergeCell ref="D8:L8"/>
    <mergeCell ref="D9:G9"/>
    <mergeCell ref="H9:J9"/>
    <mergeCell ref="K9:K11"/>
    <mergeCell ref="L9:L11"/>
  </mergeCells>
  <pageMargins left="0.98425196850393704" right="0.39370078740157483" top="0.39370078740157483" bottom="0.39370078740157483" header="0.31496062992125984" footer="0.11811023622047245"/>
  <pageSetup paperSize="9" scale="73" fitToHeight="0" orientation="landscape" r:id="rId1"/>
  <headerFooter differentFirst="1" alignWithMargins="0">
    <oddFooter>&amp;R&amp;"Times New Roman,обычный"&amp;P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Рз, ПР</vt:lpstr>
      <vt:lpstr>ФСР авг</vt:lpstr>
      <vt:lpstr>'ФСР авг'!Заголовки_для_печати</vt:lpstr>
      <vt:lpstr>'ФСР авг'!Область_печати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2022-11-02T11:55:29Z</cp:lastPrinted>
  <dcterms:created xsi:type="dcterms:W3CDTF">2019-01-21T15:27:11Z</dcterms:created>
  <dcterms:modified xsi:type="dcterms:W3CDTF">2022-11-02T11:55:32Z</dcterms:modified>
</cp:coreProperties>
</file>