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2300" windowHeight="979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<sst xmlns="http://schemas.openxmlformats.org/spreadsheetml/2006/main" count="41" uniqueCount="33">
  <si>
    <t>Наименование</t>
  </si>
  <si>
    <t>предприятия</t>
  </si>
  <si>
    <t>ОАО ППСТимирязевский</t>
  </si>
  <si>
    <t>СПК Бор</t>
  </si>
  <si>
    <t>ООО Агросепыч</t>
  </si>
  <si>
    <t>ООО АП Соколово</t>
  </si>
  <si>
    <t>ООО Заполье</t>
  </si>
  <si>
    <t>ООО АП Заря Путино</t>
  </si>
  <si>
    <t>ИТОГО</t>
  </si>
  <si>
    <t xml:space="preserve">НАДОЙ НА </t>
  </si>
  <si>
    <t>кг</t>
  </si>
  <si>
    <t>ВАЛОВЫЙ НАДОЙ</t>
  </si>
  <si>
    <t>РЕАЛИ</t>
  </si>
  <si>
    <t>ЗОВАНО</t>
  </si>
  <si>
    <t>%</t>
  </si>
  <si>
    <t>ТОВАР</t>
  </si>
  <si>
    <t>НОСТИ</t>
  </si>
  <si>
    <t>к</t>
  </si>
  <si>
    <t>году</t>
  </si>
  <si>
    <t>и н ф о р м а ц и я</t>
  </si>
  <si>
    <t>прош</t>
  </si>
  <si>
    <t>лому</t>
  </si>
  <si>
    <t>ООО Ленинское</t>
  </si>
  <si>
    <t xml:space="preserve">       молока</t>
  </si>
  <si>
    <t xml:space="preserve">            фураж. корову</t>
  </si>
  <si>
    <t xml:space="preserve">   голов</t>
  </si>
  <si>
    <t xml:space="preserve">     ПОГОЛОВЬЕ</t>
  </si>
  <si>
    <t xml:space="preserve">         коров</t>
  </si>
  <si>
    <t>ООО АФ Галино</t>
  </si>
  <si>
    <t>ООО АФ Галинское</t>
  </si>
  <si>
    <r>
      <t xml:space="preserve">    </t>
    </r>
    <r>
      <rPr>
        <b/>
        <sz val="8"/>
        <rFont val="Arial Cyr"/>
        <family val="0"/>
      </rPr>
      <t>К</t>
    </r>
  </si>
  <si>
    <t>На 30.08.2019г.</t>
  </si>
  <si>
    <t xml:space="preserve">                                по Верещагинскому району на 02.09.2019г.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</si>
</sst>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"/>
    <numFmt numFmtId="174" formatCode="0.000"/>
    <numFmt numFmtId="175" formatCode="0.00000"/>
  </numFmts>
  <fonts count="48">
    <font>
      <sz val="10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sz val="18"/>
      <name val="Arial Cyr"/>
      <family val="0"/>
    </font>
    <font>
      <b/>
      <sz val="10"/>
      <name val="Arial Cyr"/>
      <family val="0"/>
    </font>
    <font>
      <b/>
      <sz val="16"/>
      <name val="Arial Cyr"/>
      <family val="0"/>
    </font>
    <font>
      <b/>
      <sz val="20"/>
      <name val="Arial Cyr"/>
      <family val="0"/>
    </font>
    <font>
      <sz val="16"/>
      <name val="Arial Cyr"/>
      <family val="0"/>
    </font>
    <font>
      <sz val="12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30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1" fontId="0" fillId="0" borderId="19" xfId="0" applyNumberFormat="1" applyBorder="1" applyAlignment="1">
      <alignment horizontal="center"/>
    </xf>
    <xf numFmtId="1" fontId="0" fillId="0" borderId="20" xfId="0" applyNumberFormat="1" applyBorder="1" applyAlignment="1">
      <alignment horizontal="center"/>
    </xf>
    <xf numFmtId="0" fontId="0" fillId="0" borderId="21" xfId="0" applyBorder="1" applyAlignment="1">
      <alignment/>
    </xf>
    <xf numFmtId="1" fontId="0" fillId="0" borderId="22" xfId="0" applyNumberFormat="1" applyBorder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172" fontId="0" fillId="0" borderId="23" xfId="0" applyNumberFormat="1" applyBorder="1" applyAlignment="1">
      <alignment horizontal="center"/>
    </xf>
    <xf numFmtId="172" fontId="0" fillId="0" borderId="24" xfId="0" applyNumberFormat="1" applyBorder="1" applyAlignment="1">
      <alignment horizontal="center"/>
    </xf>
    <xf numFmtId="0" fontId="1" fillId="0" borderId="25" xfId="0" applyFont="1" applyBorder="1" applyAlignment="1">
      <alignment/>
    </xf>
    <xf numFmtId="0" fontId="0" fillId="0" borderId="0" xfId="0" applyAlignment="1">
      <alignment horizontal="center" vertical="center"/>
    </xf>
    <xf numFmtId="172" fontId="1" fillId="0" borderId="25" xfId="0" applyNumberFormat="1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2" fontId="1" fillId="0" borderId="25" xfId="0" applyNumberFormat="1" applyFont="1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0" fillId="0" borderId="30" xfId="0" applyFill="1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33" xfId="0" applyFill="1" applyBorder="1" applyAlignment="1">
      <alignment horizontal="center"/>
    </xf>
    <xf numFmtId="0" fontId="0" fillId="0" borderId="34" xfId="0" applyFill="1" applyBorder="1" applyAlignment="1">
      <alignment horizontal="center"/>
    </xf>
    <xf numFmtId="0" fontId="0" fillId="0" borderId="35" xfId="0" applyFill="1" applyBorder="1" applyAlignment="1">
      <alignment horizontal="center"/>
    </xf>
    <xf numFmtId="0" fontId="1" fillId="0" borderId="36" xfId="0" applyFont="1" applyFill="1" applyBorder="1" applyAlignment="1">
      <alignment horizontal="center"/>
    </xf>
    <xf numFmtId="0" fontId="1" fillId="0" borderId="25" xfId="0" applyFont="1" applyFill="1" applyBorder="1" applyAlignment="1">
      <alignment horizontal="center"/>
    </xf>
    <xf numFmtId="0" fontId="0" fillId="0" borderId="37" xfId="0" applyFill="1" applyBorder="1" applyAlignment="1">
      <alignment horizontal="center"/>
    </xf>
    <xf numFmtId="0" fontId="0" fillId="0" borderId="38" xfId="0" applyFill="1" applyBorder="1" applyAlignment="1">
      <alignment horizontal="center"/>
    </xf>
    <xf numFmtId="0" fontId="0" fillId="0" borderId="39" xfId="0" applyFill="1" applyBorder="1" applyAlignment="1">
      <alignment horizontal="center"/>
    </xf>
    <xf numFmtId="0" fontId="1" fillId="0" borderId="22" xfId="0" applyFont="1" applyBorder="1" applyAlignment="1">
      <alignment/>
    </xf>
    <xf numFmtId="0" fontId="1" fillId="0" borderId="12" xfId="0" applyFont="1" applyBorder="1" applyAlignment="1">
      <alignment/>
    </xf>
    <xf numFmtId="0" fontId="0" fillId="0" borderId="15" xfId="0" applyBorder="1" applyAlignment="1">
      <alignment/>
    </xf>
    <xf numFmtId="0" fontId="0" fillId="0" borderId="12" xfId="0" applyBorder="1" applyAlignment="1">
      <alignment/>
    </xf>
    <xf numFmtId="0" fontId="0" fillId="0" borderId="14" xfId="0" applyBorder="1" applyAlignment="1">
      <alignment/>
    </xf>
    <xf numFmtId="0" fontId="1" fillId="0" borderId="40" xfId="0" applyFont="1" applyBorder="1" applyAlignment="1">
      <alignment/>
    </xf>
    <xf numFmtId="2" fontId="1" fillId="0" borderId="41" xfId="0" applyNumberFormat="1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14" fontId="8" fillId="0" borderId="44" xfId="0" applyNumberFormat="1" applyFont="1" applyBorder="1" applyAlignment="1">
      <alignment/>
    </xf>
    <xf numFmtId="0" fontId="8" fillId="0" borderId="45" xfId="0" applyFont="1" applyBorder="1" applyAlignment="1">
      <alignment/>
    </xf>
    <xf numFmtId="2" fontId="8" fillId="0" borderId="45" xfId="0" applyNumberFormat="1" applyFont="1" applyBorder="1" applyAlignment="1">
      <alignment horizontal="center"/>
    </xf>
    <xf numFmtId="172" fontId="8" fillId="0" borderId="45" xfId="0" applyNumberFormat="1" applyFont="1" applyBorder="1" applyAlignment="1">
      <alignment horizontal="center"/>
    </xf>
    <xf numFmtId="0" fontId="8" fillId="0" borderId="45" xfId="0" applyFont="1" applyBorder="1" applyAlignment="1">
      <alignment horizontal="center"/>
    </xf>
    <xf numFmtId="0" fontId="4" fillId="0" borderId="46" xfId="0" applyFont="1" applyBorder="1" applyAlignment="1">
      <alignment horizontal="left"/>
    </xf>
    <xf numFmtId="0" fontId="4" fillId="0" borderId="17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47" xfId="0" applyFont="1" applyBorder="1" applyAlignment="1">
      <alignment horizontal="center"/>
    </xf>
    <xf numFmtId="0" fontId="4" fillId="0" borderId="47" xfId="0" applyFont="1" applyBorder="1" applyAlignment="1">
      <alignment/>
    </xf>
    <xf numFmtId="0" fontId="1" fillId="0" borderId="47" xfId="0" applyFont="1" applyBorder="1" applyAlignment="1">
      <alignment/>
    </xf>
    <xf numFmtId="0" fontId="4" fillId="0" borderId="48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49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50" xfId="0" applyFont="1" applyBorder="1" applyAlignment="1">
      <alignment horizontal="center"/>
    </xf>
    <xf numFmtId="172" fontId="0" fillId="0" borderId="17" xfId="0" applyNumberFormat="1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172" fontId="0" fillId="0" borderId="51" xfId="0" applyNumberFormat="1" applyFill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0" fillId="0" borderId="47" xfId="0" applyBorder="1" applyAlignment="1">
      <alignment/>
    </xf>
    <xf numFmtId="0" fontId="0" fillId="0" borderId="52" xfId="0" applyBorder="1" applyAlignment="1">
      <alignment/>
    </xf>
    <xf numFmtId="0" fontId="4" fillId="0" borderId="46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172" fontId="0" fillId="0" borderId="12" xfId="0" applyNumberFormat="1" applyBorder="1" applyAlignment="1">
      <alignment horizontal="center"/>
    </xf>
    <xf numFmtId="172" fontId="0" fillId="0" borderId="53" xfId="0" applyNumberForma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172" fontId="0" fillId="0" borderId="35" xfId="0" applyNumberForma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49" xfId="0" applyFont="1" applyBorder="1" applyAlignment="1">
      <alignment/>
    </xf>
    <xf numFmtId="0" fontId="4" fillId="0" borderId="46" xfId="0" applyFont="1" applyBorder="1" applyAlignment="1">
      <alignment/>
    </xf>
    <xf numFmtId="0" fontId="4" fillId="0" borderId="17" xfId="0" applyFont="1" applyBorder="1" applyAlignment="1">
      <alignment/>
    </xf>
    <xf numFmtId="0" fontId="0" fillId="0" borderId="12" xfId="0" applyFill="1" applyBorder="1" applyAlignment="1">
      <alignment horizontal="center"/>
    </xf>
    <xf numFmtId="0" fontId="0" fillId="0" borderId="53" xfId="0" applyFill="1" applyBorder="1" applyAlignment="1">
      <alignment horizontal="center"/>
    </xf>
    <xf numFmtId="0" fontId="4" fillId="0" borderId="19" xfId="0" applyFont="1" applyBorder="1" applyAlignment="1">
      <alignment/>
    </xf>
    <xf numFmtId="0" fontId="4" fillId="0" borderId="35" xfId="0" applyFont="1" applyBorder="1" applyAlignment="1">
      <alignment/>
    </xf>
    <xf numFmtId="0" fontId="4" fillId="0" borderId="54" xfId="0" applyFont="1" applyBorder="1" applyAlignment="1">
      <alignment horizontal="left"/>
    </xf>
    <xf numFmtId="0" fontId="4" fillId="0" borderId="37" xfId="0" applyFont="1" applyBorder="1" applyAlignment="1">
      <alignment/>
    </xf>
    <xf numFmtId="1" fontId="0" fillId="0" borderId="35" xfId="0" applyNumberFormat="1" applyBorder="1" applyAlignment="1">
      <alignment horizontal="center"/>
    </xf>
    <xf numFmtId="1" fontId="0" fillId="0" borderId="39" xfId="0" applyNumberFormat="1" applyBorder="1" applyAlignment="1">
      <alignment horizontal="center"/>
    </xf>
    <xf numFmtId="0" fontId="1" fillId="0" borderId="55" xfId="0" applyFont="1" applyBorder="1" applyAlignment="1">
      <alignment horizontal="left"/>
    </xf>
    <xf numFmtId="0" fontId="9" fillId="0" borderId="18" xfId="0" applyFont="1" applyBorder="1" applyAlignment="1">
      <alignment horizontal="left"/>
    </xf>
    <xf numFmtId="0" fontId="4" fillId="0" borderId="49" xfId="0" applyFont="1" applyBorder="1" applyAlignment="1">
      <alignment horizontal="left"/>
    </xf>
    <xf numFmtId="0" fontId="0" fillId="0" borderId="53" xfId="0" applyBorder="1" applyAlignment="1">
      <alignment horizontal="center"/>
    </xf>
    <xf numFmtId="0" fontId="0" fillId="0" borderId="51" xfId="0" applyBorder="1" applyAlignment="1">
      <alignment horizontal="center"/>
    </xf>
    <xf numFmtId="172" fontId="0" fillId="0" borderId="38" xfId="0" applyNumberFormat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56" xfId="0" applyFill="1" applyBorder="1" applyAlignment="1">
      <alignment horizontal="center"/>
    </xf>
    <xf numFmtId="0" fontId="0" fillId="0" borderId="57" xfId="0" applyFill="1" applyBorder="1" applyAlignment="1">
      <alignment horizontal="center"/>
    </xf>
    <xf numFmtId="0" fontId="4" fillId="0" borderId="35" xfId="0" applyFont="1" applyFill="1" applyBorder="1" applyAlignment="1">
      <alignment horizontal="center"/>
    </xf>
    <xf numFmtId="0" fontId="4" fillId="0" borderId="48" xfId="0" applyFont="1" applyFill="1" applyBorder="1" applyAlignment="1">
      <alignment horizontal="center"/>
    </xf>
    <xf numFmtId="0" fontId="4" fillId="0" borderId="31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172" fontId="0" fillId="0" borderId="35" xfId="0" applyNumberFormat="1" applyFill="1" applyBorder="1" applyAlignment="1">
      <alignment horizontal="center"/>
    </xf>
    <xf numFmtId="0" fontId="0" fillId="0" borderId="48" xfId="0" applyFill="1" applyBorder="1" applyAlignment="1">
      <alignment horizontal="center"/>
    </xf>
    <xf numFmtId="0" fontId="0" fillId="0" borderId="31" xfId="0" applyFill="1" applyBorder="1" applyAlignment="1">
      <alignment horizontal="center"/>
    </xf>
    <xf numFmtId="0" fontId="0" fillId="0" borderId="51" xfId="0" applyFill="1" applyBorder="1" applyAlignment="1">
      <alignment horizontal="center"/>
    </xf>
    <xf numFmtId="2" fontId="8" fillId="0" borderId="25" xfId="0" applyNumberFormat="1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172" fontId="8" fillId="0" borderId="25" xfId="0" applyNumberFormat="1" applyFont="1" applyBorder="1" applyAlignment="1">
      <alignment horizontal="center"/>
    </xf>
    <xf numFmtId="0" fontId="4" fillId="0" borderId="58" xfId="0" applyFont="1" applyBorder="1" applyAlignment="1">
      <alignment horizontal="center"/>
    </xf>
    <xf numFmtId="0" fontId="4" fillId="0" borderId="59" xfId="0" applyFont="1" applyBorder="1" applyAlignment="1">
      <alignment horizontal="center"/>
    </xf>
    <xf numFmtId="0" fontId="4" fillId="0" borderId="60" xfId="0" applyFont="1" applyBorder="1" applyAlignment="1">
      <alignment horizontal="center"/>
    </xf>
    <xf numFmtId="0" fontId="4" fillId="0" borderId="61" xfId="0" applyFont="1" applyBorder="1" applyAlignment="1">
      <alignment horizontal="center"/>
    </xf>
    <xf numFmtId="0" fontId="4" fillId="0" borderId="62" xfId="0" applyFont="1" applyBorder="1" applyAlignment="1">
      <alignment horizontal="center"/>
    </xf>
    <xf numFmtId="0" fontId="4" fillId="0" borderId="63" xfId="0" applyFont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44"/>
  <sheetViews>
    <sheetView tabSelected="1" zoomScaleSheetLayoutView="130" workbookViewId="0" topLeftCell="A1">
      <selection activeCell="O16" sqref="O16"/>
    </sheetView>
  </sheetViews>
  <sheetFormatPr defaultColWidth="9.00390625" defaultRowHeight="12.75"/>
  <cols>
    <col min="1" max="1" width="35.25390625" style="0" customWidth="1"/>
    <col min="2" max="2" width="9.125" style="0" hidden="1" customWidth="1"/>
    <col min="3" max="5" width="8.375" style="0" customWidth="1"/>
    <col min="6" max="6" width="0.12890625" style="0" hidden="1" customWidth="1"/>
    <col min="7" max="7" width="1.25" style="0" hidden="1" customWidth="1"/>
    <col min="11" max="11" width="10.25390625" style="0" bestFit="1" customWidth="1"/>
    <col min="12" max="12" width="8.375" style="0" customWidth="1"/>
    <col min="15" max="15" width="7.875" style="0" customWidth="1"/>
    <col min="16" max="16" width="8.00390625" style="0" customWidth="1"/>
    <col min="17" max="17" width="7.875" style="0" customWidth="1"/>
  </cols>
  <sheetData>
    <row r="2" spans="4:10" ht="26.25">
      <c r="D2" s="5"/>
      <c r="E2" s="21" t="s">
        <v>19</v>
      </c>
      <c r="F2" s="21"/>
      <c r="G2" s="21"/>
      <c r="H2" s="21"/>
      <c r="I2" s="21"/>
      <c r="J2" s="21"/>
    </row>
    <row r="3" spans="1:15" ht="23.25" customHeight="1">
      <c r="A3" s="23" t="s">
        <v>32</v>
      </c>
      <c r="B3" s="23"/>
      <c r="C3" s="23"/>
      <c r="D3" s="23"/>
      <c r="E3" s="23"/>
      <c r="F3" s="23"/>
      <c r="G3" s="23"/>
      <c r="H3" s="23"/>
      <c r="I3" s="20"/>
      <c r="J3" s="20"/>
      <c r="K3" s="20"/>
      <c r="L3" s="20"/>
      <c r="M3" s="20"/>
      <c r="N3" s="20"/>
      <c r="O3" s="22"/>
    </row>
    <row r="4" spans="3:14" ht="13.5" thickBot="1"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</row>
    <row r="5" spans="1:14" ht="16.5" thickBot="1">
      <c r="A5" s="65" t="s">
        <v>0</v>
      </c>
      <c r="B5" s="124" t="s">
        <v>9</v>
      </c>
      <c r="C5" s="125"/>
      <c r="D5" s="126"/>
      <c r="E5" s="127" t="s">
        <v>17</v>
      </c>
      <c r="F5" s="128"/>
      <c r="G5" s="129"/>
      <c r="H5" s="92" t="s">
        <v>11</v>
      </c>
      <c r="I5" s="93"/>
      <c r="J5" s="97" t="s">
        <v>30</v>
      </c>
      <c r="K5" s="97" t="s">
        <v>12</v>
      </c>
      <c r="L5" s="86" t="s">
        <v>14</v>
      </c>
      <c r="M5" s="99" t="s">
        <v>26</v>
      </c>
      <c r="N5" s="63"/>
    </row>
    <row r="6" spans="1:14" ht="16.5" thickBot="1">
      <c r="A6" s="66" t="s">
        <v>1</v>
      </c>
      <c r="B6" s="79"/>
      <c r="C6" s="71" t="s">
        <v>24</v>
      </c>
      <c r="D6" s="82"/>
      <c r="E6" s="86" t="s">
        <v>20</v>
      </c>
      <c r="F6" s="69"/>
      <c r="G6" s="90"/>
      <c r="H6" s="50" t="s">
        <v>23</v>
      </c>
      <c r="I6" s="94"/>
      <c r="J6" s="88" t="s">
        <v>20</v>
      </c>
      <c r="K6" s="98" t="s">
        <v>13</v>
      </c>
      <c r="L6" s="98" t="s">
        <v>15</v>
      </c>
      <c r="M6" s="103" t="s">
        <v>27</v>
      </c>
      <c r="N6" s="104"/>
    </row>
    <row r="7" spans="1:14" ht="20.25" customHeight="1" thickBot="1">
      <c r="A7" s="67"/>
      <c r="B7" s="73"/>
      <c r="C7" s="83" t="s">
        <v>10</v>
      </c>
      <c r="D7" s="74" t="s">
        <v>10</v>
      </c>
      <c r="E7" s="87" t="s">
        <v>21</v>
      </c>
      <c r="F7" s="70"/>
      <c r="G7" s="91"/>
      <c r="H7" s="83" t="s">
        <v>10</v>
      </c>
      <c r="I7" s="74" t="s">
        <v>10</v>
      </c>
      <c r="J7" s="87" t="s">
        <v>21</v>
      </c>
      <c r="K7" s="87" t="s">
        <v>10</v>
      </c>
      <c r="L7" s="100" t="s">
        <v>16</v>
      </c>
      <c r="M7" s="105" t="s">
        <v>25</v>
      </c>
      <c r="N7" s="63" t="s">
        <v>25</v>
      </c>
    </row>
    <row r="8" spans="1:14" ht="18" customHeight="1">
      <c r="A8" s="67"/>
      <c r="B8" s="75"/>
      <c r="C8" s="72">
        <v>2018</v>
      </c>
      <c r="D8" s="64">
        <v>2019</v>
      </c>
      <c r="E8" s="112" t="s">
        <v>18</v>
      </c>
      <c r="F8" s="113"/>
      <c r="G8" s="114"/>
      <c r="H8" s="115">
        <v>2018</v>
      </c>
      <c r="I8" s="116">
        <v>2019</v>
      </c>
      <c r="J8" s="112" t="s">
        <v>18</v>
      </c>
      <c r="K8" s="98"/>
      <c r="L8" s="98"/>
      <c r="M8" s="72">
        <v>2018</v>
      </c>
      <c r="N8" s="64">
        <v>2019</v>
      </c>
    </row>
    <row r="9" spans="1:14" ht="18" customHeight="1">
      <c r="A9" s="68" t="s">
        <v>2</v>
      </c>
      <c r="B9" s="80"/>
      <c r="C9" s="84">
        <f>H9/M9</f>
        <v>17.571428571428573</v>
      </c>
      <c r="D9" s="76">
        <f>I9/N9</f>
        <v>14.36734693877551</v>
      </c>
      <c r="E9" s="117">
        <f>D9-C9</f>
        <v>-3.204081632653063</v>
      </c>
      <c r="F9" s="118"/>
      <c r="G9" s="119"/>
      <c r="H9" s="95">
        <v>2583</v>
      </c>
      <c r="I9" s="77">
        <v>2112</v>
      </c>
      <c r="J9" s="43">
        <f>(I9-H9)</f>
        <v>-471</v>
      </c>
      <c r="K9" s="43">
        <v>1933</v>
      </c>
      <c r="L9" s="101">
        <f>(K9/I9)*100</f>
        <v>91.52462121212122</v>
      </c>
      <c r="M9" s="8">
        <v>147</v>
      </c>
      <c r="N9" s="14">
        <v>147</v>
      </c>
    </row>
    <row r="10" spans="1:14" ht="19.5" customHeight="1">
      <c r="A10" s="68" t="s">
        <v>22</v>
      </c>
      <c r="B10" s="80"/>
      <c r="C10" s="84">
        <f aca="true" t="shared" si="0" ref="C10:C42">H10/M10</f>
        <v>13.53048780487805</v>
      </c>
      <c r="D10" s="76">
        <f aca="true" t="shared" si="1" ref="D10:D42">(I10/N10)</f>
        <v>10.042553191489361</v>
      </c>
      <c r="E10" s="117">
        <f aca="true" t="shared" si="2" ref="E10:E42">D10-C10</f>
        <v>-3.4879346133886884</v>
      </c>
      <c r="F10" s="118"/>
      <c r="G10" s="119"/>
      <c r="H10" s="95">
        <v>2219</v>
      </c>
      <c r="I10" s="77">
        <v>1416</v>
      </c>
      <c r="J10" s="43">
        <f aca="true" t="shared" si="3" ref="J10:J42">(I10-H10)</f>
        <v>-803</v>
      </c>
      <c r="K10" s="43">
        <v>1330</v>
      </c>
      <c r="L10" s="101">
        <f aca="true" t="shared" si="4" ref="L10:L41">(K10/I10)*100</f>
        <v>93.92655367231639</v>
      </c>
      <c r="M10" s="8">
        <v>164</v>
      </c>
      <c r="N10" s="14">
        <v>141</v>
      </c>
    </row>
    <row r="11" spans="1:14" ht="15.75" hidden="1">
      <c r="A11" s="68" t="s">
        <v>3</v>
      </c>
      <c r="B11" s="80"/>
      <c r="C11" s="84" t="e">
        <f t="shared" si="0"/>
        <v>#DIV/0!</v>
      </c>
      <c r="D11" s="77" t="e">
        <f t="shared" si="1"/>
        <v>#DIV/0!</v>
      </c>
      <c r="E11" s="117" t="e">
        <f t="shared" si="2"/>
        <v>#DIV/0!</v>
      </c>
      <c r="F11" s="118"/>
      <c r="G11" s="119"/>
      <c r="H11" s="95"/>
      <c r="I11" s="77"/>
      <c r="J11" s="43">
        <f t="shared" si="3"/>
        <v>0</v>
      </c>
      <c r="K11" s="43"/>
      <c r="L11" s="101" t="e">
        <f t="shared" si="4"/>
        <v>#DIV/0!</v>
      </c>
      <c r="M11" s="8"/>
      <c r="N11" s="14"/>
    </row>
    <row r="12" spans="1:14" ht="18" customHeight="1">
      <c r="A12" s="68" t="s">
        <v>4</v>
      </c>
      <c r="B12" s="80"/>
      <c r="C12" s="84">
        <f t="shared" si="0"/>
        <v>11.429818181818181</v>
      </c>
      <c r="D12" s="76">
        <f t="shared" si="1"/>
        <v>10.223427331887201</v>
      </c>
      <c r="E12" s="117">
        <f t="shared" si="2"/>
        <v>-1.2063908499309797</v>
      </c>
      <c r="F12" s="118"/>
      <c r="G12" s="119"/>
      <c r="H12" s="95">
        <v>15716</v>
      </c>
      <c r="I12" s="77">
        <v>14139</v>
      </c>
      <c r="J12" s="43">
        <f t="shared" si="3"/>
        <v>-1577</v>
      </c>
      <c r="K12" s="43">
        <v>13564</v>
      </c>
      <c r="L12" s="101">
        <f t="shared" si="4"/>
        <v>95.93323431642973</v>
      </c>
      <c r="M12" s="8">
        <v>1375</v>
      </c>
      <c r="N12" s="14">
        <v>1383</v>
      </c>
    </row>
    <row r="13" spans="1:14" ht="18" customHeight="1">
      <c r="A13" s="68" t="s">
        <v>5</v>
      </c>
      <c r="B13" s="80"/>
      <c r="C13" s="84">
        <f t="shared" si="0"/>
        <v>17.51231527093596</v>
      </c>
      <c r="D13" s="76">
        <f t="shared" si="1"/>
        <v>14.236453201970443</v>
      </c>
      <c r="E13" s="117">
        <f t="shared" si="2"/>
        <v>-3.275862068965518</v>
      </c>
      <c r="F13" s="118"/>
      <c r="G13" s="119"/>
      <c r="H13" s="95">
        <v>7110</v>
      </c>
      <c r="I13" s="77">
        <v>5780</v>
      </c>
      <c r="J13" s="43">
        <f t="shared" si="3"/>
        <v>-1330</v>
      </c>
      <c r="K13" s="43">
        <v>5330</v>
      </c>
      <c r="L13" s="101">
        <f t="shared" si="4"/>
        <v>92.21453287197232</v>
      </c>
      <c r="M13" s="8">
        <v>406</v>
      </c>
      <c r="N13" s="14">
        <v>406</v>
      </c>
    </row>
    <row r="14" spans="1:14" ht="19.5" customHeight="1">
      <c r="A14" s="68" t="s">
        <v>28</v>
      </c>
      <c r="B14" s="80"/>
      <c r="C14" s="84">
        <f>H14/M14</f>
        <v>9.758241758241759</v>
      </c>
      <c r="D14" s="76" t="e">
        <f t="shared" si="1"/>
        <v>#DIV/0!</v>
      </c>
      <c r="E14" s="117" t="e">
        <f t="shared" si="2"/>
        <v>#DIV/0!</v>
      </c>
      <c r="F14" s="118"/>
      <c r="G14" s="119"/>
      <c r="H14" s="95">
        <v>3552</v>
      </c>
      <c r="I14" s="77">
        <v>0</v>
      </c>
      <c r="J14" s="43">
        <f t="shared" si="3"/>
        <v>-3552</v>
      </c>
      <c r="K14" s="43">
        <v>0</v>
      </c>
      <c r="L14" s="101" t="e">
        <f t="shared" si="4"/>
        <v>#DIV/0!</v>
      </c>
      <c r="M14" s="8">
        <v>364</v>
      </c>
      <c r="N14" s="14">
        <v>0</v>
      </c>
    </row>
    <row r="15" spans="1:14" ht="19.5" customHeight="1">
      <c r="A15" s="68" t="s">
        <v>29</v>
      </c>
      <c r="B15" s="80"/>
      <c r="C15" s="84" t="e">
        <f>H15/M15</f>
        <v>#DIV/0!</v>
      </c>
      <c r="D15" s="76">
        <f t="shared" si="1"/>
        <v>11.561643835616438</v>
      </c>
      <c r="E15" s="117" t="e">
        <f t="shared" si="2"/>
        <v>#DIV/0!</v>
      </c>
      <c r="F15" s="118"/>
      <c r="G15" s="119"/>
      <c r="H15" s="95">
        <v>0</v>
      </c>
      <c r="I15" s="77">
        <v>4220</v>
      </c>
      <c r="J15" s="43">
        <f t="shared" si="3"/>
        <v>4220</v>
      </c>
      <c r="K15" s="43">
        <v>4130</v>
      </c>
      <c r="L15" s="101">
        <f t="shared" si="4"/>
        <v>97.86729857819904</v>
      </c>
      <c r="M15" s="8">
        <v>0</v>
      </c>
      <c r="N15" s="14">
        <v>365</v>
      </c>
    </row>
    <row r="16" spans="1:14" ht="18.75" customHeight="1">
      <c r="A16" s="68" t="s">
        <v>6</v>
      </c>
      <c r="B16" s="80"/>
      <c r="C16" s="84">
        <f t="shared" si="0"/>
        <v>16.9</v>
      </c>
      <c r="D16" s="76">
        <f t="shared" si="1"/>
        <v>20.03125</v>
      </c>
      <c r="E16" s="117">
        <f t="shared" si="2"/>
        <v>3.1312500000000014</v>
      </c>
      <c r="F16" s="118"/>
      <c r="G16" s="119"/>
      <c r="H16" s="95">
        <v>8112</v>
      </c>
      <c r="I16" s="77">
        <v>9615</v>
      </c>
      <c r="J16" s="43">
        <f t="shared" si="3"/>
        <v>1503</v>
      </c>
      <c r="K16" s="43">
        <v>9450</v>
      </c>
      <c r="L16" s="101">
        <f t="shared" si="4"/>
        <v>98.28393135725429</v>
      </c>
      <c r="M16" s="8">
        <v>480</v>
      </c>
      <c r="N16" s="14">
        <v>480</v>
      </c>
    </row>
    <row r="17" spans="1:14" ht="19.5" customHeight="1" thickBot="1">
      <c r="A17" s="68" t="s">
        <v>7</v>
      </c>
      <c r="B17" s="81"/>
      <c r="C17" s="85">
        <f t="shared" si="0"/>
        <v>20.09007263922518</v>
      </c>
      <c r="D17" s="78">
        <f t="shared" si="1"/>
        <v>20.28112626484822</v>
      </c>
      <c r="E17" s="117">
        <f t="shared" si="2"/>
        <v>0.19105362562303796</v>
      </c>
      <c r="F17" s="118"/>
      <c r="G17" s="119"/>
      <c r="H17" s="96">
        <v>41486</v>
      </c>
      <c r="I17" s="120">
        <v>46099</v>
      </c>
      <c r="J17" s="43">
        <f t="shared" si="3"/>
        <v>4613</v>
      </c>
      <c r="K17" s="48">
        <v>45058</v>
      </c>
      <c r="L17" s="102">
        <f t="shared" si="4"/>
        <v>97.74181652530423</v>
      </c>
      <c r="M17" s="106">
        <v>2065</v>
      </c>
      <c r="N17" s="107">
        <v>2273</v>
      </c>
    </row>
    <row r="18" spans="1:14" ht="30" customHeight="1" hidden="1" thickBot="1">
      <c r="A18" s="49"/>
      <c r="B18" s="18"/>
      <c r="C18" s="25" t="e">
        <f t="shared" si="0"/>
        <v>#DIV/0!</v>
      </c>
      <c r="D18" s="33"/>
      <c r="E18" s="89" t="e">
        <f t="shared" si="2"/>
        <v>#DIV/0!</v>
      </c>
      <c r="F18" s="9"/>
      <c r="G18" s="40"/>
      <c r="H18" s="33"/>
      <c r="I18" s="41"/>
      <c r="J18" s="43">
        <f t="shared" si="3"/>
        <v>0</v>
      </c>
      <c r="K18" s="109"/>
      <c r="L18" s="19"/>
      <c r="M18" s="34"/>
      <c r="N18" s="35"/>
    </row>
    <row r="19" spans="1:14" ht="30" customHeight="1" hidden="1" thickBot="1">
      <c r="A19" s="51"/>
      <c r="B19" s="2"/>
      <c r="C19" s="24" t="e">
        <f t="shared" si="0"/>
        <v>#DIV/0!</v>
      </c>
      <c r="D19" s="30" t="e">
        <f t="shared" si="1"/>
        <v>#DIV/0!</v>
      </c>
      <c r="E19" s="89" t="e">
        <f t="shared" si="2"/>
        <v>#DIV/0!</v>
      </c>
      <c r="F19" s="7"/>
      <c r="G19" s="38"/>
      <c r="H19" s="46"/>
      <c r="I19" s="36"/>
      <c r="J19" s="43">
        <f t="shared" si="3"/>
        <v>0</v>
      </c>
      <c r="K19" s="110"/>
      <c r="L19" s="16" t="e">
        <f t="shared" si="4"/>
        <v>#DIV/0!</v>
      </c>
      <c r="M19" s="11"/>
      <c r="N19" s="12"/>
    </row>
    <row r="20" spans="1:14" ht="30" customHeight="1" hidden="1" thickBot="1">
      <c r="A20" s="52"/>
      <c r="B20" s="2"/>
      <c r="C20" s="24" t="e">
        <f t="shared" si="0"/>
        <v>#DIV/0!</v>
      </c>
      <c r="D20" s="30" t="e">
        <f t="shared" si="1"/>
        <v>#DIV/0!</v>
      </c>
      <c r="E20" s="89" t="e">
        <f t="shared" si="2"/>
        <v>#DIV/0!</v>
      </c>
      <c r="F20" s="7"/>
      <c r="G20" s="38"/>
      <c r="H20" s="43"/>
      <c r="I20" s="42"/>
      <c r="J20" s="43">
        <f t="shared" si="3"/>
        <v>0</v>
      </c>
      <c r="K20" s="110"/>
      <c r="L20" s="16" t="e">
        <f t="shared" si="4"/>
        <v>#DIV/0!</v>
      </c>
      <c r="M20" s="8"/>
      <c r="N20" s="14"/>
    </row>
    <row r="21" spans="1:14" ht="13.5" hidden="1" thickBot="1">
      <c r="A21" s="52"/>
      <c r="B21" s="2"/>
      <c r="C21" s="24" t="e">
        <f t="shared" si="0"/>
        <v>#DIV/0!</v>
      </c>
      <c r="D21" s="30" t="e">
        <f t="shared" si="1"/>
        <v>#DIV/0!</v>
      </c>
      <c r="E21" s="89" t="e">
        <f t="shared" si="2"/>
        <v>#DIV/0!</v>
      </c>
      <c r="F21" s="7"/>
      <c r="G21" s="38"/>
      <c r="H21" s="43"/>
      <c r="I21" s="42"/>
      <c r="J21" s="43">
        <f t="shared" si="3"/>
        <v>0</v>
      </c>
      <c r="K21" s="110"/>
      <c r="L21" s="16" t="e">
        <f t="shared" si="4"/>
        <v>#DIV/0!</v>
      </c>
      <c r="M21" s="8"/>
      <c r="N21" s="14"/>
    </row>
    <row r="22" spans="1:14" ht="30" customHeight="1" hidden="1" thickBot="1">
      <c r="A22" s="52"/>
      <c r="B22" s="2"/>
      <c r="C22" s="24" t="e">
        <f t="shared" si="0"/>
        <v>#DIV/0!</v>
      </c>
      <c r="D22" s="30" t="e">
        <f t="shared" si="1"/>
        <v>#DIV/0!</v>
      </c>
      <c r="E22" s="89" t="e">
        <f t="shared" si="2"/>
        <v>#DIV/0!</v>
      </c>
      <c r="F22" s="7"/>
      <c r="G22" s="38"/>
      <c r="H22" s="43"/>
      <c r="I22" s="42"/>
      <c r="J22" s="43">
        <f t="shared" si="3"/>
        <v>0</v>
      </c>
      <c r="K22" s="110"/>
      <c r="L22" s="16" t="e">
        <f t="shared" si="4"/>
        <v>#DIV/0!</v>
      </c>
      <c r="M22" s="8"/>
      <c r="N22" s="14"/>
    </row>
    <row r="23" spans="1:14" ht="13.5" hidden="1" thickBot="1">
      <c r="A23" s="52"/>
      <c r="B23" s="2"/>
      <c r="C23" s="24" t="e">
        <f t="shared" si="0"/>
        <v>#DIV/0!</v>
      </c>
      <c r="D23" s="30" t="e">
        <f t="shared" si="1"/>
        <v>#DIV/0!</v>
      </c>
      <c r="E23" s="89" t="e">
        <f t="shared" si="2"/>
        <v>#DIV/0!</v>
      </c>
      <c r="F23" s="7"/>
      <c r="G23" s="38"/>
      <c r="H23" s="43"/>
      <c r="I23" s="42"/>
      <c r="J23" s="43">
        <f t="shared" si="3"/>
        <v>0</v>
      </c>
      <c r="K23" s="110"/>
      <c r="L23" s="16" t="e">
        <f t="shared" si="4"/>
        <v>#DIV/0!</v>
      </c>
      <c r="M23" s="8"/>
      <c r="N23" s="14"/>
    </row>
    <row r="24" spans="1:14" ht="13.5" hidden="1" thickBot="1">
      <c r="A24" s="52"/>
      <c r="B24" s="2"/>
      <c r="C24" s="24" t="e">
        <f t="shared" si="0"/>
        <v>#DIV/0!</v>
      </c>
      <c r="D24" s="30" t="e">
        <f t="shared" si="1"/>
        <v>#DIV/0!</v>
      </c>
      <c r="E24" s="89" t="e">
        <f t="shared" si="2"/>
        <v>#DIV/0!</v>
      </c>
      <c r="F24" s="7"/>
      <c r="G24" s="38"/>
      <c r="H24" s="43"/>
      <c r="I24" s="42"/>
      <c r="J24" s="43">
        <f t="shared" si="3"/>
        <v>0</v>
      </c>
      <c r="K24" s="110"/>
      <c r="L24" s="16" t="e">
        <f t="shared" si="4"/>
        <v>#DIV/0!</v>
      </c>
      <c r="M24" s="8"/>
      <c r="N24" s="14"/>
    </row>
    <row r="25" spans="1:14" ht="13.5" hidden="1" thickBot="1">
      <c r="A25" s="52"/>
      <c r="B25" s="2"/>
      <c r="C25" s="24" t="e">
        <f t="shared" si="0"/>
        <v>#DIV/0!</v>
      </c>
      <c r="D25" s="30" t="e">
        <f t="shared" si="1"/>
        <v>#DIV/0!</v>
      </c>
      <c r="E25" s="89" t="e">
        <f t="shared" si="2"/>
        <v>#DIV/0!</v>
      </c>
      <c r="F25" s="7"/>
      <c r="G25" s="38"/>
      <c r="H25" s="43"/>
      <c r="I25" s="42"/>
      <c r="J25" s="43">
        <f t="shared" si="3"/>
        <v>0</v>
      </c>
      <c r="K25" s="110"/>
      <c r="L25" s="16" t="e">
        <f t="shared" si="4"/>
        <v>#DIV/0!</v>
      </c>
      <c r="M25" s="8"/>
      <c r="N25" s="14"/>
    </row>
    <row r="26" spans="1:14" ht="13.5" hidden="1" thickBot="1">
      <c r="A26" s="52"/>
      <c r="B26" s="2"/>
      <c r="C26" s="24" t="e">
        <f t="shared" si="0"/>
        <v>#DIV/0!</v>
      </c>
      <c r="D26" s="30" t="e">
        <f t="shared" si="1"/>
        <v>#DIV/0!</v>
      </c>
      <c r="E26" s="89" t="e">
        <f t="shared" si="2"/>
        <v>#DIV/0!</v>
      </c>
      <c r="F26" s="7"/>
      <c r="G26" s="38"/>
      <c r="H26" s="43"/>
      <c r="I26" s="42"/>
      <c r="J26" s="43">
        <f t="shared" si="3"/>
        <v>0</v>
      </c>
      <c r="K26" s="110"/>
      <c r="L26" s="16" t="e">
        <f t="shared" si="4"/>
        <v>#DIV/0!</v>
      </c>
      <c r="M26" s="8"/>
      <c r="N26" s="14"/>
    </row>
    <row r="27" spans="1:14" ht="13.5" hidden="1" thickBot="1">
      <c r="A27" s="52"/>
      <c r="B27" s="2"/>
      <c r="C27" s="24" t="e">
        <f t="shared" si="0"/>
        <v>#DIV/0!</v>
      </c>
      <c r="D27" s="30" t="e">
        <f t="shared" si="1"/>
        <v>#DIV/0!</v>
      </c>
      <c r="E27" s="89" t="e">
        <f t="shared" si="2"/>
        <v>#DIV/0!</v>
      </c>
      <c r="F27" s="7"/>
      <c r="G27" s="38"/>
      <c r="H27" s="43"/>
      <c r="I27" s="42"/>
      <c r="J27" s="43">
        <f t="shared" si="3"/>
        <v>0</v>
      </c>
      <c r="K27" s="110"/>
      <c r="L27" s="16" t="e">
        <f t="shared" si="4"/>
        <v>#DIV/0!</v>
      </c>
      <c r="M27" s="8"/>
      <c r="N27" s="14"/>
    </row>
    <row r="28" spans="1:14" ht="13.5" hidden="1" thickBot="1">
      <c r="A28" s="52"/>
      <c r="B28" s="2"/>
      <c r="C28" s="24" t="e">
        <f t="shared" si="0"/>
        <v>#DIV/0!</v>
      </c>
      <c r="D28" s="30" t="e">
        <f t="shared" si="1"/>
        <v>#DIV/0!</v>
      </c>
      <c r="E28" s="89" t="e">
        <f t="shared" si="2"/>
        <v>#DIV/0!</v>
      </c>
      <c r="F28" s="7"/>
      <c r="G28" s="38"/>
      <c r="H28" s="43"/>
      <c r="I28" s="42"/>
      <c r="J28" s="43">
        <f t="shared" si="3"/>
        <v>0</v>
      </c>
      <c r="K28" s="110"/>
      <c r="L28" s="16" t="e">
        <f t="shared" si="4"/>
        <v>#DIV/0!</v>
      </c>
      <c r="M28" s="8"/>
      <c r="N28" s="14"/>
    </row>
    <row r="29" spans="1:14" ht="13.5" hidden="1" thickBot="1">
      <c r="A29" s="52"/>
      <c r="B29" s="2"/>
      <c r="C29" s="24" t="e">
        <f t="shared" si="0"/>
        <v>#DIV/0!</v>
      </c>
      <c r="D29" s="30" t="e">
        <f t="shared" si="1"/>
        <v>#DIV/0!</v>
      </c>
      <c r="E29" s="89" t="e">
        <f t="shared" si="2"/>
        <v>#DIV/0!</v>
      </c>
      <c r="F29" s="7"/>
      <c r="G29" s="38"/>
      <c r="H29" s="43"/>
      <c r="I29" s="42"/>
      <c r="J29" s="43">
        <f t="shared" si="3"/>
        <v>0</v>
      </c>
      <c r="K29" s="110"/>
      <c r="L29" s="16" t="e">
        <f t="shared" si="4"/>
        <v>#DIV/0!</v>
      </c>
      <c r="M29" s="8"/>
      <c r="N29" s="14"/>
    </row>
    <row r="30" spans="1:14" ht="13.5" hidden="1" thickBot="1">
      <c r="A30" s="52"/>
      <c r="B30" s="2"/>
      <c r="C30" s="24" t="e">
        <f t="shared" si="0"/>
        <v>#DIV/0!</v>
      </c>
      <c r="D30" s="30" t="e">
        <f t="shared" si="1"/>
        <v>#DIV/0!</v>
      </c>
      <c r="E30" s="89" t="e">
        <f t="shared" si="2"/>
        <v>#DIV/0!</v>
      </c>
      <c r="F30" s="7"/>
      <c r="G30" s="38"/>
      <c r="H30" s="43"/>
      <c r="I30" s="42"/>
      <c r="J30" s="43">
        <f t="shared" si="3"/>
        <v>0</v>
      </c>
      <c r="K30" s="110"/>
      <c r="L30" s="16" t="e">
        <f t="shared" si="4"/>
        <v>#DIV/0!</v>
      </c>
      <c r="M30" s="8"/>
      <c r="N30" s="14"/>
    </row>
    <row r="31" spans="1:14" ht="13.5" hidden="1" thickBot="1">
      <c r="A31" s="52"/>
      <c r="B31" s="2"/>
      <c r="C31" s="24" t="e">
        <f t="shared" si="0"/>
        <v>#DIV/0!</v>
      </c>
      <c r="D31" s="30" t="e">
        <f t="shared" si="1"/>
        <v>#DIV/0!</v>
      </c>
      <c r="E31" s="89" t="e">
        <f t="shared" si="2"/>
        <v>#DIV/0!</v>
      </c>
      <c r="F31" s="7"/>
      <c r="G31" s="38"/>
      <c r="H31" s="43"/>
      <c r="I31" s="42"/>
      <c r="J31" s="43">
        <f t="shared" si="3"/>
        <v>0</v>
      </c>
      <c r="K31" s="110"/>
      <c r="L31" s="16" t="e">
        <f t="shared" si="4"/>
        <v>#DIV/0!</v>
      </c>
      <c r="M31" s="8"/>
      <c r="N31" s="14"/>
    </row>
    <row r="32" spans="1:14" ht="13.5" hidden="1" thickBot="1">
      <c r="A32" s="52"/>
      <c r="B32" s="2"/>
      <c r="C32" s="24" t="e">
        <f t="shared" si="0"/>
        <v>#DIV/0!</v>
      </c>
      <c r="D32" s="30" t="e">
        <f t="shared" si="1"/>
        <v>#DIV/0!</v>
      </c>
      <c r="E32" s="89" t="e">
        <f t="shared" si="2"/>
        <v>#DIV/0!</v>
      </c>
      <c r="F32" s="7"/>
      <c r="G32" s="38"/>
      <c r="H32" s="43"/>
      <c r="I32" s="42"/>
      <c r="J32" s="43">
        <f t="shared" si="3"/>
        <v>0</v>
      </c>
      <c r="K32" s="110"/>
      <c r="L32" s="16" t="e">
        <f t="shared" si="4"/>
        <v>#DIV/0!</v>
      </c>
      <c r="M32" s="8"/>
      <c r="N32" s="14"/>
    </row>
    <row r="33" spans="1:14" ht="13.5" hidden="1" thickBot="1">
      <c r="A33" s="52"/>
      <c r="B33" s="2"/>
      <c r="C33" s="24" t="e">
        <f t="shared" si="0"/>
        <v>#DIV/0!</v>
      </c>
      <c r="D33" s="30" t="e">
        <f t="shared" si="1"/>
        <v>#DIV/0!</v>
      </c>
      <c r="E33" s="89" t="e">
        <f t="shared" si="2"/>
        <v>#DIV/0!</v>
      </c>
      <c r="F33" s="7"/>
      <c r="G33" s="38"/>
      <c r="H33" s="43"/>
      <c r="I33" s="42"/>
      <c r="J33" s="43">
        <f t="shared" si="3"/>
        <v>0</v>
      </c>
      <c r="K33" s="110"/>
      <c r="L33" s="16" t="e">
        <f t="shared" si="4"/>
        <v>#DIV/0!</v>
      </c>
      <c r="M33" s="8"/>
      <c r="N33" s="14"/>
    </row>
    <row r="34" spans="1:14" ht="13.5" hidden="1" thickBot="1">
      <c r="A34" s="52"/>
      <c r="B34" s="2"/>
      <c r="C34" s="24" t="e">
        <f t="shared" si="0"/>
        <v>#DIV/0!</v>
      </c>
      <c r="D34" s="30" t="e">
        <f t="shared" si="1"/>
        <v>#DIV/0!</v>
      </c>
      <c r="E34" s="89" t="e">
        <f t="shared" si="2"/>
        <v>#DIV/0!</v>
      </c>
      <c r="F34" s="7"/>
      <c r="G34" s="38"/>
      <c r="H34" s="43"/>
      <c r="I34" s="42"/>
      <c r="J34" s="43">
        <f t="shared" si="3"/>
        <v>0</v>
      </c>
      <c r="K34" s="110"/>
      <c r="L34" s="16" t="e">
        <f t="shared" si="4"/>
        <v>#DIV/0!</v>
      </c>
      <c r="M34" s="8"/>
      <c r="N34" s="14"/>
    </row>
    <row r="35" spans="1:14" ht="13.5" hidden="1" thickBot="1">
      <c r="A35" s="52"/>
      <c r="B35" s="2"/>
      <c r="C35" s="24" t="e">
        <f t="shared" si="0"/>
        <v>#DIV/0!</v>
      </c>
      <c r="D35" s="30" t="e">
        <f t="shared" si="1"/>
        <v>#DIV/0!</v>
      </c>
      <c r="E35" s="89" t="e">
        <f t="shared" si="2"/>
        <v>#DIV/0!</v>
      </c>
      <c r="F35" s="7"/>
      <c r="G35" s="38"/>
      <c r="H35" s="43"/>
      <c r="I35" s="42"/>
      <c r="J35" s="43">
        <f t="shared" si="3"/>
        <v>0</v>
      </c>
      <c r="K35" s="110"/>
      <c r="L35" s="16" t="e">
        <f t="shared" si="4"/>
        <v>#DIV/0!</v>
      </c>
      <c r="M35" s="8"/>
      <c r="N35" s="14"/>
    </row>
    <row r="36" spans="1:14" ht="13.5" hidden="1" thickBot="1">
      <c r="A36" s="52"/>
      <c r="B36" s="2"/>
      <c r="C36" s="24" t="e">
        <f t="shared" si="0"/>
        <v>#DIV/0!</v>
      </c>
      <c r="D36" s="30" t="e">
        <f t="shared" si="1"/>
        <v>#DIV/0!</v>
      </c>
      <c r="E36" s="89" t="e">
        <f t="shared" si="2"/>
        <v>#DIV/0!</v>
      </c>
      <c r="F36" s="7"/>
      <c r="G36" s="38"/>
      <c r="H36" s="43"/>
      <c r="I36" s="42"/>
      <c r="J36" s="43">
        <f t="shared" si="3"/>
        <v>0</v>
      </c>
      <c r="K36" s="110"/>
      <c r="L36" s="16" t="e">
        <f t="shared" si="4"/>
        <v>#DIV/0!</v>
      </c>
      <c r="M36" s="8"/>
      <c r="N36" s="14"/>
    </row>
    <row r="37" spans="1:14" ht="13.5" hidden="1" thickBot="1">
      <c r="A37" s="52"/>
      <c r="B37" s="2"/>
      <c r="C37" s="24" t="e">
        <f t="shared" si="0"/>
        <v>#DIV/0!</v>
      </c>
      <c r="D37" s="30" t="e">
        <f t="shared" si="1"/>
        <v>#DIV/0!</v>
      </c>
      <c r="E37" s="89" t="e">
        <f t="shared" si="2"/>
        <v>#DIV/0!</v>
      </c>
      <c r="F37" s="7"/>
      <c r="G37" s="38"/>
      <c r="H37" s="43"/>
      <c r="I37" s="42"/>
      <c r="J37" s="43">
        <f t="shared" si="3"/>
        <v>0</v>
      </c>
      <c r="K37" s="110"/>
      <c r="L37" s="16" t="e">
        <f t="shared" si="4"/>
        <v>#DIV/0!</v>
      </c>
      <c r="M37" s="8"/>
      <c r="N37" s="14"/>
    </row>
    <row r="38" spans="1:14" ht="13.5" hidden="1" thickBot="1">
      <c r="A38" s="52"/>
      <c r="B38" s="2"/>
      <c r="C38" s="24" t="e">
        <f t="shared" si="0"/>
        <v>#DIV/0!</v>
      </c>
      <c r="D38" s="30" t="e">
        <f t="shared" si="1"/>
        <v>#DIV/0!</v>
      </c>
      <c r="E38" s="89" t="e">
        <f t="shared" si="2"/>
        <v>#DIV/0!</v>
      </c>
      <c r="F38" s="7"/>
      <c r="G38" s="38"/>
      <c r="H38" s="43"/>
      <c r="I38" s="42"/>
      <c r="J38" s="43">
        <f t="shared" si="3"/>
        <v>0</v>
      </c>
      <c r="K38" s="110"/>
      <c r="L38" s="16" t="e">
        <f t="shared" si="4"/>
        <v>#DIV/0!</v>
      </c>
      <c r="M38" s="8"/>
      <c r="N38" s="14"/>
    </row>
    <row r="39" spans="1:14" ht="13.5" hidden="1" thickBot="1">
      <c r="A39" s="52"/>
      <c r="B39" s="2"/>
      <c r="C39" s="24" t="e">
        <f t="shared" si="0"/>
        <v>#DIV/0!</v>
      </c>
      <c r="D39" s="30" t="e">
        <f t="shared" si="1"/>
        <v>#DIV/0!</v>
      </c>
      <c r="E39" s="89" t="e">
        <f t="shared" si="2"/>
        <v>#DIV/0!</v>
      </c>
      <c r="F39" s="7"/>
      <c r="G39" s="38"/>
      <c r="H39" s="43"/>
      <c r="I39" s="42"/>
      <c r="J39" s="43">
        <f t="shared" si="3"/>
        <v>0</v>
      </c>
      <c r="K39" s="110"/>
      <c r="L39" s="16" t="e">
        <f t="shared" si="4"/>
        <v>#DIV/0!</v>
      </c>
      <c r="M39" s="8"/>
      <c r="N39" s="14"/>
    </row>
    <row r="40" spans="1:14" ht="13.5" hidden="1" thickBot="1">
      <c r="A40" s="52"/>
      <c r="B40" s="2"/>
      <c r="C40" s="24" t="e">
        <f t="shared" si="0"/>
        <v>#DIV/0!</v>
      </c>
      <c r="D40" s="30" t="e">
        <f t="shared" si="1"/>
        <v>#DIV/0!</v>
      </c>
      <c r="E40" s="89" t="e">
        <f t="shared" si="2"/>
        <v>#DIV/0!</v>
      </c>
      <c r="F40" s="7"/>
      <c r="G40" s="38"/>
      <c r="H40" s="43"/>
      <c r="I40" s="42"/>
      <c r="J40" s="43">
        <f t="shared" si="3"/>
        <v>0</v>
      </c>
      <c r="K40" s="110"/>
      <c r="L40" s="16" t="e">
        <f t="shared" si="4"/>
        <v>#DIV/0!</v>
      </c>
      <c r="M40" s="8"/>
      <c r="N40" s="14"/>
    </row>
    <row r="41" spans="1:16" ht="16.5" hidden="1" thickBot="1">
      <c r="A41" s="53"/>
      <c r="B41" s="3"/>
      <c r="C41" s="24" t="e">
        <f t="shared" si="0"/>
        <v>#DIV/0!</v>
      </c>
      <c r="D41" s="31" t="e">
        <f t="shared" si="1"/>
        <v>#DIV/0!</v>
      </c>
      <c r="E41" s="108" t="e">
        <f t="shared" si="2"/>
        <v>#DIV/0!</v>
      </c>
      <c r="F41" s="1"/>
      <c r="G41" s="39"/>
      <c r="H41" s="47"/>
      <c r="I41" s="37"/>
      <c r="J41" s="47">
        <f t="shared" si="3"/>
        <v>0</v>
      </c>
      <c r="K41" s="111"/>
      <c r="L41" s="17" t="e">
        <f t="shared" si="4"/>
        <v>#DIV/0!</v>
      </c>
      <c r="M41" s="10"/>
      <c r="N41" s="15"/>
      <c r="P41" s="4"/>
    </row>
    <row r="42" spans="1:14" s="4" customFormat="1" ht="22.5" customHeight="1" thickBot="1">
      <c r="A42" s="26" t="s">
        <v>8</v>
      </c>
      <c r="B42" s="54"/>
      <c r="C42" s="55">
        <f t="shared" si="0"/>
        <v>16.15236952609478</v>
      </c>
      <c r="D42" s="32">
        <f t="shared" si="1"/>
        <v>16.0502406159769</v>
      </c>
      <c r="E42" s="28">
        <f t="shared" si="2"/>
        <v>-0.10212891011788017</v>
      </c>
      <c r="F42" s="56"/>
      <c r="G42" s="57"/>
      <c r="H42" s="45">
        <f>SUM(H9:H41)</f>
        <v>80778</v>
      </c>
      <c r="I42" s="44">
        <f>SUM(I9:I41)</f>
        <v>83381</v>
      </c>
      <c r="J42" s="45">
        <f t="shared" si="3"/>
        <v>2603</v>
      </c>
      <c r="K42" s="45">
        <f>SUM(K9:K41)</f>
        <v>80795</v>
      </c>
      <c r="L42" s="28">
        <f>(K42/I42)*100</f>
        <v>96.89857401566304</v>
      </c>
      <c r="M42" s="29">
        <f>SUM(M9:M41)</f>
        <v>5001</v>
      </c>
      <c r="N42" s="29">
        <f>SUM(N9:N41)</f>
        <v>5195</v>
      </c>
    </row>
    <row r="43" spans="1:14" s="4" customFormat="1" ht="22.5" customHeight="1" thickBot="1">
      <c r="A43" s="58" t="s">
        <v>31</v>
      </c>
      <c r="B43" s="59"/>
      <c r="C43" s="60"/>
      <c r="D43" s="121">
        <v>15.85</v>
      </c>
      <c r="E43" s="61"/>
      <c r="F43" s="62"/>
      <c r="G43" s="62"/>
      <c r="H43" s="62"/>
      <c r="I43" s="122">
        <v>82323</v>
      </c>
      <c r="J43" s="122"/>
      <c r="K43" s="122">
        <v>79775</v>
      </c>
      <c r="L43" s="123"/>
      <c r="M43" s="122"/>
      <c r="N43" s="122">
        <v>5195</v>
      </c>
    </row>
    <row r="44" spans="3:17" ht="12.75"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13"/>
      <c r="Q44" s="13"/>
    </row>
  </sheetData>
  <sheetProtection/>
  <mergeCells count="2">
    <mergeCell ref="B5:D5"/>
    <mergeCell ref="E5:G5"/>
  </mergeCells>
  <printOptions/>
  <pageMargins left="0.63" right="0.3937007874015748" top="0.984251968503937" bottom="0.984251968503937" header="0.5118110236220472" footer="0.5118110236220472"/>
  <pageSetup horizontalDpi="600" verticalDpi="600" orientation="landscape" paperSize="9" scale="10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Администрация</dc:creator>
  <cp:keywords/>
  <dc:description/>
  <cp:lastModifiedBy>Пользователь Windows</cp:lastModifiedBy>
  <cp:lastPrinted>2019-09-03T06:55:27Z</cp:lastPrinted>
  <dcterms:created xsi:type="dcterms:W3CDTF">2010-10-07T06:08:39Z</dcterms:created>
  <dcterms:modified xsi:type="dcterms:W3CDTF">2022-01-20T12:03:40Z</dcterms:modified>
  <cp:category/>
  <cp:version/>
  <cp:contentType/>
  <cp:contentStatus/>
</cp:coreProperties>
</file>