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2" windowWidth="15480" windowHeight="7872"/>
  </bookViews>
  <sheets>
    <sheet name="2017" sheetId="1" r:id="rId1"/>
  </sheets>
  <definedNames>
    <definedName name="_xlnm.Print_Area" localSheetId="0">'2017'!$A$1:$S$607</definedName>
  </definedNames>
  <calcPr calcId="125725" calcOnSave="0"/>
</workbook>
</file>

<file path=xl/calcChain.xml><?xml version="1.0" encoding="utf-8"?>
<calcChain xmlns="http://schemas.openxmlformats.org/spreadsheetml/2006/main">
  <c r="E153" i="1"/>
  <c r="D19" l="1"/>
  <c r="D14"/>
  <c r="D156"/>
  <c r="C156" s="1"/>
  <c r="D153"/>
  <c r="D154" l="1"/>
  <c r="E154"/>
  <c r="F154"/>
  <c r="G154"/>
  <c r="H154"/>
  <c r="I154"/>
  <c r="D155"/>
  <c r="E155"/>
  <c r="F155"/>
  <c r="G155"/>
  <c r="H155"/>
  <c r="I155"/>
  <c r="E156"/>
  <c r="F156"/>
  <c r="G156"/>
  <c r="H156"/>
  <c r="I156"/>
  <c r="D157"/>
  <c r="E157"/>
  <c r="F157"/>
  <c r="G157"/>
  <c r="H157"/>
  <c r="I157"/>
  <c r="F153"/>
  <c r="H153"/>
  <c r="I153"/>
  <c r="C221" l="1"/>
  <c r="I217"/>
  <c r="H217"/>
  <c r="F217"/>
  <c r="E217"/>
  <c r="D217"/>
  <c r="C216"/>
  <c r="C215"/>
  <c r="C214"/>
  <c r="C213"/>
  <c r="I212"/>
  <c r="H212"/>
  <c r="G212"/>
  <c r="F212"/>
  <c r="E212"/>
  <c r="D212"/>
  <c r="C211"/>
  <c r="C210"/>
  <c r="C209"/>
  <c r="C208"/>
  <c r="I207"/>
  <c r="H207"/>
  <c r="G207"/>
  <c r="F207"/>
  <c r="E207"/>
  <c r="D207"/>
  <c r="C207" l="1"/>
  <c r="C212"/>
  <c r="C206"/>
  <c r="C205"/>
  <c r="C204"/>
  <c r="C203"/>
  <c r="I202"/>
  <c r="H202"/>
  <c r="G202"/>
  <c r="F202"/>
  <c r="E202"/>
  <c r="D202"/>
  <c r="C202"/>
  <c r="C347" l="1"/>
  <c r="C346"/>
  <c r="C345"/>
  <c r="C344"/>
  <c r="I343"/>
  <c r="H343"/>
  <c r="G343"/>
  <c r="F343"/>
  <c r="E343"/>
  <c r="D343"/>
  <c r="C343" l="1"/>
  <c r="D121" l="1"/>
  <c r="E121"/>
  <c r="F121"/>
  <c r="G121"/>
  <c r="H121"/>
  <c r="I121"/>
  <c r="D122"/>
  <c r="E122"/>
  <c r="F122"/>
  <c r="G122"/>
  <c r="H122"/>
  <c r="I122"/>
  <c r="D123"/>
  <c r="E123"/>
  <c r="F123"/>
  <c r="G123"/>
  <c r="H123"/>
  <c r="I123"/>
  <c r="E120"/>
  <c r="F120"/>
  <c r="G120"/>
  <c r="H120"/>
  <c r="I120"/>
  <c r="D120"/>
  <c r="C152"/>
  <c r="C151"/>
  <c r="C150"/>
  <c r="C149"/>
  <c r="H148"/>
  <c r="G148"/>
  <c r="F148"/>
  <c r="E148"/>
  <c r="D148"/>
  <c r="I148"/>
  <c r="C148" l="1"/>
  <c r="I119"/>
  <c r="D119"/>
  <c r="H119"/>
  <c r="F119"/>
  <c r="G119"/>
  <c r="E119"/>
  <c r="G578"/>
  <c r="H578"/>
  <c r="I578"/>
  <c r="G283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C119" l="1"/>
  <c r="C25"/>
  <c r="C26"/>
  <c r="C78" l="1"/>
  <c r="C77"/>
  <c r="C76"/>
  <c r="C75"/>
  <c r="I74"/>
  <c r="H74"/>
  <c r="G74"/>
  <c r="F74"/>
  <c r="E74"/>
  <c r="D74"/>
  <c r="C74" l="1"/>
  <c r="C28"/>
  <c r="C30"/>
  <c r="C31"/>
  <c r="C32"/>
  <c r="C33"/>
  <c r="C35"/>
  <c r="C36"/>
  <c r="C37"/>
  <c r="C38"/>
  <c r="C40"/>
  <c r="C41"/>
  <c r="C42"/>
  <c r="C43"/>
  <c r="C45"/>
  <c r="C46"/>
  <c r="C47"/>
  <c r="C48"/>
  <c r="C50"/>
  <c r="C53"/>
  <c r="C55"/>
  <c r="C56"/>
  <c r="C57"/>
  <c r="C58"/>
  <c r="C60"/>
  <c r="C61"/>
  <c r="C62"/>
  <c r="C63"/>
  <c r="C65"/>
  <c r="C66"/>
  <c r="C67"/>
  <c r="C68"/>
  <c r="C70"/>
  <c r="C71"/>
  <c r="C72"/>
  <c r="C73"/>
  <c r="C85"/>
  <c r="C86"/>
  <c r="C87"/>
  <c r="C88"/>
  <c r="C95"/>
  <c r="C96"/>
  <c r="C97"/>
  <c r="C98"/>
  <c r="C105"/>
  <c r="C106"/>
  <c r="C107"/>
  <c r="C108"/>
  <c r="C110"/>
  <c r="C111"/>
  <c r="C112"/>
  <c r="C113"/>
  <c r="C115"/>
  <c r="C116"/>
  <c r="C117"/>
  <c r="C118"/>
  <c r="C125"/>
  <c r="C126"/>
  <c r="C127"/>
  <c r="C128"/>
  <c r="C130"/>
  <c r="C131"/>
  <c r="C132"/>
  <c r="C133"/>
  <c r="C135"/>
  <c r="C136"/>
  <c r="C137"/>
  <c r="C138"/>
  <c r="C139"/>
  <c r="C140"/>
  <c r="C141"/>
  <c r="C142"/>
  <c r="C144"/>
  <c r="C145"/>
  <c r="C146"/>
  <c r="C147"/>
  <c r="C159"/>
  <c r="C160"/>
  <c r="C161"/>
  <c r="C162"/>
  <c r="C163"/>
  <c r="C164"/>
  <c r="C165"/>
  <c r="C166"/>
  <c r="C168"/>
  <c r="C169"/>
  <c r="C170"/>
  <c r="C171"/>
  <c r="C173"/>
  <c r="C174"/>
  <c r="C175"/>
  <c r="C176"/>
  <c r="C178"/>
  <c r="C179"/>
  <c r="C180"/>
  <c r="C181"/>
  <c r="C183"/>
  <c r="C184"/>
  <c r="C185"/>
  <c r="C186"/>
  <c r="C188"/>
  <c r="C189"/>
  <c r="C190"/>
  <c r="C191"/>
  <c r="C193"/>
  <c r="C194"/>
  <c r="C195"/>
  <c r="C196"/>
  <c r="C198"/>
  <c r="C199"/>
  <c r="C200"/>
  <c r="C201"/>
  <c r="C228"/>
  <c r="C229"/>
  <c r="C230"/>
  <c r="C231"/>
  <c r="C233"/>
  <c r="C234"/>
  <c r="C235"/>
  <c r="C236"/>
  <c r="C238"/>
  <c r="C239"/>
  <c r="C240"/>
  <c r="C241"/>
  <c r="C243"/>
  <c r="C244"/>
  <c r="C245"/>
  <c r="C246"/>
  <c r="C253"/>
  <c r="C254"/>
  <c r="C255"/>
  <c r="C256"/>
  <c r="C257"/>
  <c r="C258"/>
  <c r="C259"/>
  <c r="C260"/>
  <c r="C262"/>
  <c r="C263"/>
  <c r="C264"/>
  <c r="C265"/>
  <c r="C266"/>
  <c r="C267"/>
  <c r="C268"/>
  <c r="C269"/>
  <c r="C271"/>
  <c r="C272"/>
  <c r="C273"/>
  <c r="C274"/>
  <c r="C276"/>
  <c r="C277"/>
  <c r="C278"/>
  <c r="C279"/>
  <c r="C286"/>
  <c r="C287"/>
  <c r="C288"/>
  <c r="C289"/>
  <c r="C290"/>
  <c r="C291"/>
  <c r="C292"/>
  <c r="C293"/>
  <c r="C295"/>
  <c r="C296"/>
  <c r="C297"/>
  <c r="C298"/>
  <c r="C299"/>
  <c r="C300"/>
  <c r="C301"/>
  <c r="C302"/>
  <c r="C304"/>
  <c r="C305"/>
  <c r="C306"/>
  <c r="C307"/>
  <c r="C314"/>
  <c r="C315"/>
  <c r="C316"/>
  <c r="C317"/>
  <c r="C319"/>
  <c r="C320"/>
  <c r="C321"/>
  <c r="C322"/>
  <c r="C324"/>
  <c r="C325"/>
  <c r="C326"/>
  <c r="C327"/>
  <c r="C329"/>
  <c r="C330"/>
  <c r="C331"/>
  <c r="C332"/>
  <c r="C334"/>
  <c r="C335"/>
  <c r="C336"/>
  <c r="C337"/>
  <c r="C339"/>
  <c r="C340"/>
  <c r="C341"/>
  <c r="C342"/>
  <c r="C354"/>
  <c r="C355"/>
  <c r="C356"/>
  <c r="C357"/>
  <c r="C359"/>
  <c r="C360"/>
  <c r="C361"/>
  <c r="C362"/>
  <c r="C374"/>
  <c r="C375"/>
  <c r="C376"/>
  <c r="C377"/>
  <c r="C379"/>
  <c r="C380"/>
  <c r="C381"/>
  <c r="C382"/>
  <c r="C389"/>
  <c r="C390"/>
  <c r="C391"/>
  <c r="C392"/>
  <c r="C394"/>
  <c r="C395"/>
  <c r="C396"/>
  <c r="C397"/>
  <c r="C399"/>
  <c r="C400"/>
  <c r="C401"/>
  <c r="C402"/>
  <c r="C404"/>
  <c r="C405"/>
  <c r="C406"/>
  <c r="C407"/>
  <c r="C414"/>
  <c r="C415"/>
  <c r="C416"/>
  <c r="C417"/>
  <c r="C419"/>
  <c r="C420"/>
  <c r="C421"/>
  <c r="C422"/>
  <c r="C429"/>
  <c r="C430"/>
  <c r="C431"/>
  <c r="C432"/>
  <c r="C434"/>
  <c r="C435"/>
  <c r="C436"/>
  <c r="C437"/>
  <c r="C444"/>
  <c r="C445"/>
  <c r="C446"/>
  <c r="C447"/>
  <c r="C449"/>
  <c r="C450"/>
  <c r="C451"/>
  <c r="C452"/>
  <c r="C454"/>
  <c r="C455"/>
  <c r="C456"/>
  <c r="C457"/>
  <c r="C459"/>
  <c r="C460"/>
  <c r="C461"/>
  <c r="C462"/>
  <c r="C464"/>
  <c r="C465"/>
  <c r="C466"/>
  <c r="C467"/>
  <c r="C469"/>
  <c r="C470"/>
  <c r="C471"/>
  <c r="C472"/>
  <c r="C474"/>
  <c r="C475"/>
  <c r="C476"/>
  <c r="C477"/>
  <c r="C479"/>
  <c r="C480"/>
  <c r="C481"/>
  <c r="C482"/>
  <c r="C489"/>
  <c r="C490"/>
  <c r="C491"/>
  <c r="C492"/>
  <c r="C494"/>
  <c r="C495"/>
  <c r="C496"/>
  <c r="C497"/>
  <c r="C499"/>
  <c r="C500"/>
  <c r="C501"/>
  <c r="C502"/>
  <c r="C504"/>
  <c r="C505"/>
  <c r="C506"/>
  <c r="C507"/>
  <c r="C509"/>
  <c r="C510"/>
  <c r="C511"/>
  <c r="C512"/>
  <c r="C514"/>
  <c r="C515"/>
  <c r="C516"/>
  <c r="C517"/>
  <c r="C519"/>
  <c r="C520"/>
  <c r="C521"/>
  <c r="C522"/>
  <c r="C524"/>
  <c r="C525"/>
  <c r="C526"/>
  <c r="C527"/>
  <c r="C529"/>
  <c r="C530"/>
  <c r="C531"/>
  <c r="C532"/>
  <c r="C534"/>
  <c r="C535"/>
  <c r="C536"/>
  <c r="C537"/>
  <c r="C539"/>
  <c r="C540"/>
  <c r="C541"/>
  <c r="C542"/>
  <c r="C544"/>
  <c r="C545"/>
  <c r="C546"/>
  <c r="C547"/>
  <c r="C549"/>
  <c r="C550"/>
  <c r="C551"/>
  <c r="C552"/>
  <c r="C554"/>
  <c r="C555"/>
  <c r="C556"/>
  <c r="C557"/>
  <c r="C559"/>
  <c r="C560"/>
  <c r="C561"/>
  <c r="C562"/>
  <c r="C564"/>
  <c r="C565"/>
  <c r="C566"/>
  <c r="C567"/>
  <c r="C579"/>
  <c r="C580"/>
  <c r="C581"/>
  <c r="C582"/>
  <c r="C584"/>
  <c r="C585"/>
  <c r="C586"/>
  <c r="C587"/>
  <c r="C594"/>
  <c r="C595"/>
  <c r="C596"/>
  <c r="C597"/>
  <c r="C599"/>
  <c r="C600"/>
  <c r="C601"/>
  <c r="C602"/>
  <c r="C604"/>
  <c r="C605"/>
  <c r="C606"/>
  <c r="C607"/>
  <c r="I603"/>
  <c r="I598"/>
  <c r="I593"/>
  <c r="I592"/>
  <c r="I591"/>
  <c r="I590"/>
  <c r="I589"/>
  <c r="I583"/>
  <c r="I573" s="1"/>
  <c r="I577"/>
  <c r="I576"/>
  <c r="I571" s="1"/>
  <c r="I575"/>
  <c r="I574"/>
  <c r="I563"/>
  <c r="I558"/>
  <c r="I553"/>
  <c r="I548"/>
  <c r="I543"/>
  <c r="I538"/>
  <c r="I533"/>
  <c r="I528"/>
  <c r="I523"/>
  <c r="I518"/>
  <c r="I513"/>
  <c r="I508"/>
  <c r="I503"/>
  <c r="I498"/>
  <c r="I493"/>
  <c r="I488"/>
  <c r="I487"/>
  <c r="I486"/>
  <c r="I485"/>
  <c r="I484"/>
  <c r="I478"/>
  <c r="I473"/>
  <c r="I468"/>
  <c r="I463"/>
  <c r="I453"/>
  <c r="I448"/>
  <c r="I443"/>
  <c r="I442"/>
  <c r="I441"/>
  <c r="I440"/>
  <c r="I439"/>
  <c r="I433"/>
  <c r="I428"/>
  <c r="I427"/>
  <c r="I426"/>
  <c r="I425"/>
  <c r="I424"/>
  <c r="I418"/>
  <c r="I413"/>
  <c r="I412"/>
  <c r="I411"/>
  <c r="I410"/>
  <c r="I409"/>
  <c r="I403"/>
  <c r="I398"/>
  <c r="I393"/>
  <c r="I388"/>
  <c r="I387"/>
  <c r="I386"/>
  <c r="I385"/>
  <c r="I384"/>
  <c r="I378"/>
  <c r="I373"/>
  <c r="I372"/>
  <c r="I371"/>
  <c r="I370"/>
  <c r="I369"/>
  <c r="I358"/>
  <c r="I353"/>
  <c r="I352"/>
  <c r="I351"/>
  <c r="I350"/>
  <c r="I349"/>
  <c r="I338"/>
  <c r="I333"/>
  <c r="I328"/>
  <c r="I323"/>
  <c r="I318"/>
  <c r="I313"/>
  <c r="I312"/>
  <c r="I311"/>
  <c r="I310"/>
  <c r="I309"/>
  <c r="I303"/>
  <c r="I294"/>
  <c r="I285"/>
  <c r="I284"/>
  <c r="I283"/>
  <c r="I282"/>
  <c r="I281"/>
  <c r="I275"/>
  <c r="I270"/>
  <c r="I261"/>
  <c r="I252"/>
  <c r="I251"/>
  <c r="I250"/>
  <c r="I249"/>
  <c r="I248"/>
  <c r="I242"/>
  <c r="I237"/>
  <c r="I232"/>
  <c r="I227"/>
  <c r="I226"/>
  <c r="I225"/>
  <c r="I224"/>
  <c r="I223"/>
  <c r="I197"/>
  <c r="I192"/>
  <c r="I187"/>
  <c r="I182"/>
  <c r="I177"/>
  <c r="I172"/>
  <c r="I167"/>
  <c r="I158"/>
  <c r="I143"/>
  <c r="I134"/>
  <c r="I129"/>
  <c r="I124"/>
  <c r="I114"/>
  <c r="I109"/>
  <c r="I104"/>
  <c r="I103"/>
  <c r="I102"/>
  <c r="I101"/>
  <c r="I100"/>
  <c r="I94"/>
  <c r="I89" s="1"/>
  <c r="I93"/>
  <c r="I92"/>
  <c r="I91"/>
  <c r="I90"/>
  <c r="I84"/>
  <c r="I79" s="1"/>
  <c r="I83"/>
  <c r="I82"/>
  <c r="I81"/>
  <c r="I80"/>
  <c r="I69"/>
  <c r="I64"/>
  <c r="I59"/>
  <c r="I54"/>
  <c r="I44"/>
  <c r="I39"/>
  <c r="I34"/>
  <c r="I29"/>
  <c r="D100"/>
  <c r="E100"/>
  <c r="F100"/>
  <c r="G100"/>
  <c r="H100"/>
  <c r="D101"/>
  <c r="E101"/>
  <c r="F101"/>
  <c r="G101"/>
  <c r="H101"/>
  <c r="D102"/>
  <c r="E102"/>
  <c r="F102"/>
  <c r="G102"/>
  <c r="H102"/>
  <c r="D103"/>
  <c r="E103"/>
  <c r="F103"/>
  <c r="G103"/>
  <c r="H103"/>
  <c r="H114"/>
  <c r="G114"/>
  <c r="F114"/>
  <c r="E114"/>
  <c r="D114"/>
  <c r="E134"/>
  <c r="F134"/>
  <c r="G134"/>
  <c r="H134"/>
  <c r="D134"/>
  <c r="D158"/>
  <c r="F34"/>
  <c r="D311"/>
  <c r="E323"/>
  <c r="F323"/>
  <c r="G323"/>
  <c r="H323"/>
  <c r="D323"/>
  <c r="E318"/>
  <c r="F318"/>
  <c r="G318"/>
  <c r="H318"/>
  <c r="D318"/>
  <c r="D385"/>
  <c r="E385"/>
  <c r="F385"/>
  <c r="G385"/>
  <c r="H385"/>
  <c r="D386"/>
  <c r="E386"/>
  <c r="F386"/>
  <c r="G386"/>
  <c r="H386"/>
  <c r="D387"/>
  <c r="E387"/>
  <c r="F387"/>
  <c r="G387"/>
  <c r="H387"/>
  <c r="E384"/>
  <c r="F384"/>
  <c r="G384"/>
  <c r="H384"/>
  <c r="D384"/>
  <c r="H403"/>
  <c r="G403"/>
  <c r="F403"/>
  <c r="E403"/>
  <c r="D403"/>
  <c r="D439"/>
  <c r="E439"/>
  <c r="F439"/>
  <c r="G439"/>
  <c r="H439"/>
  <c r="D440"/>
  <c r="E440"/>
  <c r="F440"/>
  <c r="G440"/>
  <c r="H440"/>
  <c r="D441"/>
  <c r="E441"/>
  <c r="F441"/>
  <c r="G441"/>
  <c r="H441"/>
  <c r="D442"/>
  <c r="E442"/>
  <c r="F442"/>
  <c r="G442"/>
  <c r="H442"/>
  <c r="H478"/>
  <c r="G478"/>
  <c r="F478"/>
  <c r="E478"/>
  <c r="D478"/>
  <c r="I280" l="1"/>
  <c r="I22"/>
  <c r="I308"/>
  <c r="I348"/>
  <c r="I364"/>
  <c r="I366"/>
  <c r="I368"/>
  <c r="I383"/>
  <c r="I408"/>
  <c r="I423"/>
  <c r="I438"/>
  <c r="I569"/>
  <c r="I570"/>
  <c r="I572"/>
  <c r="I21"/>
  <c r="I23"/>
  <c r="I99"/>
  <c r="I222"/>
  <c r="I20"/>
  <c r="I247"/>
  <c r="I367"/>
  <c r="I365"/>
  <c r="I483"/>
  <c r="I588"/>
  <c r="I568" s="1"/>
  <c r="I363"/>
  <c r="I49"/>
  <c r="C442"/>
  <c r="C440"/>
  <c r="C439"/>
  <c r="C384"/>
  <c r="C385"/>
  <c r="C318"/>
  <c r="C323"/>
  <c r="C114"/>
  <c r="C103"/>
  <c r="C101"/>
  <c r="C100"/>
  <c r="I24"/>
  <c r="I19" s="1"/>
  <c r="C478"/>
  <c r="C403"/>
  <c r="C134"/>
  <c r="C387"/>
  <c r="C27"/>
  <c r="C102"/>
  <c r="C441"/>
  <c r="C386"/>
  <c r="D282"/>
  <c r="E282"/>
  <c r="F282"/>
  <c r="G282"/>
  <c r="H282"/>
  <c r="D283"/>
  <c r="E283"/>
  <c r="F283"/>
  <c r="H283"/>
  <c r="D284"/>
  <c r="E284"/>
  <c r="F284"/>
  <c r="G284"/>
  <c r="H284"/>
  <c r="E281"/>
  <c r="F281"/>
  <c r="G281"/>
  <c r="H281"/>
  <c r="D281"/>
  <c r="E303"/>
  <c r="F303"/>
  <c r="G303"/>
  <c r="H303"/>
  <c r="D303"/>
  <c r="E583"/>
  <c r="D349"/>
  <c r="E349"/>
  <c r="F349"/>
  <c r="G349"/>
  <c r="H349"/>
  <c r="D350"/>
  <c r="E350"/>
  <c r="F350"/>
  <c r="G350"/>
  <c r="H350"/>
  <c r="D351"/>
  <c r="E351"/>
  <c r="F351"/>
  <c r="G351"/>
  <c r="H351"/>
  <c r="D352"/>
  <c r="E352"/>
  <c r="F352"/>
  <c r="G352"/>
  <c r="H352"/>
  <c r="E358"/>
  <c r="F358"/>
  <c r="G358"/>
  <c r="H358"/>
  <c r="D358"/>
  <c r="H353"/>
  <c r="H348" s="1"/>
  <c r="G353"/>
  <c r="F353"/>
  <c r="E353"/>
  <c r="D353"/>
  <c r="E313"/>
  <c r="F313"/>
  <c r="G313"/>
  <c r="H313"/>
  <c r="D313"/>
  <c r="D310"/>
  <c r="E310"/>
  <c r="F310"/>
  <c r="G310"/>
  <c r="H310"/>
  <c r="E311"/>
  <c r="F311"/>
  <c r="G311"/>
  <c r="H311"/>
  <c r="D312"/>
  <c r="E312"/>
  <c r="F312"/>
  <c r="G312"/>
  <c r="H312"/>
  <c r="E309"/>
  <c r="F309"/>
  <c r="G309"/>
  <c r="H309"/>
  <c r="D309"/>
  <c r="D249"/>
  <c r="E249"/>
  <c r="F249"/>
  <c r="G249"/>
  <c r="H249"/>
  <c r="D250"/>
  <c r="E250"/>
  <c r="F250"/>
  <c r="G250"/>
  <c r="H250"/>
  <c r="D251"/>
  <c r="E251"/>
  <c r="F251"/>
  <c r="G251"/>
  <c r="H251"/>
  <c r="E248"/>
  <c r="F248"/>
  <c r="G248"/>
  <c r="H248"/>
  <c r="D248"/>
  <c r="D91"/>
  <c r="E91"/>
  <c r="F91"/>
  <c r="G91"/>
  <c r="H91"/>
  <c r="D92"/>
  <c r="E92"/>
  <c r="F92"/>
  <c r="G92"/>
  <c r="H92"/>
  <c r="D93"/>
  <c r="E93"/>
  <c r="F93"/>
  <c r="G93"/>
  <c r="H93"/>
  <c r="E90"/>
  <c r="F90"/>
  <c r="G90"/>
  <c r="H90"/>
  <c r="D90"/>
  <c r="D81"/>
  <c r="E81"/>
  <c r="F81"/>
  <c r="G81"/>
  <c r="H81"/>
  <c r="D82"/>
  <c r="E82"/>
  <c r="F82"/>
  <c r="G82"/>
  <c r="H82"/>
  <c r="D83"/>
  <c r="E83"/>
  <c r="F83"/>
  <c r="G83"/>
  <c r="H83"/>
  <c r="E80"/>
  <c r="F80"/>
  <c r="G80"/>
  <c r="H80"/>
  <c r="D80"/>
  <c r="D29"/>
  <c r="E294"/>
  <c r="F294"/>
  <c r="G294"/>
  <c r="H294"/>
  <c r="D294"/>
  <c r="E285"/>
  <c r="E280" s="1"/>
  <c r="F285"/>
  <c r="G285"/>
  <c r="H285"/>
  <c r="D285"/>
  <c r="E261"/>
  <c r="F261"/>
  <c r="G261"/>
  <c r="H261"/>
  <c r="D261"/>
  <c r="E252"/>
  <c r="F252"/>
  <c r="G252"/>
  <c r="H252"/>
  <c r="D252"/>
  <c r="E158"/>
  <c r="F158"/>
  <c r="G158"/>
  <c r="H158"/>
  <c r="H59"/>
  <c r="G59"/>
  <c r="F59"/>
  <c r="E59"/>
  <c r="D59"/>
  <c r="H39"/>
  <c r="G39"/>
  <c r="F39"/>
  <c r="E39"/>
  <c r="D39"/>
  <c r="H34"/>
  <c r="G34"/>
  <c r="E34"/>
  <c r="D34"/>
  <c r="D589"/>
  <c r="E589"/>
  <c r="F589"/>
  <c r="G589"/>
  <c r="H589"/>
  <c r="D590"/>
  <c r="E590"/>
  <c r="F590"/>
  <c r="G590"/>
  <c r="H590"/>
  <c r="D591"/>
  <c r="E591"/>
  <c r="F591"/>
  <c r="G591"/>
  <c r="H591"/>
  <c r="D592"/>
  <c r="E592"/>
  <c r="F592"/>
  <c r="G592"/>
  <c r="H592"/>
  <c r="H603"/>
  <c r="G603"/>
  <c r="F603"/>
  <c r="E603"/>
  <c r="D603"/>
  <c r="H598"/>
  <c r="G598"/>
  <c r="F598"/>
  <c r="E598"/>
  <c r="D598"/>
  <c r="H593"/>
  <c r="G593"/>
  <c r="F593"/>
  <c r="E593"/>
  <c r="D593"/>
  <c r="D574"/>
  <c r="E574"/>
  <c r="F574"/>
  <c r="F569" s="1"/>
  <c r="G574"/>
  <c r="H574"/>
  <c r="H569" s="1"/>
  <c r="D575"/>
  <c r="E575"/>
  <c r="F575"/>
  <c r="G575"/>
  <c r="H575"/>
  <c r="D576"/>
  <c r="D571" s="1"/>
  <c r="E576"/>
  <c r="F576"/>
  <c r="F571" s="1"/>
  <c r="G576"/>
  <c r="H576"/>
  <c r="D577"/>
  <c r="E577"/>
  <c r="F577"/>
  <c r="G577"/>
  <c r="G572" s="1"/>
  <c r="H577"/>
  <c r="H583"/>
  <c r="H573" s="1"/>
  <c r="G583"/>
  <c r="F583"/>
  <c r="D583"/>
  <c r="F578"/>
  <c r="F573" s="1"/>
  <c r="E578"/>
  <c r="E573" s="1"/>
  <c r="D578"/>
  <c r="D573" s="1"/>
  <c r="D484"/>
  <c r="E484"/>
  <c r="F484"/>
  <c r="G484"/>
  <c r="H484"/>
  <c r="D485"/>
  <c r="E485"/>
  <c r="F485"/>
  <c r="G485"/>
  <c r="H485"/>
  <c r="D486"/>
  <c r="E486"/>
  <c r="F486"/>
  <c r="G486"/>
  <c r="H486"/>
  <c r="D487"/>
  <c r="E487"/>
  <c r="F487"/>
  <c r="G487"/>
  <c r="H487"/>
  <c r="H563"/>
  <c r="G563"/>
  <c r="F563"/>
  <c r="E563"/>
  <c r="D563"/>
  <c r="H558"/>
  <c r="G558"/>
  <c r="F558"/>
  <c r="E558"/>
  <c r="D558"/>
  <c r="H553"/>
  <c r="G553"/>
  <c r="F553"/>
  <c r="E553"/>
  <c r="D553"/>
  <c r="H548"/>
  <c r="G548"/>
  <c r="F548"/>
  <c r="E548"/>
  <c r="D548"/>
  <c r="H543"/>
  <c r="G543"/>
  <c r="F543"/>
  <c r="E543"/>
  <c r="D543"/>
  <c r="H538"/>
  <c r="G538"/>
  <c r="F538"/>
  <c r="E538"/>
  <c r="D538"/>
  <c r="H533"/>
  <c r="G533"/>
  <c r="F533"/>
  <c r="E533"/>
  <c r="D533"/>
  <c r="H528"/>
  <c r="G528"/>
  <c r="F528"/>
  <c r="E528"/>
  <c r="D528"/>
  <c r="H523"/>
  <c r="G523"/>
  <c r="F523"/>
  <c r="E523"/>
  <c r="D523"/>
  <c r="H518"/>
  <c r="G518"/>
  <c r="F518"/>
  <c r="E518"/>
  <c r="D518"/>
  <c r="H513"/>
  <c r="G513"/>
  <c r="F513"/>
  <c r="E513"/>
  <c r="D513"/>
  <c r="H508"/>
  <c r="G508"/>
  <c r="F508"/>
  <c r="E508"/>
  <c r="D508"/>
  <c r="H503"/>
  <c r="G503"/>
  <c r="F503"/>
  <c r="E503"/>
  <c r="D503"/>
  <c r="H498"/>
  <c r="G498"/>
  <c r="F498"/>
  <c r="E498"/>
  <c r="D498"/>
  <c r="H493"/>
  <c r="G493"/>
  <c r="F493"/>
  <c r="E493"/>
  <c r="D493"/>
  <c r="H488"/>
  <c r="G488"/>
  <c r="F488"/>
  <c r="F483" s="1"/>
  <c r="E488"/>
  <c r="D488"/>
  <c r="H473"/>
  <c r="G473"/>
  <c r="F473"/>
  <c r="E473"/>
  <c r="D473"/>
  <c r="H468"/>
  <c r="G468"/>
  <c r="F468"/>
  <c r="E468"/>
  <c r="D468"/>
  <c r="H463"/>
  <c r="G463"/>
  <c r="F463"/>
  <c r="E463"/>
  <c r="D463"/>
  <c r="F458"/>
  <c r="E458"/>
  <c r="D458"/>
  <c r="H453"/>
  <c r="G453"/>
  <c r="F453"/>
  <c r="E453"/>
  <c r="D453"/>
  <c r="H448"/>
  <c r="G448"/>
  <c r="F448"/>
  <c r="E448"/>
  <c r="D448"/>
  <c r="H443"/>
  <c r="G443"/>
  <c r="F443"/>
  <c r="E443"/>
  <c r="D443"/>
  <c r="D424"/>
  <c r="E424"/>
  <c r="F424"/>
  <c r="G424"/>
  <c r="H424"/>
  <c r="D425"/>
  <c r="E425"/>
  <c r="F425"/>
  <c r="G425"/>
  <c r="H425"/>
  <c r="D426"/>
  <c r="E426"/>
  <c r="F426"/>
  <c r="G426"/>
  <c r="H426"/>
  <c r="D427"/>
  <c r="E427"/>
  <c r="F427"/>
  <c r="G427"/>
  <c r="H427"/>
  <c r="H433"/>
  <c r="G433"/>
  <c r="F433"/>
  <c r="E433"/>
  <c r="D433"/>
  <c r="H428"/>
  <c r="G428"/>
  <c r="G423" s="1"/>
  <c r="F428"/>
  <c r="E428"/>
  <c r="D428"/>
  <c r="D409"/>
  <c r="E409"/>
  <c r="F409"/>
  <c r="G409"/>
  <c r="H409"/>
  <c r="D410"/>
  <c r="E410"/>
  <c r="F410"/>
  <c r="G410"/>
  <c r="H410"/>
  <c r="D411"/>
  <c r="E411"/>
  <c r="F411"/>
  <c r="G411"/>
  <c r="H411"/>
  <c r="D412"/>
  <c r="E412"/>
  <c r="F412"/>
  <c r="G412"/>
  <c r="H412"/>
  <c r="H418"/>
  <c r="G418"/>
  <c r="F418"/>
  <c r="E418"/>
  <c r="D418"/>
  <c r="H413"/>
  <c r="G413"/>
  <c r="F413"/>
  <c r="E413"/>
  <c r="D413"/>
  <c r="H398"/>
  <c r="G398"/>
  <c r="F398"/>
  <c r="E398"/>
  <c r="D398"/>
  <c r="H393"/>
  <c r="G393"/>
  <c r="F393"/>
  <c r="E393"/>
  <c r="D393"/>
  <c r="H388"/>
  <c r="G388"/>
  <c r="F388"/>
  <c r="E388"/>
  <c r="D388"/>
  <c r="D383" s="1"/>
  <c r="D369"/>
  <c r="E369"/>
  <c r="F369"/>
  <c r="G369"/>
  <c r="H369"/>
  <c r="D370"/>
  <c r="E370"/>
  <c r="F370"/>
  <c r="F365" s="1"/>
  <c r="G370"/>
  <c r="H370"/>
  <c r="H365" s="1"/>
  <c r="D371"/>
  <c r="E371"/>
  <c r="F371"/>
  <c r="G371"/>
  <c r="H371"/>
  <c r="D372"/>
  <c r="D367" s="1"/>
  <c r="E372"/>
  <c r="F372"/>
  <c r="F367" s="1"/>
  <c r="G372"/>
  <c r="H372"/>
  <c r="H378"/>
  <c r="G378"/>
  <c r="F378"/>
  <c r="E378"/>
  <c r="D378"/>
  <c r="H373"/>
  <c r="H368" s="1"/>
  <c r="G373"/>
  <c r="F373"/>
  <c r="E373"/>
  <c r="D373"/>
  <c r="H338"/>
  <c r="G338"/>
  <c r="F338"/>
  <c r="E338"/>
  <c r="D338"/>
  <c r="H333"/>
  <c r="G333"/>
  <c r="F333"/>
  <c r="E333"/>
  <c r="D333"/>
  <c r="H328"/>
  <c r="G328"/>
  <c r="F328"/>
  <c r="E328"/>
  <c r="D328"/>
  <c r="H275"/>
  <c r="G275"/>
  <c r="F275"/>
  <c r="E275"/>
  <c r="D275"/>
  <c r="H270"/>
  <c r="G270"/>
  <c r="F270"/>
  <c r="E270"/>
  <c r="D270"/>
  <c r="D223"/>
  <c r="E223"/>
  <c r="F223"/>
  <c r="G223"/>
  <c r="H223"/>
  <c r="D224"/>
  <c r="E224"/>
  <c r="F224"/>
  <c r="G224"/>
  <c r="G218" s="1"/>
  <c r="H224"/>
  <c r="D225"/>
  <c r="E225"/>
  <c r="F225"/>
  <c r="G225"/>
  <c r="G219" s="1"/>
  <c r="C219" s="1"/>
  <c r="H225"/>
  <c r="D226"/>
  <c r="E226"/>
  <c r="F226"/>
  <c r="G226"/>
  <c r="C220" s="1"/>
  <c r="H226"/>
  <c r="H242"/>
  <c r="G242"/>
  <c r="F242"/>
  <c r="E242"/>
  <c r="D242"/>
  <c r="H237"/>
  <c r="G237"/>
  <c r="F237"/>
  <c r="E237"/>
  <c r="D237"/>
  <c r="H232"/>
  <c r="G232"/>
  <c r="F232"/>
  <c r="E232"/>
  <c r="D232"/>
  <c r="H227"/>
  <c r="G227"/>
  <c r="F227"/>
  <c r="E227"/>
  <c r="D227"/>
  <c r="H197"/>
  <c r="G197"/>
  <c r="F197"/>
  <c r="E197"/>
  <c r="D197"/>
  <c r="H192"/>
  <c r="G192"/>
  <c r="F192"/>
  <c r="E192"/>
  <c r="D192"/>
  <c r="H187"/>
  <c r="G187"/>
  <c r="F187"/>
  <c r="E187"/>
  <c r="D187"/>
  <c r="H182"/>
  <c r="G182"/>
  <c r="F182"/>
  <c r="E182"/>
  <c r="D182"/>
  <c r="H177"/>
  <c r="G177"/>
  <c r="F177"/>
  <c r="E177"/>
  <c r="D177"/>
  <c r="H172"/>
  <c r="G172"/>
  <c r="F172"/>
  <c r="E172"/>
  <c r="D172"/>
  <c r="H167"/>
  <c r="G167"/>
  <c r="F167"/>
  <c r="E167"/>
  <c r="D167"/>
  <c r="H143"/>
  <c r="G143"/>
  <c r="F143"/>
  <c r="E143"/>
  <c r="D143"/>
  <c r="H129"/>
  <c r="G129"/>
  <c r="F129"/>
  <c r="E129"/>
  <c r="D129"/>
  <c r="H124"/>
  <c r="G124"/>
  <c r="F124"/>
  <c r="E124"/>
  <c r="D124"/>
  <c r="H69"/>
  <c r="G69"/>
  <c r="F69"/>
  <c r="E69"/>
  <c r="D69"/>
  <c r="H44"/>
  <c r="G44"/>
  <c r="F44"/>
  <c r="E44"/>
  <c r="D44"/>
  <c r="H94"/>
  <c r="H89" s="1"/>
  <c r="G94"/>
  <c r="G89" s="1"/>
  <c r="F94"/>
  <c r="F89" s="1"/>
  <c r="E94"/>
  <c r="D94"/>
  <c r="D89" s="1"/>
  <c r="H84"/>
  <c r="H79" s="1"/>
  <c r="G84"/>
  <c r="F84"/>
  <c r="F79" s="1"/>
  <c r="E84"/>
  <c r="E79" s="1"/>
  <c r="D84"/>
  <c r="D79" s="1"/>
  <c r="E29"/>
  <c r="F29"/>
  <c r="G29"/>
  <c r="H29"/>
  <c r="G109"/>
  <c r="G104"/>
  <c r="G64"/>
  <c r="G54"/>
  <c r="D109"/>
  <c r="D104"/>
  <c r="D64"/>
  <c r="D54"/>
  <c r="I18" l="1"/>
  <c r="C218"/>
  <c r="G217"/>
  <c r="I17"/>
  <c r="I15"/>
  <c r="I16"/>
  <c r="I14"/>
  <c r="D49"/>
  <c r="G365"/>
  <c r="D364"/>
  <c r="D408"/>
  <c r="F423"/>
  <c r="H572"/>
  <c r="F572"/>
  <c r="E571"/>
  <c r="H570"/>
  <c r="D570"/>
  <c r="G569"/>
  <c r="F588"/>
  <c r="F568" s="1"/>
  <c r="H588"/>
  <c r="H568" s="1"/>
  <c r="G483"/>
  <c r="G21"/>
  <c r="H483"/>
  <c r="D99"/>
  <c r="F24"/>
  <c r="D222"/>
  <c r="H366"/>
  <c r="E383"/>
  <c r="F408"/>
  <c r="H423"/>
  <c r="H21"/>
  <c r="H16" s="1"/>
  <c r="G366"/>
  <c r="D348"/>
  <c r="D368"/>
  <c r="F383"/>
  <c r="F366"/>
  <c r="H364"/>
  <c r="H408"/>
  <c r="D438"/>
  <c r="G570"/>
  <c r="D569"/>
  <c r="D280"/>
  <c r="D365"/>
  <c r="F222"/>
  <c r="G222"/>
  <c r="F368"/>
  <c r="H367"/>
  <c r="G364"/>
  <c r="H383"/>
  <c r="D483"/>
  <c r="D572"/>
  <c r="F570"/>
  <c r="D588"/>
  <c r="H280"/>
  <c r="F348"/>
  <c r="E24"/>
  <c r="G408"/>
  <c r="H222"/>
  <c r="G368"/>
  <c r="G367"/>
  <c r="D366"/>
  <c r="F364"/>
  <c r="D423"/>
  <c r="H571"/>
  <c r="E588"/>
  <c r="E568" s="1"/>
  <c r="G348"/>
  <c r="G49"/>
  <c r="C458"/>
  <c r="G24"/>
  <c r="H24"/>
  <c r="D24"/>
  <c r="H20"/>
  <c r="G20"/>
  <c r="F20"/>
  <c r="H23"/>
  <c r="G23"/>
  <c r="F23"/>
  <c r="D23"/>
  <c r="D18" s="1"/>
  <c r="D22"/>
  <c r="D17" s="1"/>
  <c r="F21"/>
  <c r="D21"/>
  <c r="E89"/>
  <c r="C89" s="1"/>
  <c r="C94"/>
  <c r="C124"/>
  <c r="E222"/>
  <c r="C227"/>
  <c r="E368"/>
  <c r="C373"/>
  <c r="E367"/>
  <c r="C372"/>
  <c r="E366"/>
  <c r="C371"/>
  <c r="E365"/>
  <c r="C370"/>
  <c r="E364"/>
  <c r="C369"/>
  <c r="E408"/>
  <c r="C408" s="1"/>
  <c r="C413"/>
  <c r="E423"/>
  <c r="C428"/>
  <c r="C443"/>
  <c r="E438"/>
  <c r="E483"/>
  <c r="C488"/>
  <c r="E572"/>
  <c r="C577"/>
  <c r="E570"/>
  <c r="C570" s="1"/>
  <c r="C575"/>
  <c r="E569"/>
  <c r="C569" s="1"/>
  <c r="C574"/>
  <c r="C313"/>
  <c r="E308"/>
  <c r="E348"/>
  <c r="C353"/>
  <c r="C44"/>
  <c r="C69"/>
  <c r="C129"/>
  <c r="C143"/>
  <c r="C167"/>
  <c r="C172"/>
  <c r="C177"/>
  <c r="C182"/>
  <c r="C187"/>
  <c r="C192"/>
  <c r="C197"/>
  <c r="C232"/>
  <c r="C237"/>
  <c r="C242"/>
  <c r="C226"/>
  <c r="C225"/>
  <c r="C224"/>
  <c r="C223"/>
  <c r="C270"/>
  <c r="C275"/>
  <c r="C328"/>
  <c r="H308"/>
  <c r="C338"/>
  <c r="C378"/>
  <c r="C393"/>
  <c r="C398"/>
  <c r="C418"/>
  <c r="C412"/>
  <c r="C411"/>
  <c r="C410"/>
  <c r="C409"/>
  <c r="C433"/>
  <c r="C427"/>
  <c r="C426"/>
  <c r="C425"/>
  <c r="C424"/>
  <c r="C448"/>
  <c r="C453"/>
  <c r="F438"/>
  <c r="C463"/>
  <c r="C468"/>
  <c r="C473"/>
  <c r="C483"/>
  <c r="C493"/>
  <c r="C498"/>
  <c r="C503"/>
  <c r="C508"/>
  <c r="C513"/>
  <c r="C518"/>
  <c r="C523"/>
  <c r="C528"/>
  <c r="C533"/>
  <c r="C538"/>
  <c r="C543"/>
  <c r="C548"/>
  <c r="C553"/>
  <c r="C558"/>
  <c r="C563"/>
  <c r="C487"/>
  <c r="C484"/>
  <c r="C583"/>
  <c r="C598"/>
  <c r="C603"/>
  <c r="C592"/>
  <c r="C591"/>
  <c r="C589"/>
  <c r="C39"/>
  <c r="D20"/>
  <c r="C80"/>
  <c r="C83"/>
  <c r="C81"/>
  <c r="C90"/>
  <c r="C93"/>
  <c r="C92"/>
  <c r="C91"/>
  <c r="C120"/>
  <c r="C123"/>
  <c r="C122"/>
  <c r="E22"/>
  <c r="C121"/>
  <c r="C154"/>
  <c r="C157"/>
  <c r="C155"/>
  <c r="C248"/>
  <c r="C251"/>
  <c r="C249"/>
  <c r="C309"/>
  <c r="C312"/>
  <c r="C311"/>
  <c r="D308"/>
  <c r="F308"/>
  <c r="C358"/>
  <c r="C352"/>
  <c r="C351"/>
  <c r="C350"/>
  <c r="C349"/>
  <c r="C303"/>
  <c r="E23"/>
  <c r="E21"/>
  <c r="E20"/>
  <c r="E15" s="1"/>
  <c r="C281"/>
  <c r="C284"/>
  <c r="G573"/>
  <c r="C573" s="1"/>
  <c r="C578"/>
  <c r="C59"/>
  <c r="C34"/>
  <c r="C82"/>
  <c r="G79"/>
  <c r="C79" s="1"/>
  <c r="C84"/>
  <c r="C365"/>
  <c r="C485"/>
  <c r="C310"/>
  <c r="G308"/>
  <c r="C333"/>
  <c r="C590"/>
  <c r="G588"/>
  <c r="C588" s="1"/>
  <c r="C593"/>
  <c r="C51"/>
  <c r="C29"/>
  <c r="C294"/>
  <c r="C282"/>
  <c r="C283"/>
  <c r="G280"/>
  <c r="C285"/>
  <c r="C261"/>
  <c r="C158"/>
  <c r="G99"/>
  <c r="C252"/>
  <c r="C250"/>
  <c r="G568"/>
  <c r="G571"/>
  <c r="C571" s="1"/>
  <c r="C576"/>
  <c r="C486"/>
  <c r="H438"/>
  <c r="H363" s="1"/>
  <c r="G438"/>
  <c r="C366"/>
  <c r="C388"/>
  <c r="G383"/>
  <c r="C383" s="1"/>
  <c r="C52"/>
  <c r="H22"/>
  <c r="H17" s="1"/>
  <c r="G22"/>
  <c r="G17" s="1"/>
  <c r="F22"/>
  <c r="F17" s="1"/>
  <c r="F280"/>
  <c r="F363"/>
  <c r="D247"/>
  <c r="H247"/>
  <c r="G247"/>
  <c r="F247"/>
  <c r="E247"/>
  <c r="G18"/>
  <c r="F18"/>
  <c r="F16"/>
  <c r="D16"/>
  <c r="H15"/>
  <c r="G15"/>
  <c r="F15"/>
  <c r="D15"/>
  <c r="D568"/>
  <c r="C217" l="1"/>
  <c r="G153"/>
  <c r="C24"/>
  <c r="G363"/>
  <c r="E17"/>
  <c r="C17" s="1"/>
  <c r="C20"/>
  <c r="C23"/>
  <c r="C21"/>
  <c r="G19"/>
  <c r="G14" s="1"/>
  <c r="E363"/>
  <c r="D363"/>
  <c r="C363" s="1"/>
  <c r="H18"/>
  <c r="G16"/>
  <c r="C222"/>
  <c r="C423"/>
  <c r="C308"/>
  <c r="C348"/>
  <c r="C572"/>
  <c r="C367"/>
  <c r="E16"/>
  <c r="C16" s="1"/>
  <c r="C438"/>
  <c r="E18"/>
  <c r="C364"/>
  <c r="C368"/>
  <c r="C247"/>
  <c r="C153"/>
  <c r="C568"/>
  <c r="C280"/>
  <c r="C22"/>
  <c r="C15"/>
  <c r="E64"/>
  <c r="F64"/>
  <c r="H64"/>
  <c r="E54"/>
  <c r="F54"/>
  <c r="H54"/>
  <c r="H49" l="1"/>
  <c r="C18"/>
  <c r="E49"/>
  <c r="F49"/>
  <c r="C64"/>
  <c r="C54"/>
  <c r="H109"/>
  <c r="F109"/>
  <c r="C49" l="1"/>
  <c r="F104"/>
  <c r="F99" s="1"/>
  <c r="H104"/>
  <c r="E109"/>
  <c r="C109" s="1"/>
  <c r="E104"/>
  <c r="E99" l="1"/>
  <c r="E19" s="1"/>
  <c r="H99"/>
  <c r="C104"/>
  <c r="H19"/>
  <c r="H14" s="1"/>
  <c r="C99" l="1"/>
  <c r="F19"/>
  <c r="F14" s="1"/>
  <c r="E14"/>
  <c r="C19" l="1"/>
  <c r="C14"/>
</calcChain>
</file>

<file path=xl/sharedStrings.xml><?xml version="1.0" encoding="utf-8"?>
<sst xmlns="http://schemas.openxmlformats.org/spreadsheetml/2006/main" count="924" uniqueCount="243">
  <si>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</si>
  <si>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</si>
  <si>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</si>
  <si>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</si>
  <si>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</si>
  <si>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</si>
  <si>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</si>
  <si>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</si>
  <si>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</si>
  <si>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</si>
  <si>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</si>
  <si>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</si>
  <si>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</si>
  <si>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</si>
  <si>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</si>
  <si>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</si>
  <si>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</si>
  <si>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</si>
  <si>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</si>
  <si>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</si>
  <si>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</si>
  <si>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</si>
  <si>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да/нет</t>
  </si>
  <si>
    <t>нет</t>
  </si>
  <si>
    <t>да</t>
  </si>
  <si>
    <t xml:space="preserve">Управление образования администрации Верещагинского муниципального района </t>
  </si>
  <si>
    <t>2014 год</t>
  </si>
  <si>
    <t xml:space="preserve">2018 год </t>
  </si>
  <si>
    <t xml:space="preserve">Управление образования администрации Верещагинского муниципального района  </t>
  </si>
  <si>
    <t>Мероприятие 2.1.1. Внедрение системы оценки качества дошкольного образования и ее информационное мониторинговое сопровождение</t>
  </si>
  <si>
    <t>Мероприятие 2.1.2. Формирование внутренней системы оценки качества общего образования</t>
  </si>
  <si>
    <t>Основное мероприятие 2.2. Обеспечение инновационного характера содержания общего образования учащихся выпускных классов</t>
  </si>
  <si>
    <t>Мероприятие 2.2.1. Создание условий для  функционирования сетевых групп в базовой школе</t>
  </si>
  <si>
    <t>Мероприятие 2.2.2. Привлечение преподавателей организаций высшего образования для подготовки выпускников к итоговой аттестации</t>
  </si>
  <si>
    <t>Мероприятие 2.2.3. Разработка и внедрение муниципальной системы оценки качества общего образования</t>
  </si>
  <si>
    <t>Основное мероприятие 2.3. Повышение эффективности системы дополнительного образования детей</t>
  </si>
  <si>
    <t>Мероприятие 2.3.1. Участие в апробации региональных моделей государственно-частного партнерства в части предоставлении услуг дополнительного образования детей</t>
  </si>
  <si>
    <t>Мероприятие 2.3.2.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</si>
  <si>
    <t xml:space="preserve">Основное мероприятие 2.4. Повышение безопасности дорожного движения </t>
  </si>
  <si>
    <t>Мероприятие 2.4.1. Проведение массовых детских мероприятий и конкурсов по профилактике детского дорожно-транспортного травматизма</t>
  </si>
  <si>
    <t>Мероприятие 2.4.2. Участие детей в краевых конкурсах по безопасности дорожного движения</t>
  </si>
  <si>
    <t>Мероприятие 2.5.1. Формирование и обновление районного банка данных «Одаренные дети»</t>
  </si>
  <si>
    <t>Мероприятие 2.5.2. Информирование населения о достижениях одаренных школьников</t>
  </si>
  <si>
    <t>Мероприятие 2.5.3. Обучение одаренных детей  и слабоуспевающих учащихся по индивидуальным учебным планам</t>
  </si>
  <si>
    <t>Мероприятие 2.5.6. Участие обучающихся в межмуниципальных, межрегиональных, региональных и всероссийских мероприятиях</t>
  </si>
  <si>
    <t>Мероприятие 2.5.7. Торжественный прием главой Верещагинского муниципального района одаренных выпускников</t>
  </si>
  <si>
    <t>Мероприятие 2.6.3. Бюджетные инвестиции на приобретение жилых помещений для формирования специализированного жилищного фонда Верещагинского муниципального района</t>
  </si>
  <si>
    <t>Мероприятие 2.6.4. Профессиональная переподготовка руководителей дошкольных образовательных организаций</t>
  </si>
  <si>
    <t>Мероприятие 2.6.5. Профессиональная переподготовка руководителей общеобразовательных организаций</t>
  </si>
  <si>
    <t xml:space="preserve">Мероприятие 2.6.6. Профессиональная переподготовка руководителей организаций дополнительного образования </t>
  </si>
  <si>
    <t>Мероприятие 2.6.7. Научная поддержка педагогических коллективов</t>
  </si>
  <si>
    <t>Мероприятие 2.6.8.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</si>
  <si>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2.6.9. Реализация проекта «Мобильный учитель» </t>
  </si>
  <si>
    <t>Мероприятие 2.6.10. Поддержка педагогов, работающих с социально неблагополучными семьями</t>
  </si>
  <si>
    <t>Мероприятие 2.6.11. Повышение квалификации педагогических работников</t>
  </si>
  <si>
    <t xml:space="preserve">Мероприятие 2.6.12. Проведение районных мероприятий с работниками образования </t>
  </si>
  <si>
    <t xml:space="preserve">Мероприятие 2.6.14. Транспортное обеспечение квалифицированных педагогических работников МБОУ "Нижне-Галинская ООШ" в целях ликвидации педагогических вакансий </t>
  </si>
  <si>
    <t>Мероприятие 2.6.16. Предоставление мер социальной поддержки педагогическим работникам образовательных организаций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</si>
  <si>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</si>
  <si>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</si>
  <si>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Мероприятие 3.1.2. Сопровождение, поддержка и развитие программного обеспечения объектов ИТ-инфраструктуры, автоматизации бюджетных процессов</t>
  </si>
  <si>
    <t>Основное мероприятие 3.2. Реализация делегированных государственных полномочий в сфере образования</t>
  </si>
  <si>
    <t>Мероприятие 3.2.1. Мероприятия по организации оздоровления и отдыха детей</t>
  </si>
  <si>
    <t>Мероприятие 3.2.2. Обеспечение воспитания и обучения детей-инвалидов в дошкольных образовательных организациях и на дому</t>
  </si>
  <si>
    <t>Мероприятие 3.2.3.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</si>
  <si>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2.1.1. Доля граждан, удовлетворенных дошкольным образованием (по результатам социологических исследований)</t>
  </si>
  <si>
    <t>Показатель 2.1.2. Доля организаций общего образования, имеющих внутреннюю систему оценки качества общего образования</t>
  </si>
  <si>
    <t>Показатель 2.2.1. Доля старшеклассников, обучающихся по индивидуальным образовательным программам в соответствии с образовательными запросами</t>
  </si>
  <si>
    <t>Показатель 2.2.3. Доля граждан, удовлетворенных общим образованием (по результатам социологических исследований)</t>
  </si>
  <si>
    <t>Показатель 2.3.1.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</si>
  <si>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Показатель 2.4.2. Увеличение количества участников в краевых конкурсах по безопасности дорожного движения</t>
  </si>
  <si>
    <t>Показатель 2.5.1. Наличие районного банка данных «Одаренные дети»</t>
  </si>
  <si>
    <t>Показатель 2.5.2. Наличие публичного отчета перед родительской общественностью муниципального района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</si>
  <si>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</si>
  <si>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</si>
  <si>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</si>
  <si>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1.1.3. Обеспечение воспитания и обучения детей-инвалидов в дошкольных образовательных организациях и на дому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</si>
  <si>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</si>
  <si>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</si>
  <si>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</si>
  <si>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</si>
  <si>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</si>
  <si>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Мероприятие 2.5.5. Оказание муниципальных услуг, выполнение работ бюджетными и автономными учреждениями за счет средств местного бюджета</t>
  </si>
  <si>
    <t>Мероприятие 2.5.4. Материально-техническая поддержка центра дистанционного обучения одаренных школьников</t>
  </si>
  <si>
    <t xml:space="preserve">Основное мероприятие 2.6. Повышение эффективности работы руководящих и педагогических кадров в системе образования </t>
  </si>
  <si>
    <t>Показатель 1.1.1. Доля дошкольных организаций, имеющих программы, соответствующие требованиям ФГОС ДО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</si>
  <si>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</si>
  <si>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</si>
  <si>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</si>
  <si>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>Показатель 1.2.1. Доля обучающихся по ФГОС начального общего образования и основного общего образования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</si>
  <si>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</si>
  <si>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</si>
  <si>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</si>
  <si>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</si>
  <si>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Показатель 2.3.2.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</t>
  </si>
  <si>
    <t>Показатель 2.5.3.  Доля детей, обучающихся по индивидуальным учебным планам в соответствии с образовательными потребностями участников образовательных отношений</t>
  </si>
  <si>
    <t>Показатель 2.5.4. Доля учащихся района, ставших победителями и призерами краевых мероприятий, от общего количества участников</t>
  </si>
  <si>
    <t>Показатель 2.5.5. Доля фактически проведенных мероприятий от плановых</t>
  </si>
  <si>
    <t xml:space="preserve">Подпрограмма 1 "Оказание муниципальных услуг населению Верещагинского района в сфере образования" </t>
  </si>
  <si>
    <t>Мероприятие 1.1.2. Оказание муниципальных услуг, выполнение работ бюджетными и автономными учреждениями за счет средств местного бюджета</t>
  </si>
  <si>
    <t>Мероприятие 1.2.2. Оказание муниципальных услуг, выполнение работ бюджетными и автономными учреждениями за счет средств местного бюджета</t>
  </si>
  <si>
    <t>Мероприятие 1.2.3. 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</si>
  <si>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Мероприятие 1.3.1. Оказание муниципальных услуг, выполнение работ бюджетными и автономными учреждениями за счет средств местного бюджета</t>
  </si>
  <si>
    <t>Основное мероприятие 1.4. Диагностическая, коррекционная, консультативная и методическая помощь, а также информационно-аналитическая, просветительская и профилактическая работа</t>
  </si>
  <si>
    <t>Мероприятие 1.4.1. Оказание муниципальных услуг, выполнение работ бюджетными и автономными учреждениями за счет средств местного бюджета</t>
  </si>
  <si>
    <t>Показатель 1.4.1. Средний показатель выполнения муниципального задания образовательными организациями (МБОУ "ЦПМСС")</t>
  </si>
  <si>
    <t>Основное мероприятие 1.5. Административное обеспечение деятельности образовательных организаций</t>
  </si>
  <si>
    <t>Мероприятие 1.5.1.Обеспечение деятельности казенных учреждений за счет средств местного бюджета</t>
  </si>
  <si>
    <t xml:space="preserve">Мероприятие 1.5.2. Переоформление и получение лицензий на осуществление образовательной деятельности, прохождение государственной аккредитации и внесение изменений в уставы организациями образования </t>
  </si>
  <si>
    <t>Показатель 1.5.1. Освоение сметного финансирования МКУ "РИМЦ"</t>
  </si>
  <si>
    <t>Основное мероприятие 1.6.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</si>
  <si>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 xml:space="preserve">Мероприятие 1.6.1.Строительство современного детского сада на 140 мест в г. Верещагино </t>
  </si>
  <si>
    <t>Показатель 1.6.1. Охват детей в возрасте до 3 лет услугами дошкольного образования</t>
  </si>
  <si>
    <t>Мероприятие 1.6.2. Детский сад на 140 мест по ул. Восточная, 2 с модульной котельной в г. Верещагино Пермского края</t>
  </si>
  <si>
    <t>Мероприятие 1.6.3.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</si>
  <si>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1.6.2. Охват детей в возрасте от 3 до 7 лет услугами дошкольного образования</t>
  </si>
  <si>
    <t>Показатель 1.6.3. Охват детей в возрасте от 3 до 7 лет услугами дошкольного образования</t>
  </si>
  <si>
    <t>Мероприятие 1.6.4. Строительство нового современного здания школы на 1000 мест в г. Верещагино, реконструкция существующих зданий школ в г. Верещагино</t>
  </si>
  <si>
    <t>Показатель 1.6.4. Доля обучающихся во вторую смену в организациях общего образования</t>
  </si>
  <si>
    <t xml:space="preserve">Основное мероприятие 1.7. Приведение образовательных организаций в нормативное состояние </t>
  </si>
  <si>
    <t>Мероприятие 1.7.1. Ремонт и капитальный ремонт зданий и сооружений организаций образования</t>
  </si>
  <si>
    <t>Показатель 1.7.1. Доля образовательных организаций, с учетом филиалов и структурных подразделений, имеющих бессрочные лицензии на право ведения образовательной деятельности</t>
  </si>
  <si>
    <t>Мероприятие 1.7.2. Приобретение и установка оборудования для организаций образования</t>
  </si>
  <si>
    <t>Показатель 1.7.2. Доля образовательных организаций, установивших ПАК «Стрелец-мониторинг»</t>
  </si>
  <si>
    <t>Мероприятие 1.7.3. Обработка чердачных помещений организаций образования</t>
  </si>
  <si>
    <t xml:space="preserve">Показатель1.7.3. Доля образовательных организаций, имеющих акты по обработке чердачных помещений </t>
  </si>
  <si>
    <t>Мероприятие 1.7.4. Усиление антитеррористической защищенности организаций образования</t>
  </si>
  <si>
    <t xml:space="preserve">Показатель 1.7.4. Доля образовательных организаций, выполнивших мероприятия по усилению антитеррористической защищенности </t>
  </si>
  <si>
    <t>Мероприятие 1.7.5. Оборудование игровых и физкультурных площадок образовательных организаций в соответствии с нормативными требованиями</t>
  </si>
  <si>
    <t>Показатель 1.7.5.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</si>
  <si>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1.7.6. Создание условий доступной среды для детей с ограниченными возможностями здоровья в образовательных организациях</t>
  </si>
  <si>
    <t>Показатель 1.7.6. Доля образовательных организаций имеющих условия доступной среды для детей с ограниченными возможностями здоровья</t>
  </si>
  <si>
    <t>Мероприятие 1.7.7. Оснащение медицинских кабинетов образовательных организаций</t>
  </si>
  <si>
    <t>Показатель 1.7.7. Доля образовательных организаций, с учетом филиалов и структурных подразделений, имеющих оборудованные медицинские кабинеты в соответствии с нормативными требованиями</t>
  </si>
  <si>
    <t>Показатель 1.7.8. Доля образовательных организаций, готовых к началу учебного года</t>
  </si>
  <si>
    <t>Мероприятие 1.7.8.  Приобретение и установка противопожарных дверей для организаций образования</t>
  </si>
  <si>
    <t>Основное мероприятие 1.8. Обеспечение реализации 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 (администрирование и управление процессом)</t>
  </si>
  <si>
    <t>Мероприятие 1.8.1. Создание циклограммы деятельности УО, направленной на обеспечение Плана мероприятий (дорожная карта)</t>
  </si>
  <si>
    <t>Показатель 1.8.1.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</si>
  <si>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1.8.2. Годовой план деятельности по реализации  Плана мероприятий (дорожная карта)</t>
  </si>
  <si>
    <t>Показатель 1.8.2.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</si>
  <si>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1.8.3. Мониторинг образовательных организаций  по  выполнению Плана мероприятий (дорожная карта); кластерный рейтинг образовательным организациям по итогам мониторинга</t>
  </si>
  <si>
    <t>Показатель 1.8.3.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</si>
  <si>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Показатель 1.8.4.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</si>
  <si>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1.8.4. Информирование населения Верещагинского муниципального района через СМИ и сайт о реализации Плана мероприятий (дорожная карта)</t>
  </si>
  <si>
    <t>Основное мероприятие 1.9. Организация транспортного обеспечения обучающихся образовательных организаций</t>
  </si>
  <si>
    <t>Мероприятие 1.9.1. Транспортное обеспечение обучающихся образовательных организаций</t>
  </si>
  <si>
    <t>Показатель 1.9.1. Доля учащихся проживающих в отдаленных территориях, охваченных подвозом</t>
  </si>
  <si>
    <t>Администрация Верещагинского муниципального района</t>
  </si>
  <si>
    <t>Мероприятие 1.9.2. Приобретение автотранспорта для перевозки обучающихся образовательных организаций</t>
  </si>
  <si>
    <t xml:space="preserve">Управление образования администрации Верещагинского муниципального района   </t>
  </si>
  <si>
    <t xml:space="preserve">Показатель 1.9.2. Наличие транспорта для перевозки обучающихся образовательных организаций  </t>
  </si>
  <si>
    <t>Мероприятие 1.9.4. Оснащение школьного автотранспорта техническими средства контроля (тахографами)</t>
  </si>
  <si>
    <t xml:space="preserve">Показатель 1.9.4. Доля школьного автотранспорта, оснащенного техническими средствами контроля (тахографами) </t>
  </si>
  <si>
    <t>Основное мероприятие 1.10. Организация отдыха и оздоровления детей в каникулярное время</t>
  </si>
  <si>
    <t xml:space="preserve">Мероприятие 1.10.1. Мероприятия по организации оздоровления и отдыха детей </t>
  </si>
  <si>
    <t>Показатель 1.10.1. Доля детей занятых в летний период согласно утвержденной дислокации</t>
  </si>
  <si>
    <t>Показатель 1.10.2. Удовлетворенность населения района организацией отдыха и оздоровления детей (наличие жалоб)</t>
  </si>
  <si>
    <t>Основное мероприятие 1.11.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</si>
  <si>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Мероприятие 1.11.1. Приобретение автотранспорта для перевозки пищевых продуктов и горячего питания</t>
  </si>
  <si>
    <t>Показатель 1.11.2. Обеспечение детей горячим питанием</t>
  </si>
  <si>
    <t>Подпрограмма 2 "Инновационный характер развития системы образования"</t>
  </si>
  <si>
    <t xml:space="preserve">Основное мероприятие 2.1. Обеспечение высокого качества услуг и достижение новых образовательных результатов </t>
  </si>
  <si>
    <t>Показатель 2.2.2. Доля учащихся с 225 баллами и выше по результатам ЕГЭ, по отношению ко всем обучающимся, сдающим ЕГЭ</t>
  </si>
  <si>
    <t>Показатель 2.5.6. Количество участников и победителей в межмуниципальных, межрегиональных, региональных и всероссийских мероприятиях</t>
  </si>
  <si>
    <t>чел.</t>
  </si>
  <si>
    <t>Показатель 2.5.7. Рост численности учащихся одаренных выпускников 2 и 3 уровней обучения</t>
  </si>
  <si>
    <t>Мероприятие 2.6.1.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</t>
  </si>
  <si>
    <t>Мероприятие 2.6.2. Участие в  мониторинге влияния внедрения эффективного контракта по направлениям: качество образовательных услуг, выявление лучших практик</t>
  </si>
  <si>
    <t xml:space="preserve">Показатель 2.6.2.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</si>
  <si>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Показатель 2.6.1.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</si>
  <si>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Управление имущественных отношений и инфраструктуры администрации Верещагинского муниицпального района </t>
  </si>
  <si>
    <t>Показатель 2.6.4. Доля руководителей дошкольных образовательных организаций, прошедших профессиональную переподготовку</t>
  </si>
  <si>
    <t>Показатель 2.6.5. Доля руководителей общеобразовательных организаций, прошедших профессиональную переподготовку</t>
  </si>
  <si>
    <t>Показатель 2.6.6. Доля руководителей организаций дополнительного образования, прошедших профессиональную переподготовку</t>
  </si>
  <si>
    <t>Показатель 2.6.9. Количество высококвалифицированных педагогических работников, осуществляющих деятельность в образовательных организациях, расположенных в отдаленных населенных пунктах, с использованием автомобиля</t>
  </si>
  <si>
    <t>Показатель 2.6.10. Отношение количества преступлений, совершенных несовершеннолетними в текущий период, к аналогичному показателю в предыдущем периоде</t>
  </si>
  <si>
    <t xml:space="preserve">Показатель 2.6.11. Доля педагогов организаций образования, прошедших повышение квалификации </t>
  </si>
  <si>
    <t>Показатель 2.6.12. Доля фактически проведенных мероприятий от плановых</t>
  </si>
  <si>
    <t xml:space="preserve">Показатель 2.6.13.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</si>
  <si>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 xml:space="preserve">Мероприятие 2.6.13.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</si>
  <si>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Показатель 2.6.14. Наличие педагогических вакансий</t>
  </si>
  <si>
    <t>Мероприятие 2.6.15. Проведение обучающих семинаров, учеб для бухгалтерских служб учреждений системы образования</t>
  </si>
  <si>
    <t>Показатель 2.6.15. Количество работников бухгалтерских служб прошедших обучение</t>
  </si>
  <si>
    <t>Показатель 2.6.16. Количество получателей, которым предоставляются меры социальной поддержки (23 статья закона 308-ПК от 12.03.2014г.)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</si>
  <si>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</si>
  <si>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</si>
  <si>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</si>
  <si>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3.2.3. Уровень освоения бюджетных ассигнований по осуществлению делегированных полномочий</t>
  </si>
  <si>
    <t>Показатель 1.11.1. Количество приобретенных автотранспортных средств для перевозки пищевых продуктов и горячего питания</t>
  </si>
  <si>
    <t>Показатель 2.6.3.  Количество приобретенных жилых помещений для педагогических работников</t>
  </si>
  <si>
    <t>Показатель 2.6.7. Количество образовательных организаций, имеющих научное сопровождение</t>
  </si>
  <si>
    <t>Показатель 2.6.8.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</si>
  <si>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</si>
  <si>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Показатель 2.4.1. Доля фактически проведенных мероприятий от плановых</t>
  </si>
  <si>
    <t>Основное мероприятие 1.12. Организация работы информационных систем и информационных технологий</t>
  </si>
  <si>
    <t>Мероприятие 1.12.1. Создание системы защиты информации конфиденциального характера</t>
  </si>
  <si>
    <t>Мероприятие 1.12.2.  Приобретение программного обеспечения по формированию сводной отчетности</t>
  </si>
  <si>
    <t>Показатель 1.12.2. Получение лицензии на программный продукт Парус-Бюджет 8 "Сведение отчетности. Центр учета"</t>
  </si>
  <si>
    <t>Мероприятие 1.10.3. Администрирование организации отдыха и оздоровления детей</t>
  </si>
  <si>
    <t>Показатель 1.10.3. Удовлетворенность населения района организацией отдыха и оздоровления детей (наличие жалоб)</t>
  </si>
  <si>
    <t>Показатель 1.12.1. Подключение и обмен информации с автоматизированной системой "Портал "Дошкольное образование" Министерства образования и науки Пермского края</t>
  </si>
  <si>
    <t>Мероприятие 2.5.8.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</si>
  <si>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2.5.8.  Доля фактически проведенных мероприятий от плановых</t>
  </si>
  <si>
    <t>Мероприятие 1.10.2. Оказание муниципальных услуг, выполнение работ бюджетными и автономными учреждениями за счет средств местного бюджета</t>
  </si>
  <si>
    <t>Мероприятие 1.11.3. Транспортировка пищевых продуктов и горячего питания в целях организации питания воспитанников детских садов, не имеющих пищеблоков</t>
  </si>
  <si>
    <t>Показатель 1.11.3. Обеспечение детей горячим питанием</t>
  </si>
  <si>
    <t>Мероприятие 1.11.4. Оснащение пищеблоков дошкольных образовательных организаций в соответствии с нормативными требованиями</t>
  </si>
  <si>
    <t>Показатель 1.11.4. Доля дошкольных образовательных организаций, в которых пищеблоки оснащены в соответствии с нормативными требованиями</t>
  </si>
  <si>
    <t>Мероприятие 1.11.5.  Предоставление мер социальной поддержки учащимся из многодетных малоимущих семей</t>
  </si>
  <si>
    <t>Показатель 1.11.5. Обеспечение учащихся из многодетных малоимущих семей горячим питанием, одеждой и спортивной формой</t>
  </si>
  <si>
    <t>Показатель 1.11.6. Обеспечение учащихся из малоимущих семей горячим питанием</t>
  </si>
  <si>
    <t>Мероприятие 1.11.6.  Предоставление мер социальной поддержки учащимся из малоимущих семей</t>
  </si>
  <si>
    <t>Мероприятие 1.11.2. Оказание муниципальных услуг, выполнение работ бюджетными и автономными учреждениями за счет средств местного бюджета</t>
  </si>
  <si>
    <t>Показатель 2.2.4.Наличие нарушений Порядка проведения государственной итоговой аттестации по образовательным программам среднего общего образования в части организации входа участников ЕГЭ в пункт проведения экзаменов через переносные металлоискатели</t>
  </si>
  <si>
    <t>Мероприятие 1.5.3. Административное и организационное обеспечение деятельности образовательных организаций в период отсутствия оказания муниципальных услуг населению в сфере образования</t>
  </si>
  <si>
    <t>Показатель 1.5.3. Период отсутствия оказания муниципальных услуг населению в образовательной организации</t>
  </si>
  <si>
    <t>дни</t>
  </si>
  <si>
    <t>Приложение к муниципальной программе "Развитие системы образования Верещагинского муниципального района"</t>
  </si>
  <si>
    <t>"Развитие системы образования Верещагинского муниципального района"</t>
  </si>
  <si>
    <t xml:space="preserve">2019 год </t>
  </si>
  <si>
    <t>Мероприятие 2.2.4. Организация входа участников ЕГЭ в пункт проведения экзаменов через металлоискатели</t>
  </si>
  <si>
    <t xml:space="preserve">Мероприятие 1.2.5. Обеспечение воспитания и обучения детей-инвалидов в общеобразовательных организациях </t>
  </si>
  <si>
    <t>Показатель 1.2.5. Количество детей-инвалидов в общеобразовательных организациях</t>
  </si>
  <si>
    <t xml:space="preserve">Мероприятие 1.9.3. Обеспечение питанием учащихся 1-й ступени, ожидающих перевозку к месту жительства </t>
  </si>
  <si>
    <t xml:space="preserve">Показатель 1.9.3. Обеспечение питанием учащихся 1-й ступени, ожидающих транспортное обеспечение </t>
  </si>
  <si>
    <t>Показатель 1.5.2. Доля образовательных организаций, в которых нормативно-правовая база соответствует федеральному закону от 29.12.2012 года №273-ФЗ</t>
  </si>
  <si>
    <t>Мероприятие 1.6.5. Мероприятия, связанные с вводом в эксплуатацию здания детского сада на 140 мест</t>
  </si>
  <si>
    <t>Управление образования администрации Верещагинского муниципального района Управление обра</t>
  </si>
  <si>
    <t>Показатель 1.6.5. Охват детей в возрасте от 3 до 7 лет услугами дошкольного образования</t>
  </si>
  <si>
    <t>Основное мероприятие 2.5. Создание условий для развития молодых талантов и детей с высокой мотивацией к обучению, слабоуспевающих учащихся</t>
  </si>
  <si>
    <t>Муниципальная программа"Развитие системы образования Верещагинского муниципального района"</t>
  </si>
  <si>
    <t>Показатель 1.7.9.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</si>
  <si>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1.11.7.  Обеспечение бесплатным питанием обучающихся с ограниченными возможностями здоровья</t>
  </si>
  <si>
    <t>Показатель 1.11.7. Обеспечение бесплатным питанием обучающихся с ограниченными возможностями здоровья</t>
  </si>
  <si>
    <t>Показатель 1.7.10.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</si>
  <si>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1.7.11.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</si>
  <si>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1.7.12.  Количество общеобразовательных организаций, расположенных в сельской местности, в которых оснащены спортивным инвентарем, оборудованием и травмобезопасным покрытием открытые плоскостные спортивные сооружения</t>
  </si>
  <si>
    <t>Мероприятие 1.7.9.  Капитальный ремонт спортзала (лит. Ш) МБОУ "Комаровская СОШ" по адресу: Пермский край, Верещагинский район, д. Комары, ул. Молодежная, 1</t>
  </si>
  <si>
    <t>Мероприятие 1.7.10.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</si>
  <si>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Мероприятие 1.7.11.  Капитальный ремонт пола спортивного зала МБОУ "Сепычевская СОШ" по адресу: Пермский край, Верещагинский район, с. Сепыч, ул. Ленина, 12</t>
  </si>
  <si>
    <t>Мероприятие 1.7.12.  Оснащение спортивным инвентарем, оборудованием и травмобезопасным покрытием открытого плоскостного спортивного сооружения МБОУ "Сепычевская СОШ"</t>
  </si>
  <si>
    <t>Приложение 2 к постановлению
администрации Верещагинского
муниципального района от 03.08.2017 №580-п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</si>
</sst>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0" xfId="0" applyFont="1" applyFill="1"/>
    <xf numFmtId="0" fontId="1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7"/>
  <sheetViews>
    <sheetView tabSelected="1" view="pageBreakPreview" topLeftCell="G1" zoomScale="99" zoomScaleNormal="100" zoomScaleSheetLayoutView="99" workbookViewId="0">
      <selection activeCell="A7" sqref="A7:Q7"/>
    </sheetView>
  </sheetViews>
  <sheetFormatPr defaultColWidth="9.109375" defaultRowHeight="13.8"/>
  <cols>
    <col min="1" max="1" width="55.33203125" style="1" customWidth="1"/>
    <col min="2" max="2" width="25.109375" style="7" customWidth="1"/>
    <col min="3" max="3" width="14" style="10" customWidth="1"/>
    <col min="4" max="4" width="12" style="10" customWidth="1"/>
    <col min="5" max="6" width="11.44140625" style="10" customWidth="1"/>
    <col min="7" max="9" width="12.109375" style="10" customWidth="1"/>
    <col min="10" max="10" width="41.6640625" style="5" customWidth="1"/>
    <col min="11" max="11" width="9.109375" style="9"/>
    <col min="12" max="12" width="14.88671875" style="9" customWidth="1"/>
    <col min="13" max="14" width="7.5546875" style="9" customWidth="1"/>
    <col min="15" max="15" width="7" style="9" customWidth="1"/>
    <col min="16" max="16" width="7.5546875" style="9" customWidth="1"/>
    <col min="17" max="17" width="6.6640625" style="9" customWidth="1"/>
    <col min="18" max="18" width="9.109375" style="1" hidden="1" customWidth="1"/>
    <col min="19" max="19" width="6.6640625" style="9" customWidth="1"/>
    <col min="20" max="16384" width="9.109375" style="1"/>
  </cols>
  <sheetData>
    <row r="1" spans="1:22" ht="70.5" customHeight="1">
      <c r="L1" s="73" t="s">
        <v>242</v>
      </c>
      <c r="M1" s="73"/>
      <c r="N1" s="74"/>
      <c r="O1" s="74"/>
      <c r="P1" s="74"/>
      <c r="Q1" s="74"/>
      <c r="S1" s="1"/>
    </row>
    <row r="2" spans="1:22">
      <c r="L2" s="5"/>
      <c r="M2" s="5"/>
      <c r="N2" s="5"/>
      <c r="O2" s="5"/>
      <c r="P2" s="5"/>
      <c r="Q2" s="5"/>
      <c r="S2" s="30"/>
    </row>
    <row r="3" spans="1:22" ht="8.25" customHeight="1">
      <c r="L3" s="73" t="s">
        <v>218</v>
      </c>
      <c r="M3" s="73"/>
      <c r="N3" s="73"/>
      <c r="O3" s="73"/>
      <c r="P3" s="73"/>
      <c r="Q3" s="73"/>
      <c r="S3" s="1"/>
    </row>
    <row r="4" spans="1:22" ht="38.25" customHeight="1">
      <c r="L4" s="73"/>
      <c r="M4" s="73"/>
      <c r="N4" s="73"/>
      <c r="O4" s="73"/>
      <c r="P4" s="73"/>
      <c r="Q4" s="73"/>
      <c r="S4" s="1"/>
    </row>
    <row r="5" spans="1:22" hidden="1"/>
    <row r="6" spans="1:22" hidden="1"/>
    <row r="7" spans="1:22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S7" s="1"/>
    </row>
    <row r="8" spans="1:22">
      <c r="A8" s="76" t="s">
        <v>219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S8" s="1"/>
    </row>
    <row r="10" spans="1:22" ht="15.75" customHeight="1">
      <c r="A10" s="79" t="s">
        <v>15</v>
      </c>
      <c r="B10" s="54" t="s">
        <v>6</v>
      </c>
      <c r="C10" s="81" t="s">
        <v>13</v>
      </c>
      <c r="D10" s="82"/>
      <c r="E10" s="82"/>
      <c r="F10" s="82"/>
      <c r="G10" s="82"/>
      <c r="H10" s="82"/>
      <c r="I10" s="83"/>
      <c r="J10" s="91" t="s">
        <v>17</v>
      </c>
      <c r="K10" s="91"/>
      <c r="L10" s="91"/>
      <c r="M10" s="91"/>
      <c r="N10" s="91"/>
      <c r="O10" s="91"/>
      <c r="P10" s="91"/>
      <c r="Q10" s="91"/>
      <c r="R10" s="91"/>
      <c r="S10" s="91"/>
    </row>
    <row r="11" spans="1:22">
      <c r="A11" s="79"/>
      <c r="B11" s="55"/>
      <c r="C11" s="77" t="s">
        <v>14</v>
      </c>
      <c r="D11" s="84" t="s">
        <v>3</v>
      </c>
      <c r="E11" s="85"/>
      <c r="F11" s="85"/>
      <c r="G11" s="85"/>
      <c r="H11" s="85"/>
      <c r="I11" s="86"/>
      <c r="J11" s="53" t="s">
        <v>16</v>
      </c>
      <c r="K11" s="80" t="s">
        <v>4</v>
      </c>
      <c r="L11" s="53" t="s">
        <v>18</v>
      </c>
      <c r="M11" s="80" t="s">
        <v>19</v>
      </c>
      <c r="N11" s="80"/>
      <c r="O11" s="80"/>
      <c r="P11" s="80"/>
      <c r="Q11" s="80"/>
      <c r="R11" s="80"/>
      <c r="S11" s="80"/>
      <c r="T11" s="2"/>
    </row>
    <row r="12" spans="1:22" ht="105" customHeight="1">
      <c r="A12" s="79"/>
      <c r="B12" s="56"/>
      <c r="C12" s="78"/>
      <c r="D12" s="11" t="s">
        <v>26</v>
      </c>
      <c r="E12" s="11" t="s">
        <v>0</v>
      </c>
      <c r="F12" s="38" t="s">
        <v>1</v>
      </c>
      <c r="G12" s="11" t="s">
        <v>2</v>
      </c>
      <c r="H12" s="11" t="s">
        <v>27</v>
      </c>
      <c r="I12" s="11" t="s">
        <v>220</v>
      </c>
      <c r="J12" s="53"/>
      <c r="K12" s="80"/>
      <c r="L12" s="53"/>
      <c r="M12" s="29" t="s">
        <v>26</v>
      </c>
      <c r="N12" s="29" t="s">
        <v>5</v>
      </c>
      <c r="O12" s="29" t="s">
        <v>1</v>
      </c>
      <c r="P12" s="29" t="s">
        <v>2</v>
      </c>
      <c r="Q12" s="29" t="s">
        <v>27</v>
      </c>
      <c r="R12" s="32"/>
      <c r="S12" s="29" t="s">
        <v>220</v>
      </c>
      <c r="T12" s="3"/>
      <c r="U12" s="3"/>
      <c r="V12" s="3"/>
    </row>
    <row r="13" spans="1:22">
      <c r="A13" s="20">
        <v>1</v>
      </c>
      <c r="B13" s="21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"/>
      <c r="S13" s="31">
        <v>18</v>
      </c>
      <c r="T13" s="3"/>
      <c r="U13" s="3"/>
      <c r="V13" s="3"/>
    </row>
    <row r="14" spans="1:22" ht="32.25" customHeight="1">
      <c r="A14" s="89" t="s">
        <v>231</v>
      </c>
      <c r="B14" s="90"/>
      <c r="C14" s="13">
        <f>E14+F14+H14+D14+G14+I14</f>
        <v>3894216.1099120001</v>
      </c>
      <c r="D14" s="13">
        <f>D19+D363+D568</f>
        <v>616230.00000000012</v>
      </c>
      <c r="E14" s="13">
        <f t="shared" ref="D14:I18" si="0">E19+E363+E568</f>
        <v>608778.4</v>
      </c>
      <c r="F14" s="13">
        <f t="shared" si="0"/>
        <v>665606.00000000012</v>
      </c>
      <c r="G14" s="13">
        <f t="shared" si="0"/>
        <v>671144.10991200001</v>
      </c>
      <c r="H14" s="13">
        <f t="shared" si="0"/>
        <v>666210.69999999984</v>
      </c>
      <c r="I14" s="13">
        <f t="shared" si="0"/>
        <v>666246.89999999991</v>
      </c>
      <c r="J14" s="6"/>
      <c r="K14" s="8"/>
      <c r="L14" s="8"/>
      <c r="M14" s="8"/>
      <c r="N14" s="8"/>
      <c r="O14" s="8"/>
      <c r="P14" s="8"/>
      <c r="Q14" s="8"/>
      <c r="R14" s="3"/>
      <c r="S14" s="29"/>
      <c r="T14" s="3"/>
      <c r="U14" s="3"/>
      <c r="V14" s="3"/>
    </row>
    <row r="15" spans="1:22" ht="14.4">
      <c r="A15" s="70" t="s">
        <v>9</v>
      </c>
      <c r="B15" s="71"/>
      <c r="C15" s="13">
        <f t="shared" ref="C15:C18" si="1">E15+F15+H15+D15+G15+I15</f>
        <v>16854.7</v>
      </c>
      <c r="D15" s="13">
        <f t="shared" si="0"/>
        <v>0</v>
      </c>
      <c r="E15" s="13">
        <f t="shared" si="0"/>
        <v>15149.2</v>
      </c>
      <c r="F15" s="13">
        <f t="shared" si="0"/>
        <v>0</v>
      </c>
      <c r="G15" s="13">
        <f t="shared" si="0"/>
        <v>1705.5</v>
      </c>
      <c r="H15" s="13">
        <f t="shared" si="0"/>
        <v>0</v>
      </c>
      <c r="I15" s="13">
        <f t="shared" si="0"/>
        <v>0</v>
      </c>
      <c r="J15" s="6"/>
      <c r="K15" s="8"/>
      <c r="L15" s="8"/>
      <c r="M15" s="8"/>
      <c r="N15" s="8"/>
      <c r="O15" s="8"/>
      <c r="P15" s="8"/>
      <c r="Q15" s="8"/>
      <c r="R15" s="3"/>
      <c r="S15" s="29"/>
      <c r="T15" s="3"/>
      <c r="U15" s="3"/>
      <c r="V15" s="3"/>
    </row>
    <row r="16" spans="1:22" ht="14.4">
      <c r="A16" s="70" t="s">
        <v>20</v>
      </c>
      <c r="B16" s="71"/>
      <c r="C16" s="13">
        <f t="shared" si="1"/>
        <v>2890842.5349299996</v>
      </c>
      <c r="D16" s="13">
        <f t="shared" si="0"/>
        <v>449458.5</v>
      </c>
      <c r="E16" s="13">
        <f t="shared" si="0"/>
        <v>445628.6</v>
      </c>
      <c r="F16" s="13">
        <f t="shared" si="0"/>
        <v>489858.19999999995</v>
      </c>
      <c r="G16" s="13">
        <f t="shared" si="0"/>
        <v>500796.63493</v>
      </c>
      <c r="H16" s="13">
        <f t="shared" si="0"/>
        <v>502550.3</v>
      </c>
      <c r="I16" s="13">
        <f t="shared" si="0"/>
        <v>502550.3</v>
      </c>
      <c r="J16" s="6"/>
      <c r="K16" s="8"/>
      <c r="L16" s="8"/>
      <c r="M16" s="8"/>
      <c r="N16" s="8"/>
      <c r="O16" s="8"/>
      <c r="P16" s="8"/>
      <c r="Q16" s="8"/>
      <c r="R16" s="3"/>
      <c r="S16" s="29"/>
      <c r="T16" s="3"/>
      <c r="U16" s="3"/>
      <c r="V16" s="3"/>
    </row>
    <row r="17" spans="1:22" ht="14.4">
      <c r="A17" s="70" t="s">
        <v>8</v>
      </c>
      <c r="B17" s="71"/>
      <c r="C17" s="13">
        <f t="shared" si="1"/>
        <v>986518.87498199986</v>
      </c>
      <c r="D17" s="13">
        <f t="shared" si="0"/>
        <v>166771.49999999997</v>
      </c>
      <c r="E17" s="13">
        <f t="shared" si="0"/>
        <v>148000.6</v>
      </c>
      <c r="F17" s="13">
        <f t="shared" si="0"/>
        <v>175747.79999999996</v>
      </c>
      <c r="G17" s="13">
        <f t="shared" si="0"/>
        <v>168641.97498199999</v>
      </c>
      <c r="H17" s="13">
        <f t="shared" si="0"/>
        <v>163660.4</v>
      </c>
      <c r="I17" s="13">
        <f t="shared" si="0"/>
        <v>163696.6</v>
      </c>
      <c r="J17" s="6"/>
      <c r="K17" s="8"/>
      <c r="L17" s="8"/>
      <c r="M17" s="8"/>
      <c r="N17" s="8"/>
      <c r="O17" s="8"/>
      <c r="P17" s="8"/>
      <c r="Q17" s="8"/>
      <c r="R17" s="3"/>
      <c r="S17" s="29"/>
      <c r="T17" s="3"/>
      <c r="U17" s="3"/>
      <c r="V17" s="3"/>
    </row>
    <row r="18" spans="1:22" ht="14.4">
      <c r="A18" s="70" t="s">
        <v>21</v>
      </c>
      <c r="B18" s="71"/>
      <c r="C18" s="13">
        <f t="shared" si="1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6"/>
      <c r="K18" s="8"/>
      <c r="L18" s="8"/>
      <c r="M18" s="8"/>
      <c r="N18" s="8"/>
      <c r="O18" s="8"/>
      <c r="P18" s="8"/>
      <c r="Q18" s="8"/>
      <c r="R18" s="3"/>
      <c r="S18" s="29"/>
      <c r="T18" s="3"/>
      <c r="U18" s="3"/>
      <c r="V18" s="3"/>
    </row>
    <row r="19" spans="1:22" ht="35.25" customHeight="1">
      <c r="A19" s="87" t="s">
        <v>98</v>
      </c>
      <c r="B19" s="88"/>
      <c r="C19" s="11">
        <f>E19+F19+H19+D19+G19+I19</f>
        <v>3834068.3099119999</v>
      </c>
      <c r="D19" s="11">
        <f>D24+D49+D79+D99+D119+D153+D222+D247+D280+D308+D89+D348</f>
        <v>613869.00000000012</v>
      </c>
      <c r="E19" s="11">
        <f t="shared" ref="D19:I23" si="2">E24+E49+E79+E99+E119+E153+E222+E247+E280+E308+E89+E348</f>
        <v>606706.5</v>
      </c>
      <c r="F19" s="11">
        <f t="shared" si="2"/>
        <v>651275.60000000009</v>
      </c>
      <c r="G19" s="11">
        <f t="shared" si="2"/>
        <v>656696.00991200004</v>
      </c>
      <c r="H19" s="11">
        <f t="shared" si="2"/>
        <v>652742.49999999988</v>
      </c>
      <c r="I19" s="11">
        <f t="shared" si="2"/>
        <v>652778.69999999995</v>
      </c>
      <c r="J19" s="6"/>
      <c r="K19" s="8"/>
      <c r="L19" s="8"/>
      <c r="M19" s="8"/>
      <c r="N19" s="8"/>
      <c r="O19" s="8"/>
      <c r="P19" s="8"/>
      <c r="Q19" s="8"/>
      <c r="R19" s="3"/>
      <c r="S19" s="29"/>
      <c r="T19" s="3"/>
      <c r="U19" s="3"/>
      <c r="V19" s="3"/>
    </row>
    <row r="20" spans="1:22" ht="15.75" customHeight="1">
      <c r="A20" s="57" t="s">
        <v>9</v>
      </c>
      <c r="B20" s="58"/>
      <c r="C20" s="11">
        <f t="shared" ref="C20:C88" si="3">E20+F20+H20+D20+G20+I20</f>
        <v>16854.7</v>
      </c>
      <c r="D20" s="11">
        <f t="shared" si="2"/>
        <v>0</v>
      </c>
      <c r="E20" s="11">
        <f t="shared" si="2"/>
        <v>15149.2</v>
      </c>
      <c r="F20" s="11">
        <f t="shared" si="2"/>
        <v>0</v>
      </c>
      <c r="G20" s="11">
        <f t="shared" si="2"/>
        <v>1705.5</v>
      </c>
      <c r="H20" s="11">
        <f t="shared" si="2"/>
        <v>0</v>
      </c>
      <c r="I20" s="11">
        <f t="shared" si="2"/>
        <v>0</v>
      </c>
      <c r="J20" s="6"/>
      <c r="K20" s="8"/>
      <c r="L20" s="8"/>
      <c r="M20" s="8"/>
      <c r="N20" s="8"/>
      <c r="O20" s="8"/>
      <c r="P20" s="8"/>
      <c r="Q20" s="8"/>
      <c r="R20" s="3"/>
      <c r="S20" s="29"/>
      <c r="T20" s="3"/>
      <c r="U20" s="3"/>
      <c r="V20" s="3"/>
    </row>
    <row r="21" spans="1:22" ht="15.75" customHeight="1">
      <c r="A21" s="57" t="s">
        <v>20</v>
      </c>
      <c r="B21" s="58"/>
      <c r="C21" s="11">
        <f t="shared" si="3"/>
        <v>2866070.2349300003</v>
      </c>
      <c r="D21" s="11">
        <f t="shared" si="2"/>
        <v>449458.5</v>
      </c>
      <c r="E21" s="11">
        <f t="shared" si="2"/>
        <v>445628.6</v>
      </c>
      <c r="F21" s="11">
        <f t="shared" si="2"/>
        <v>483966.69999999995</v>
      </c>
      <c r="G21" s="11">
        <f t="shared" si="2"/>
        <v>494503.03493000002</v>
      </c>
      <c r="H21" s="11">
        <f t="shared" si="2"/>
        <v>496256.7</v>
      </c>
      <c r="I21" s="11">
        <f t="shared" si="2"/>
        <v>496256.7</v>
      </c>
      <c r="J21" s="6"/>
      <c r="K21" s="8"/>
      <c r="L21" s="8"/>
      <c r="M21" s="8"/>
      <c r="N21" s="8"/>
      <c r="O21" s="8"/>
      <c r="P21" s="8"/>
      <c r="Q21" s="8"/>
      <c r="R21" s="3"/>
      <c r="S21" s="29"/>
      <c r="T21" s="3"/>
      <c r="U21" s="3"/>
      <c r="V21" s="3"/>
    </row>
    <row r="22" spans="1:22" ht="15.75" customHeight="1">
      <c r="A22" s="57" t="s">
        <v>8</v>
      </c>
      <c r="B22" s="58"/>
      <c r="C22" s="11">
        <f t="shared" si="3"/>
        <v>951143.37498199986</v>
      </c>
      <c r="D22" s="11">
        <f t="shared" si="2"/>
        <v>164410.49999999997</v>
      </c>
      <c r="E22" s="11">
        <f t="shared" si="2"/>
        <v>145928.70000000001</v>
      </c>
      <c r="F22" s="11">
        <f t="shared" si="2"/>
        <v>167308.89999999997</v>
      </c>
      <c r="G22" s="11">
        <f t="shared" si="2"/>
        <v>160487.47498199999</v>
      </c>
      <c r="H22" s="11">
        <f t="shared" si="2"/>
        <v>156485.79999999999</v>
      </c>
      <c r="I22" s="11">
        <f t="shared" si="2"/>
        <v>156522</v>
      </c>
      <c r="J22" s="6"/>
      <c r="K22" s="8"/>
      <c r="L22" s="8"/>
      <c r="M22" s="8"/>
      <c r="N22" s="8"/>
      <c r="O22" s="8"/>
      <c r="P22" s="8"/>
      <c r="Q22" s="8"/>
      <c r="R22" s="3"/>
      <c r="S22" s="29"/>
      <c r="T22" s="3"/>
      <c r="U22" s="3"/>
      <c r="V22" s="3"/>
    </row>
    <row r="23" spans="1:22" ht="15.75" customHeight="1">
      <c r="A23" s="57" t="s">
        <v>21</v>
      </c>
      <c r="B23" s="58"/>
      <c r="C23" s="11">
        <f t="shared" si="3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6"/>
      <c r="K23" s="8"/>
      <c r="L23" s="8"/>
      <c r="M23" s="8"/>
      <c r="N23" s="8"/>
      <c r="O23" s="8"/>
      <c r="P23" s="8"/>
      <c r="Q23" s="8"/>
      <c r="R23" s="3"/>
      <c r="S23" s="29"/>
      <c r="T23" s="3"/>
      <c r="U23" s="3"/>
      <c r="V23" s="3"/>
    </row>
    <row r="24" spans="1:22" ht="39.75" customHeight="1">
      <c r="A24" s="59" t="s">
        <v>74</v>
      </c>
      <c r="B24" s="60"/>
      <c r="C24" s="11">
        <f>E24+F24+H24+D24+G24+I24</f>
        <v>1214231.4000000001</v>
      </c>
      <c r="D24" s="11">
        <f>D29+D34+D39+D44</f>
        <v>180088.80000000002</v>
      </c>
      <c r="E24" s="11">
        <f t="shared" ref="E24:I24" si="4">E29+E34+E39+E44</f>
        <v>179839.8</v>
      </c>
      <c r="F24" s="11">
        <f t="shared" si="4"/>
        <v>207066.1</v>
      </c>
      <c r="G24" s="11">
        <f t="shared" si="4"/>
        <v>215250.90000000002</v>
      </c>
      <c r="H24" s="11">
        <f t="shared" si="4"/>
        <v>215986.4</v>
      </c>
      <c r="I24" s="11">
        <f t="shared" si="4"/>
        <v>215999.4</v>
      </c>
      <c r="J24" s="6"/>
      <c r="K24" s="8"/>
      <c r="L24" s="8"/>
      <c r="M24" s="8"/>
      <c r="N24" s="8"/>
      <c r="O24" s="8"/>
      <c r="P24" s="8"/>
      <c r="Q24" s="8"/>
      <c r="R24" s="3"/>
      <c r="S24" s="29"/>
      <c r="T24" s="3"/>
      <c r="U24" s="3"/>
      <c r="V24" s="3"/>
    </row>
    <row r="25" spans="1:22" ht="15.75" customHeight="1">
      <c r="A25" s="57" t="s">
        <v>9</v>
      </c>
      <c r="B25" s="58"/>
      <c r="C25" s="11">
        <f>E25+F25+H25+D25+G25+I25</f>
        <v>0</v>
      </c>
      <c r="D25" s="11">
        <f t="shared" ref="D25:I25" si="5">D30+D35+D40+D45</f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6"/>
      <c r="K25" s="8"/>
      <c r="L25" s="8"/>
      <c r="M25" s="8"/>
      <c r="N25" s="8"/>
      <c r="O25" s="8"/>
      <c r="P25" s="8"/>
      <c r="Q25" s="8"/>
      <c r="R25" s="3"/>
      <c r="S25" s="29"/>
      <c r="T25" s="3"/>
      <c r="U25" s="3"/>
      <c r="V25" s="3"/>
    </row>
    <row r="26" spans="1:22" ht="15.75" customHeight="1">
      <c r="A26" s="57" t="s">
        <v>20</v>
      </c>
      <c r="B26" s="58"/>
      <c r="C26" s="11">
        <f>E26+F26+H26+D26+G26+I26</f>
        <v>912362.60000000009</v>
      </c>
      <c r="D26" s="11">
        <f t="shared" ref="D26:I26" si="6">D31+D36+D41+D46</f>
        <v>130555.7</v>
      </c>
      <c r="E26" s="11">
        <f t="shared" si="6"/>
        <v>135133.79999999999</v>
      </c>
      <c r="F26" s="11">
        <f t="shared" si="6"/>
        <v>159622.30000000002</v>
      </c>
      <c r="G26" s="11">
        <f t="shared" si="6"/>
        <v>161881.40000000002</v>
      </c>
      <c r="H26" s="11">
        <f t="shared" si="6"/>
        <v>162584.70000000001</v>
      </c>
      <c r="I26" s="11">
        <f t="shared" si="6"/>
        <v>162584.70000000001</v>
      </c>
      <c r="J26" s="6"/>
      <c r="K26" s="8"/>
      <c r="L26" s="8"/>
      <c r="M26" s="8"/>
      <c r="N26" s="8"/>
      <c r="O26" s="8"/>
      <c r="P26" s="8"/>
      <c r="Q26" s="8"/>
      <c r="R26" s="3"/>
      <c r="S26" s="29"/>
      <c r="T26" s="3"/>
      <c r="U26" s="3"/>
      <c r="V26" s="3"/>
    </row>
    <row r="27" spans="1:22" ht="15.75" customHeight="1">
      <c r="A27" s="57" t="s">
        <v>8</v>
      </c>
      <c r="B27" s="58"/>
      <c r="C27" s="11">
        <f>E27+F27+H27+D27+G27+I27</f>
        <v>301868.79999999999</v>
      </c>
      <c r="D27" s="11">
        <f t="shared" ref="D27:I27" si="7">D32+D37+D42+D47</f>
        <v>49533.1</v>
      </c>
      <c r="E27" s="11">
        <f t="shared" si="7"/>
        <v>44706</v>
      </c>
      <c r="F27" s="11">
        <f t="shared" si="7"/>
        <v>47443.8</v>
      </c>
      <c r="G27" s="11">
        <f t="shared" si="7"/>
        <v>53369.5</v>
      </c>
      <c r="H27" s="11">
        <f t="shared" si="7"/>
        <v>53401.7</v>
      </c>
      <c r="I27" s="11">
        <f t="shared" si="7"/>
        <v>53414.7</v>
      </c>
      <c r="J27" s="6"/>
      <c r="K27" s="8"/>
      <c r="L27" s="8"/>
      <c r="M27" s="8"/>
      <c r="N27" s="8"/>
      <c r="O27" s="8"/>
      <c r="P27" s="8"/>
      <c r="Q27" s="8"/>
      <c r="R27" s="3"/>
      <c r="S27" s="29"/>
      <c r="T27" s="3"/>
      <c r="U27" s="3"/>
      <c r="V27" s="3"/>
    </row>
    <row r="28" spans="1:22" ht="15.75" customHeight="1">
      <c r="A28" s="57" t="s">
        <v>21</v>
      </c>
      <c r="B28" s="58"/>
      <c r="C28" s="11">
        <f t="shared" si="3"/>
        <v>0</v>
      </c>
      <c r="D28" s="11">
        <f t="shared" ref="D28:I28" si="8">D33+D38+D43+D48</f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  <c r="J28" s="6"/>
      <c r="K28" s="8"/>
      <c r="L28" s="8"/>
      <c r="M28" s="8"/>
      <c r="N28" s="8"/>
      <c r="O28" s="8"/>
      <c r="P28" s="8"/>
      <c r="Q28" s="8"/>
      <c r="R28" s="3"/>
      <c r="S28" s="29"/>
      <c r="T28" s="3"/>
      <c r="U28" s="3"/>
      <c r="V28" s="3"/>
    </row>
    <row r="29" spans="1:22" ht="71.25" customHeight="1">
      <c r="A29" s="17" t="s">
        <v>75</v>
      </c>
      <c r="B29" s="54" t="s">
        <v>25</v>
      </c>
      <c r="C29" s="11">
        <f t="shared" si="3"/>
        <v>857391.4</v>
      </c>
      <c r="D29" s="14">
        <f t="shared" ref="D29:I29" si="9">D30+D31+D32+D33</f>
        <v>130488</v>
      </c>
      <c r="E29" s="14">
        <f t="shared" si="9"/>
        <v>134988.5</v>
      </c>
      <c r="F29" s="14">
        <f t="shared" si="9"/>
        <v>146662.5</v>
      </c>
      <c r="G29" s="14">
        <f t="shared" si="9"/>
        <v>147948.6</v>
      </c>
      <c r="H29" s="14">
        <f t="shared" si="9"/>
        <v>148651.9</v>
      </c>
      <c r="I29" s="14">
        <f t="shared" si="9"/>
        <v>148651.9</v>
      </c>
      <c r="J29" s="49" t="s">
        <v>85</v>
      </c>
      <c r="K29" s="46" t="s">
        <v>10</v>
      </c>
      <c r="L29" s="46">
        <v>0</v>
      </c>
      <c r="M29" s="46">
        <v>100</v>
      </c>
      <c r="N29" s="46">
        <v>100</v>
      </c>
      <c r="O29" s="46">
        <v>100</v>
      </c>
      <c r="P29" s="46">
        <v>100</v>
      </c>
      <c r="Q29" s="46">
        <v>100</v>
      </c>
      <c r="R29" s="3"/>
      <c r="S29" s="46">
        <v>100</v>
      </c>
      <c r="T29" s="3"/>
      <c r="U29" s="3"/>
      <c r="V29" s="3"/>
    </row>
    <row r="30" spans="1:22" ht="17.25" customHeight="1">
      <c r="A30" s="4" t="s">
        <v>9</v>
      </c>
      <c r="B30" s="55"/>
      <c r="C30" s="11">
        <f t="shared" si="3"/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50"/>
      <c r="K30" s="47"/>
      <c r="L30" s="47"/>
      <c r="M30" s="47"/>
      <c r="N30" s="47"/>
      <c r="O30" s="47"/>
      <c r="P30" s="47"/>
      <c r="Q30" s="47"/>
      <c r="R30" s="3"/>
      <c r="S30" s="47"/>
      <c r="T30" s="3"/>
      <c r="U30" s="3"/>
      <c r="V30" s="3"/>
    </row>
    <row r="31" spans="1:22" ht="15" customHeight="1">
      <c r="A31" s="4" t="s">
        <v>20</v>
      </c>
      <c r="B31" s="55"/>
      <c r="C31" s="11">
        <f t="shared" si="3"/>
        <v>857391.4</v>
      </c>
      <c r="D31" s="12">
        <v>130488</v>
      </c>
      <c r="E31" s="12">
        <v>134988.5</v>
      </c>
      <c r="F31" s="12">
        <v>146662.5</v>
      </c>
      <c r="G31" s="12">
        <v>147948.6</v>
      </c>
      <c r="H31" s="12">
        <v>148651.9</v>
      </c>
      <c r="I31" s="12">
        <v>148651.9</v>
      </c>
      <c r="J31" s="50"/>
      <c r="K31" s="47"/>
      <c r="L31" s="47"/>
      <c r="M31" s="47"/>
      <c r="N31" s="47"/>
      <c r="O31" s="47"/>
      <c r="P31" s="47"/>
      <c r="Q31" s="47"/>
      <c r="R31" s="3"/>
      <c r="S31" s="47"/>
      <c r="T31" s="3"/>
      <c r="U31" s="3"/>
      <c r="V31" s="3"/>
    </row>
    <row r="32" spans="1:22" ht="16.5" customHeight="1">
      <c r="A32" s="4" t="s">
        <v>8</v>
      </c>
      <c r="B32" s="55"/>
      <c r="C32" s="11">
        <f t="shared" si="3"/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0"/>
      <c r="K32" s="47"/>
      <c r="L32" s="47"/>
      <c r="M32" s="47"/>
      <c r="N32" s="47"/>
      <c r="O32" s="47"/>
      <c r="P32" s="47"/>
      <c r="Q32" s="47"/>
      <c r="R32" s="3"/>
      <c r="S32" s="47"/>
      <c r="T32" s="3"/>
      <c r="U32" s="3"/>
      <c r="V32" s="3"/>
    </row>
    <row r="33" spans="1:22" ht="18.75" customHeight="1">
      <c r="A33" s="4" t="s">
        <v>21</v>
      </c>
      <c r="B33" s="56"/>
      <c r="C33" s="11">
        <f t="shared" si="3"/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51"/>
      <c r="K33" s="48"/>
      <c r="L33" s="48"/>
      <c r="M33" s="48"/>
      <c r="N33" s="48"/>
      <c r="O33" s="48"/>
      <c r="P33" s="48"/>
      <c r="Q33" s="48"/>
      <c r="R33" s="3"/>
      <c r="S33" s="48"/>
      <c r="T33" s="3"/>
      <c r="U33" s="3"/>
      <c r="V33" s="3"/>
    </row>
    <row r="34" spans="1:22" ht="52.5" customHeight="1">
      <c r="A34" s="17" t="s">
        <v>99</v>
      </c>
      <c r="B34" s="54" t="s">
        <v>25</v>
      </c>
      <c r="C34" s="11">
        <f t="shared" si="3"/>
        <v>301868.79999999999</v>
      </c>
      <c r="D34" s="14">
        <f t="shared" ref="D34:I34" si="10">D35+D36+D37+D38</f>
        <v>49533.1</v>
      </c>
      <c r="E34" s="14">
        <f t="shared" si="10"/>
        <v>44706</v>
      </c>
      <c r="F34" s="14">
        <f t="shared" si="10"/>
        <v>47443.8</v>
      </c>
      <c r="G34" s="14">
        <f t="shared" si="10"/>
        <v>53369.5</v>
      </c>
      <c r="H34" s="14">
        <f t="shared" si="10"/>
        <v>53401.7</v>
      </c>
      <c r="I34" s="14">
        <f t="shared" si="10"/>
        <v>53414.7</v>
      </c>
      <c r="J34" s="49" t="s">
        <v>86</v>
      </c>
      <c r="K34" s="46" t="s">
        <v>10</v>
      </c>
      <c r="L34" s="46">
        <v>98</v>
      </c>
      <c r="M34" s="46">
        <v>100</v>
      </c>
      <c r="N34" s="46">
        <v>100</v>
      </c>
      <c r="O34" s="46">
        <v>100</v>
      </c>
      <c r="P34" s="46">
        <v>100</v>
      </c>
      <c r="Q34" s="46">
        <v>100</v>
      </c>
      <c r="R34" s="3"/>
      <c r="S34" s="46">
        <v>100</v>
      </c>
      <c r="T34" s="3"/>
      <c r="U34" s="3"/>
      <c r="V34" s="3"/>
    </row>
    <row r="35" spans="1:22" ht="18" customHeight="1">
      <c r="A35" s="4" t="s">
        <v>9</v>
      </c>
      <c r="B35" s="55"/>
      <c r="C35" s="11">
        <f t="shared" si="3"/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50"/>
      <c r="K35" s="47"/>
      <c r="L35" s="47"/>
      <c r="M35" s="47"/>
      <c r="N35" s="47"/>
      <c r="O35" s="47"/>
      <c r="P35" s="47"/>
      <c r="Q35" s="47"/>
      <c r="R35" s="3"/>
      <c r="S35" s="47"/>
      <c r="T35" s="3"/>
      <c r="U35" s="3"/>
      <c r="V35" s="3"/>
    </row>
    <row r="36" spans="1:22" ht="18" customHeight="1">
      <c r="A36" s="4" t="s">
        <v>20</v>
      </c>
      <c r="B36" s="55"/>
      <c r="C36" s="11">
        <f t="shared" si="3"/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50"/>
      <c r="K36" s="47"/>
      <c r="L36" s="47"/>
      <c r="M36" s="47"/>
      <c r="N36" s="47"/>
      <c r="O36" s="47"/>
      <c r="P36" s="47"/>
      <c r="Q36" s="47"/>
      <c r="R36" s="3"/>
      <c r="S36" s="47"/>
      <c r="T36" s="3"/>
      <c r="U36" s="3"/>
      <c r="V36" s="3"/>
    </row>
    <row r="37" spans="1:22" ht="15.75" customHeight="1">
      <c r="A37" s="4" t="s">
        <v>8</v>
      </c>
      <c r="B37" s="55"/>
      <c r="C37" s="11">
        <f t="shared" si="3"/>
        <v>301868.79999999999</v>
      </c>
      <c r="D37" s="12">
        <v>49533.1</v>
      </c>
      <c r="E37" s="12">
        <v>44706</v>
      </c>
      <c r="F37" s="12">
        <v>47443.8</v>
      </c>
      <c r="G37" s="12">
        <v>53369.5</v>
      </c>
      <c r="H37" s="12">
        <v>53401.7</v>
      </c>
      <c r="I37" s="12">
        <v>53414.7</v>
      </c>
      <c r="J37" s="50"/>
      <c r="K37" s="47"/>
      <c r="L37" s="47"/>
      <c r="M37" s="47"/>
      <c r="N37" s="47"/>
      <c r="O37" s="47"/>
      <c r="P37" s="47"/>
      <c r="Q37" s="47"/>
      <c r="R37" s="3"/>
      <c r="S37" s="47"/>
      <c r="T37" s="3"/>
      <c r="U37" s="3"/>
      <c r="V37" s="3"/>
    </row>
    <row r="38" spans="1:22" ht="18.75" customHeight="1">
      <c r="A38" s="4" t="s">
        <v>21</v>
      </c>
      <c r="B38" s="56"/>
      <c r="C38" s="11">
        <f t="shared" si="3"/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51"/>
      <c r="K38" s="48"/>
      <c r="L38" s="48"/>
      <c r="M38" s="48"/>
      <c r="N38" s="48"/>
      <c r="O38" s="48"/>
      <c r="P38" s="48"/>
      <c r="Q38" s="48"/>
      <c r="R38" s="3"/>
      <c r="S38" s="48"/>
      <c r="T38" s="3"/>
      <c r="U38" s="3"/>
      <c r="V38" s="3"/>
    </row>
    <row r="39" spans="1:22" ht="48.75" customHeight="1">
      <c r="A39" s="17" t="s">
        <v>76</v>
      </c>
      <c r="B39" s="54" t="s">
        <v>25</v>
      </c>
      <c r="C39" s="11">
        <f t="shared" si="3"/>
        <v>1676.7000000000003</v>
      </c>
      <c r="D39" s="11">
        <f t="shared" ref="D39:I39" si="11">D40+D41+D42+D43</f>
        <v>67.7</v>
      </c>
      <c r="E39" s="11">
        <f t="shared" si="11"/>
        <v>145.30000000000001</v>
      </c>
      <c r="F39" s="11">
        <f t="shared" si="11"/>
        <v>419.1</v>
      </c>
      <c r="G39" s="11">
        <f t="shared" si="11"/>
        <v>348.2</v>
      </c>
      <c r="H39" s="11">
        <f t="shared" si="11"/>
        <v>348.2</v>
      </c>
      <c r="I39" s="11">
        <f t="shared" si="11"/>
        <v>348.2</v>
      </c>
      <c r="J39" s="49" t="s">
        <v>87</v>
      </c>
      <c r="K39" s="46" t="s">
        <v>165</v>
      </c>
      <c r="L39" s="46">
        <v>26</v>
      </c>
      <c r="M39" s="46">
        <v>32</v>
      </c>
      <c r="N39" s="46">
        <v>27</v>
      </c>
      <c r="O39" s="46">
        <v>30</v>
      </c>
      <c r="P39" s="46">
        <v>30</v>
      </c>
      <c r="Q39" s="46">
        <v>27</v>
      </c>
      <c r="S39" s="46">
        <v>26</v>
      </c>
    </row>
    <row r="40" spans="1:22">
      <c r="A40" s="4" t="s">
        <v>9</v>
      </c>
      <c r="B40" s="55"/>
      <c r="C40" s="11">
        <f t="shared" si="3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0"/>
      <c r="K40" s="47"/>
      <c r="L40" s="47"/>
      <c r="M40" s="47"/>
      <c r="N40" s="47"/>
      <c r="O40" s="47"/>
      <c r="P40" s="47"/>
      <c r="Q40" s="47"/>
      <c r="S40" s="47"/>
    </row>
    <row r="41" spans="1:22">
      <c r="A41" s="4" t="s">
        <v>20</v>
      </c>
      <c r="B41" s="55"/>
      <c r="C41" s="11">
        <f t="shared" si="3"/>
        <v>1676.7000000000003</v>
      </c>
      <c r="D41" s="11">
        <v>67.7</v>
      </c>
      <c r="E41" s="11">
        <v>145.30000000000001</v>
      </c>
      <c r="F41" s="11">
        <v>419.1</v>
      </c>
      <c r="G41" s="11">
        <v>348.2</v>
      </c>
      <c r="H41" s="11">
        <v>348.2</v>
      </c>
      <c r="I41" s="11">
        <v>348.2</v>
      </c>
      <c r="J41" s="50"/>
      <c r="K41" s="47"/>
      <c r="L41" s="47"/>
      <c r="M41" s="47"/>
      <c r="N41" s="47"/>
      <c r="O41" s="47"/>
      <c r="P41" s="47"/>
      <c r="Q41" s="47"/>
      <c r="S41" s="47"/>
    </row>
    <row r="42" spans="1:22">
      <c r="A42" s="4" t="s">
        <v>8</v>
      </c>
      <c r="B42" s="55"/>
      <c r="C42" s="11">
        <f t="shared" si="3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50"/>
      <c r="K42" s="47"/>
      <c r="L42" s="47"/>
      <c r="M42" s="47"/>
      <c r="N42" s="47"/>
      <c r="O42" s="47"/>
      <c r="P42" s="47"/>
      <c r="Q42" s="47"/>
      <c r="S42" s="47"/>
    </row>
    <row r="43" spans="1:22" ht="15" customHeight="1">
      <c r="A43" s="4" t="s">
        <v>21</v>
      </c>
      <c r="B43" s="56"/>
      <c r="C43" s="11">
        <f t="shared" si="3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51"/>
      <c r="K43" s="48"/>
      <c r="L43" s="48"/>
      <c r="M43" s="48"/>
      <c r="N43" s="48"/>
      <c r="O43" s="48"/>
      <c r="P43" s="48"/>
      <c r="Q43" s="48"/>
      <c r="S43" s="48"/>
    </row>
    <row r="44" spans="1:22" ht="68.25" customHeight="1">
      <c r="A44" s="34" t="s">
        <v>77</v>
      </c>
      <c r="B44" s="54" t="s">
        <v>25</v>
      </c>
      <c r="C44" s="11">
        <f t="shared" si="3"/>
        <v>53294.5</v>
      </c>
      <c r="D44" s="11">
        <f t="shared" ref="D44:I44" si="12">D45+D46+D47+D48</f>
        <v>0</v>
      </c>
      <c r="E44" s="11">
        <f t="shared" si="12"/>
        <v>0</v>
      </c>
      <c r="F44" s="11">
        <f t="shared" si="12"/>
        <v>12540.7</v>
      </c>
      <c r="G44" s="11">
        <f t="shared" si="12"/>
        <v>13584.6</v>
      </c>
      <c r="H44" s="11">
        <f t="shared" si="12"/>
        <v>13584.6</v>
      </c>
      <c r="I44" s="11">
        <f t="shared" si="12"/>
        <v>13584.6</v>
      </c>
      <c r="J44" s="49" t="s">
        <v>88</v>
      </c>
      <c r="K44" s="46" t="s">
        <v>10</v>
      </c>
      <c r="L44" s="46">
        <v>95</v>
      </c>
      <c r="M44" s="46">
        <v>95</v>
      </c>
      <c r="N44" s="46">
        <v>95</v>
      </c>
      <c r="O44" s="46">
        <v>96</v>
      </c>
      <c r="P44" s="46">
        <v>96</v>
      </c>
      <c r="Q44" s="46">
        <v>97</v>
      </c>
      <c r="S44" s="46">
        <v>97</v>
      </c>
    </row>
    <row r="45" spans="1:22">
      <c r="A45" s="4" t="s">
        <v>9</v>
      </c>
      <c r="B45" s="55"/>
      <c r="C45" s="11">
        <f t="shared" si="3"/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50"/>
      <c r="K45" s="47"/>
      <c r="L45" s="47"/>
      <c r="M45" s="47"/>
      <c r="N45" s="47"/>
      <c r="O45" s="47"/>
      <c r="P45" s="47"/>
      <c r="Q45" s="47"/>
      <c r="S45" s="47"/>
    </row>
    <row r="46" spans="1:22">
      <c r="A46" s="4" t="s">
        <v>20</v>
      </c>
      <c r="B46" s="55"/>
      <c r="C46" s="11">
        <f t="shared" si="3"/>
        <v>53294.5</v>
      </c>
      <c r="D46" s="11">
        <v>0</v>
      </c>
      <c r="E46" s="11">
        <v>0</v>
      </c>
      <c r="F46" s="11">
        <v>12540.7</v>
      </c>
      <c r="G46" s="11">
        <v>13584.6</v>
      </c>
      <c r="H46" s="11">
        <v>13584.6</v>
      </c>
      <c r="I46" s="11">
        <v>13584.6</v>
      </c>
      <c r="J46" s="50"/>
      <c r="K46" s="47"/>
      <c r="L46" s="47"/>
      <c r="M46" s="47"/>
      <c r="N46" s="47"/>
      <c r="O46" s="47"/>
      <c r="P46" s="47"/>
      <c r="Q46" s="47"/>
      <c r="S46" s="47"/>
    </row>
    <row r="47" spans="1:22">
      <c r="A47" s="4" t="s">
        <v>8</v>
      </c>
      <c r="B47" s="55"/>
      <c r="C47" s="11">
        <f t="shared" si="3"/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50"/>
      <c r="K47" s="47"/>
      <c r="L47" s="47"/>
      <c r="M47" s="47"/>
      <c r="N47" s="47"/>
      <c r="O47" s="47"/>
      <c r="P47" s="47"/>
      <c r="Q47" s="47"/>
      <c r="S47" s="47"/>
    </row>
    <row r="48" spans="1:22" ht="15" customHeight="1">
      <c r="A48" s="4" t="s">
        <v>21</v>
      </c>
      <c r="B48" s="56"/>
      <c r="C48" s="11">
        <f t="shared" si="3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51"/>
      <c r="K48" s="48"/>
      <c r="L48" s="48"/>
      <c r="M48" s="48"/>
      <c r="N48" s="48"/>
      <c r="O48" s="48"/>
      <c r="P48" s="48"/>
      <c r="Q48" s="48"/>
      <c r="S48" s="48"/>
    </row>
    <row r="49" spans="1:22" ht="53.25" customHeight="1">
      <c r="A49" s="59" t="s">
        <v>78</v>
      </c>
      <c r="B49" s="60"/>
      <c r="C49" s="11">
        <f t="shared" si="3"/>
        <v>2110445</v>
      </c>
      <c r="D49" s="11">
        <f>D54+D59+D64+D69+D74</f>
        <v>342527.3</v>
      </c>
      <c r="E49" s="11">
        <f t="shared" ref="E49:I49" si="13">E54+E59+E64+E69+E74</f>
        <v>344249.59999999998</v>
      </c>
      <c r="F49" s="11">
        <f t="shared" si="13"/>
        <v>352590</v>
      </c>
      <c r="G49" s="11">
        <f t="shared" si="13"/>
        <v>356260.7</v>
      </c>
      <c r="H49" s="11">
        <f t="shared" si="13"/>
        <v>357398.3</v>
      </c>
      <c r="I49" s="11">
        <f t="shared" si="13"/>
        <v>357419.1</v>
      </c>
      <c r="J49" s="16"/>
      <c r="K49" s="15"/>
      <c r="L49" s="15"/>
      <c r="M49" s="15"/>
      <c r="N49" s="15"/>
      <c r="O49" s="15"/>
      <c r="P49" s="15"/>
      <c r="Q49" s="15"/>
      <c r="R49" s="3"/>
      <c r="S49" s="29"/>
      <c r="T49" s="3"/>
      <c r="U49" s="3"/>
      <c r="V49" s="3"/>
    </row>
    <row r="50" spans="1:22" ht="15.75" customHeight="1">
      <c r="A50" s="57" t="s">
        <v>9</v>
      </c>
      <c r="B50" s="58"/>
      <c r="C50" s="11">
        <f t="shared" si="3"/>
        <v>0</v>
      </c>
      <c r="D50" s="11">
        <f t="shared" ref="D50:I50" si="14">D55+D60+D65+D70+D75</f>
        <v>0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6"/>
      <c r="K50" s="15"/>
      <c r="L50" s="15"/>
      <c r="M50" s="15"/>
      <c r="N50" s="15"/>
      <c r="O50" s="15"/>
      <c r="P50" s="15"/>
      <c r="Q50" s="15"/>
      <c r="R50" s="3"/>
      <c r="S50" s="29"/>
      <c r="T50" s="3"/>
      <c r="U50" s="3"/>
      <c r="V50" s="3"/>
    </row>
    <row r="51" spans="1:22" ht="15.75" customHeight="1">
      <c r="A51" s="57" t="s">
        <v>20</v>
      </c>
      <c r="B51" s="58"/>
      <c r="C51" s="11">
        <f t="shared" si="3"/>
        <v>1769311.2</v>
      </c>
      <c r="D51" s="11">
        <f t="shared" ref="D51:I51" si="15">D56+D61+D66+D71+D76</f>
        <v>291753.59999999998</v>
      </c>
      <c r="E51" s="11">
        <f t="shared" si="15"/>
        <v>295235.5</v>
      </c>
      <c r="F51" s="11">
        <f t="shared" si="15"/>
        <v>292628.3</v>
      </c>
      <c r="G51" s="11">
        <f t="shared" si="15"/>
        <v>295819.40000000002</v>
      </c>
      <c r="H51" s="11">
        <f t="shared" si="15"/>
        <v>296937.2</v>
      </c>
      <c r="I51" s="11">
        <f t="shared" si="15"/>
        <v>296937.2</v>
      </c>
      <c r="J51" s="16"/>
      <c r="K51" s="15"/>
      <c r="L51" s="15"/>
      <c r="M51" s="15"/>
      <c r="N51" s="15"/>
      <c r="O51" s="15"/>
      <c r="P51" s="15"/>
      <c r="Q51" s="15"/>
      <c r="R51" s="3"/>
      <c r="S51" s="29"/>
      <c r="T51" s="3"/>
      <c r="U51" s="3"/>
      <c r="V51" s="3"/>
    </row>
    <row r="52" spans="1:22" ht="15.75" customHeight="1">
      <c r="A52" s="57" t="s">
        <v>8</v>
      </c>
      <c r="B52" s="58"/>
      <c r="C52" s="11">
        <f t="shared" si="3"/>
        <v>341133.8</v>
      </c>
      <c r="D52" s="11">
        <f t="shared" ref="D52:I52" si="16">D57+D62+D67+D72+D77</f>
        <v>50773.7</v>
      </c>
      <c r="E52" s="11">
        <f t="shared" si="16"/>
        <v>49014.1</v>
      </c>
      <c r="F52" s="11">
        <f t="shared" si="16"/>
        <v>59961.7</v>
      </c>
      <c r="G52" s="11">
        <f t="shared" si="16"/>
        <v>60441.299999999996</v>
      </c>
      <c r="H52" s="11">
        <f t="shared" si="16"/>
        <v>60461.1</v>
      </c>
      <c r="I52" s="11">
        <f t="shared" si="16"/>
        <v>60481.9</v>
      </c>
      <c r="J52" s="16"/>
      <c r="K52" s="15"/>
      <c r="L52" s="15"/>
      <c r="M52" s="15"/>
      <c r="N52" s="15"/>
      <c r="O52" s="15"/>
      <c r="P52" s="15"/>
      <c r="Q52" s="15"/>
      <c r="R52" s="3"/>
      <c r="S52" s="29"/>
      <c r="T52" s="3"/>
      <c r="U52" s="3"/>
      <c r="V52" s="3"/>
    </row>
    <row r="53" spans="1:22" ht="15.75" customHeight="1">
      <c r="A53" s="57" t="s">
        <v>21</v>
      </c>
      <c r="B53" s="58"/>
      <c r="C53" s="11">
        <f t="shared" si="3"/>
        <v>0</v>
      </c>
      <c r="D53" s="11">
        <f t="shared" ref="D53:I53" si="17">D58+D63+D68+D73+D78</f>
        <v>0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6"/>
      <c r="K53" s="15"/>
      <c r="L53" s="15"/>
      <c r="M53" s="15"/>
      <c r="N53" s="15"/>
      <c r="O53" s="15"/>
      <c r="P53" s="15"/>
      <c r="Q53" s="15"/>
      <c r="R53" s="3"/>
      <c r="S53" s="29"/>
      <c r="T53" s="3"/>
      <c r="U53" s="3"/>
      <c r="V53" s="3"/>
    </row>
    <row r="54" spans="1:22" ht="80.25" customHeight="1">
      <c r="A54" s="17" t="s">
        <v>79</v>
      </c>
      <c r="B54" s="54" t="s">
        <v>25</v>
      </c>
      <c r="C54" s="11">
        <f t="shared" si="3"/>
        <v>1531668.2999999998</v>
      </c>
      <c r="D54" s="11">
        <f t="shared" ref="D54:I54" si="18">D55+D56+D57+D58</f>
        <v>218775.8</v>
      </c>
      <c r="E54" s="11">
        <f t="shared" si="18"/>
        <v>219765.5</v>
      </c>
      <c r="F54" s="11">
        <f t="shared" si="18"/>
        <v>273584</v>
      </c>
      <c r="G54" s="11">
        <f t="shared" si="18"/>
        <v>272435.8</v>
      </c>
      <c r="H54" s="11">
        <f t="shared" si="18"/>
        <v>273553.59999999998</v>
      </c>
      <c r="I54" s="11">
        <f t="shared" si="18"/>
        <v>273553.59999999998</v>
      </c>
      <c r="J54" s="49" t="s">
        <v>89</v>
      </c>
      <c r="K54" s="46" t="s">
        <v>10</v>
      </c>
      <c r="L54" s="46">
        <v>20</v>
      </c>
      <c r="M54" s="46">
        <v>29</v>
      </c>
      <c r="N54" s="46">
        <v>39</v>
      </c>
      <c r="O54" s="46">
        <v>50</v>
      </c>
      <c r="P54" s="46">
        <v>61</v>
      </c>
      <c r="Q54" s="46">
        <v>70</v>
      </c>
      <c r="R54" s="3"/>
      <c r="S54" s="46">
        <v>75</v>
      </c>
      <c r="T54" s="3"/>
      <c r="U54" s="3"/>
      <c r="V54" s="3"/>
    </row>
    <row r="55" spans="1:22" ht="15.75" customHeight="1">
      <c r="A55" s="4" t="s">
        <v>9</v>
      </c>
      <c r="B55" s="55"/>
      <c r="C55" s="11">
        <f t="shared" si="3"/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50"/>
      <c r="K55" s="47"/>
      <c r="L55" s="47"/>
      <c r="M55" s="47"/>
      <c r="N55" s="47"/>
      <c r="O55" s="47"/>
      <c r="P55" s="47"/>
      <c r="Q55" s="47"/>
      <c r="R55" s="3"/>
      <c r="S55" s="47"/>
      <c r="T55" s="3"/>
      <c r="U55" s="3"/>
      <c r="V55" s="3"/>
    </row>
    <row r="56" spans="1:22" ht="15.75" customHeight="1">
      <c r="A56" s="4" t="s">
        <v>20</v>
      </c>
      <c r="B56" s="55"/>
      <c r="C56" s="11">
        <f t="shared" si="3"/>
        <v>1531668.2999999998</v>
      </c>
      <c r="D56" s="12">
        <v>218775.8</v>
      </c>
      <c r="E56" s="12">
        <v>219765.5</v>
      </c>
      <c r="F56" s="12">
        <v>273584</v>
      </c>
      <c r="G56" s="12">
        <v>272435.8</v>
      </c>
      <c r="H56" s="12">
        <v>273553.59999999998</v>
      </c>
      <c r="I56" s="12">
        <v>273553.59999999998</v>
      </c>
      <c r="J56" s="50"/>
      <c r="K56" s="47"/>
      <c r="L56" s="47"/>
      <c r="M56" s="47"/>
      <c r="N56" s="47"/>
      <c r="O56" s="47"/>
      <c r="P56" s="47"/>
      <c r="Q56" s="47"/>
      <c r="R56" s="3"/>
      <c r="S56" s="47"/>
      <c r="T56" s="3"/>
      <c r="U56" s="3"/>
      <c r="V56" s="3"/>
    </row>
    <row r="57" spans="1:22" ht="15.75" customHeight="1">
      <c r="A57" s="4" t="s">
        <v>8</v>
      </c>
      <c r="B57" s="55"/>
      <c r="C57" s="11">
        <f t="shared" si="3"/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50"/>
      <c r="K57" s="47"/>
      <c r="L57" s="47"/>
      <c r="M57" s="47"/>
      <c r="N57" s="47"/>
      <c r="O57" s="47"/>
      <c r="P57" s="47"/>
      <c r="Q57" s="47"/>
      <c r="R57" s="3"/>
      <c r="S57" s="47"/>
      <c r="T57" s="3"/>
      <c r="U57" s="3"/>
      <c r="V57" s="3"/>
    </row>
    <row r="58" spans="1:22" ht="17.25" customHeight="1">
      <c r="A58" s="4" t="s">
        <v>21</v>
      </c>
      <c r="B58" s="56"/>
      <c r="C58" s="11">
        <f t="shared" si="3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51"/>
      <c r="K58" s="48"/>
      <c r="L58" s="48"/>
      <c r="M58" s="48"/>
      <c r="N58" s="48"/>
      <c r="O58" s="48"/>
      <c r="P58" s="48"/>
      <c r="Q58" s="48"/>
      <c r="R58" s="3"/>
      <c r="S58" s="48"/>
      <c r="T58" s="3"/>
      <c r="U58" s="3"/>
      <c r="V58" s="3"/>
    </row>
    <row r="59" spans="1:22" ht="54" customHeight="1">
      <c r="A59" s="17" t="s">
        <v>100</v>
      </c>
      <c r="B59" s="54" t="s">
        <v>25</v>
      </c>
      <c r="C59" s="11">
        <f t="shared" si="3"/>
        <v>336356</v>
      </c>
      <c r="D59" s="11">
        <f t="shared" ref="D59:I59" si="19">D60+D61+D62+D63</f>
        <v>50773.7</v>
      </c>
      <c r="E59" s="11">
        <f t="shared" si="19"/>
        <v>49014.1</v>
      </c>
      <c r="F59" s="11">
        <f t="shared" si="19"/>
        <v>58884.7</v>
      </c>
      <c r="G59" s="11">
        <f t="shared" si="19"/>
        <v>59207.7</v>
      </c>
      <c r="H59" s="11">
        <f t="shared" si="19"/>
        <v>59227.5</v>
      </c>
      <c r="I59" s="11">
        <f t="shared" si="19"/>
        <v>59248.3</v>
      </c>
      <c r="J59" s="49" t="s">
        <v>90</v>
      </c>
      <c r="K59" s="46" t="s">
        <v>10</v>
      </c>
      <c r="L59" s="46">
        <v>98</v>
      </c>
      <c r="M59" s="46">
        <v>100</v>
      </c>
      <c r="N59" s="46">
        <v>100</v>
      </c>
      <c r="O59" s="46">
        <v>100</v>
      </c>
      <c r="P59" s="46">
        <v>100</v>
      </c>
      <c r="Q59" s="46">
        <v>100</v>
      </c>
      <c r="R59" s="3"/>
      <c r="S59" s="46">
        <v>100</v>
      </c>
      <c r="T59" s="3"/>
      <c r="U59" s="3"/>
      <c r="V59" s="3"/>
    </row>
    <row r="60" spans="1:22" ht="15.75" customHeight="1">
      <c r="A60" s="4" t="s">
        <v>9</v>
      </c>
      <c r="B60" s="55"/>
      <c r="C60" s="11">
        <f t="shared" si="3"/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50"/>
      <c r="K60" s="47"/>
      <c r="L60" s="47"/>
      <c r="M60" s="47"/>
      <c r="N60" s="47"/>
      <c r="O60" s="47"/>
      <c r="P60" s="47"/>
      <c r="Q60" s="47"/>
      <c r="R60" s="3"/>
      <c r="S60" s="47"/>
      <c r="T60" s="3"/>
      <c r="U60" s="3"/>
      <c r="V60" s="3"/>
    </row>
    <row r="61" spans="1:22" ht="15.75" customHeight="1">
      <c r="A61" s="4" t="s">
        <v>20</v>
      </c>
      <c r="B61" s="55"/>
      <c r="C61" s="11">
        <f t="shared" si="3"/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50"/>
      <c r="K61" s="47"/>
      <c r="L61" s="47"/>
      <c r="M61" s="47"/>
      <c r="N61" s="47"/>
      <c r="O61" s="47"/>
      <c r="P61" s="47"/>
      <c r="Q61" s="47"/>
      <c r="R61" s="3"/>
      <c r="S61" s="47"/>
      <c r="T61" s="3"/>
      <c r="U61" s="3"/>
      <c r="V61" s="3"/>
    </row>
    <row r="62" spans="1:22" ht="15.75" customHeight="1">
      <c r="A62" s="4" t="s">
        <v>8</v>
      </c>
      <c r="B62" s="55"/>
      <c r="C62" s="11">
        <f t="shared" si="3"/>
        <v>336356</v>
      </c>
      <c r="D62" s="12">
        <v>50773.7</v>
      </c>
      <c r="E62" s="12">
        <v>49014.1</v>
      </c>
      <c r="F62" s="12">
        <v>58884.7</v>
      </c>
      <c r="G62" s="12">
        <v>59207.7</v>
      </c>
      <c r="H62" s="12">
        <v>59227.5</v>
      </c>
      <c r="I62" s="12">
        <v>59248.3</v>
      </c>
      <c r="J62" s="50"/>
      <c r="K62" s="47"/>
      <c r="L62" s="47"/>
      <c r="M62" s="47"/>
      <c r="N62" s="47"/>
      <c r="O62" s="47"/>
      <c r="P62" s="47"/>
      <c r="Q62" s="47"/>
      <c r="R62" s="3"/>
      <c r="S62" s="47"/>
      <c r="T62" s="3"/>
      <c r="U62" s="3"/>
      <c r="V62" s="3"/>
    </row>
    <row r="63" spans="1:22" ht="16.5" customHeight="1">
      <c r="A63" s="4" t="s">
        <v>21</v>
      </c>
      <c r="B63" s="56"/>
      <c r="C63" s="11">
        <f t="shared" si="3"/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51"/>
      <c r="K63" s="48"/>
      <c r="L63" s="48"/>
      <c r="M63" s="48"/>
      <c r="N63" s="48"/>
      <c r="O63" s="48"/>
      <c r="P63" s="48"/>
      <c r="Q63" s="48"/>
      <c r="R63" s="3"/>
      <c r="S63" s="48"/>
      <c r="T63" s="3"/>
      <c r="U63" s="3"/>
      <c r="V63" s="3"/>
    </row>
    <row r="64" spans="1:22" ht="127.5" customHeight="1">
      <c r="A64" s="27" t="s">
        <v>101</v>
      </c>
      <c r="B64" s="54" t="s">
        <v>25</v>
      </c>
      <c r="C64" s="11">
        <f t="shared" si="3"/>
        <v>209709.90000000002</v>
      </c>
      <c r="D64" s="11">
        <f t="shared" ref="D64:I64" si="20">D65+D66+D67+D68</f>
        <v>72977.8</v>
      </c>
      <c r="E64" s="11">
        <f t="shared" si="20"/>
        <v>75470</v>
      </c>
      <c r="F64" s="11">
        <f t="shared" si="20"/>
        <v>11916.6</v>
      </c>
      <c r="G64" s="11">
        <f t="shared" si="20"/>
        <v>16448.5</v>
      </c>
      <c r="H64" s="11">
        <f t="shared" si="20"/>
        <v>16448.5</v>
      </c>
      <c r="I64" s="11">
        <f t="shared" si="20"/>
        <v>16448.5</v>
      </c>
      <c r="J64" s="49" t="s">
        <v>91</v>
      </c>
      <c r="K64" s="46" t="s">
        <v>10</v>
      </c>
      <c r="L64" s="46">
        <v>100</v>
      </c>
      <c r="M64" s="46">
        <v>100</v>
      </c>
      <c r="N64" s="46">
        <v>100</v>
      </c>
      <c r="O64" s="46">
        <v>100</v>
      </c>
      <c r="P64" s="46">
        <v>100</v>
      </c>
      <c r="Q64" s="46">
        <v>100</v>
      </c>
      <c r="S64" s="46">
        <v>100</v>
      </c>
    </row>
    <row r="65" spans="1:22">
      <c r="A65" s="4" t="s">
        <v>9</v>
      </c>
      <c r="B65" s="55"/>
      <c r="C65" s="11">
        <f t="shared" si="3"/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50"/>
      <c r="K65" s="47"/>
      <c r="L65" s="47"/>
      <c r="M65" s="47"/>
      <c r="N65" s="47"/>
      <c r="O65" s="47"/>
      <c r="P65" s="47"/>
      <c r="Q65" s="47"/>
      <c r="S65" s="47"/>
    </row>
    <row r="66" spans="1:22">
      <c r="A66" s="4" t="s">
        <v>20</v>
      </c>
      <c r="B66" s="55"/>
      <c r="C66" s="11">
        <f t="shared" si="3"/>
        <v>204932.09999999998</v>
      </c>
      <c r="D66" s="11">
        <v>72977.8</v>
      </c>
      <c r="E66" s="11">
        <v>75470</v>
      </c>
      <c r="F66" s="11">
        <v>10839.6</v>
      </c>
      <c r="G66" s="11">
        <v>15214.9</v>
      </c>
      <c r="H66" s="11">
        <v>15214.9</v>
      </c>
      <c r="I66" s="11">
        <v>15214.9</v>
      </c>
      <c r="J66" s="50"/>
      <c r="K66" s="47"/>
      <c r="L66" s="47"/>
      <c r="M66" s="47"/>
      <c r="N66" s="47"/>
      <c r="O66" s="47"/>
      <c r="P66" s="47"/>
      <c r="Q66" s="47"/>
      <c r="S66" s="47"/>
    </row>
    <row r="67" spans="1:22">
      <c r="A67" s="4" t="s">
        <v>8</v>
      </c>
      <c r="B67" s="55"/>
      <c r="C67" s="11">
        <f t="shared" si="3"/>
        <v>4777.7999999999993</v>
      </c>
      <c r="D67" s="11">
        <v>0</v>
      </c>
      <c r="E67" s="11">
        <v>0</v>
      </c>
      <c r="F67" s="11">
        <v>1077</v>
      </c>
      <c r="G67" s="11">
        <v>1233.5999999999999</v>
      </c>
      <c r="H67" s="11">
        <v>1233.5999999999999</v>
      </c>
      <c r="I67" s="11">
        <v>1233.5999999999999</v>
      </c>
      <c r="J67" s="50"/>
      <c r="K67" s="47"/>
      <c r="L67" s="47"/>
      <c r="M67" s="47"/>
      <c r="N67" s="47"/>
      <c r="O67" s="47"/>
      <c r="P67" s="47"/>
      <c r="Q67" s="47"/>
      <c r="S67" s="47"/>
    </row>
    <row r="68" spans="1:22" ht="15" customHeight="1">
      <c r="A68" s="4" t="s">
        <v>21</v>
      </c>
      <c r="B68" s="56"/>
      <c r="C68" s="11">
        <f t="shared" si="3"/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51"/>
      <c r="K68" s="48"/>
      <c r="L68" s="48"/>
      <c r="M68" s="48"/>
      <c r="N68" s="48"/>
      <c r="O68" s="48"/>
      <c r="P68" s="48"/>
      <c r="Q68" s="48"/>
      <c r="S68" s="48"/>
    </row>
    <row r="69" spans="1:22" ht="51.75" customHeight="1">
      <c r="A69" s="17" t="s">
        <v>80</v>
      </c>
      <c r="B69" s="54" t="s">
        <v>25</v>
      </c>
      <c r="C69" s="11">
        <f t="shared" si="3"/>
        <v>32685.300000000003</v>
      </c>
      <c r="D69" s="11">
        <f t="shared" ref="D69:I69" si="21">D70+D71+D72+D73</f>
        <v>0</v>
      </c>
      <c r="E69" s="11">
        <f t="shared" si="21"/>
        <v>0</v>
      </c>
      <c r="F69" s="11">
        <f t="shared" si="21"/>
        <v>8204.7000000000007</v>
      </c>
      <c r="G69" s="11">
        <f t="shared" si="21"/>
        <v>8160.2</v>
      </c>
      <c r="H69" s="11">
        <f t="shared" si="21"/>
        <v>8160.2</v>
      </c>
      <c r="I69" s="11">
        <f t="shared" si="21"/>
        <v>8160.2</v>
      </c>
      <c r="J69" s="49" t="s">
        <v>92</v>
      </c>
      <c r="K69" s="46" t="s">
        <v>165</v>
      </c>
      <c r="L69" s="46">
        <v>266</v>
      </c>
      <c r="M69" s="46">
        <v>266</v>
      </c>
      <c r="N69" s="46">
        <v>266</v>
      </c>
      <c r="O69" s="46">
        <v>276</v>
      </c>
      <c r="P69" s="46">
        <v>278</v>
      </c>
      <c r="Q69" s="46">
        <v>280</v>
      </c>
      <c r="S69" s="46">
        <v>282</v>
      </c>
    </row>
    <row r="70" spans="1:22">
      <c r="A70" s="4" t="s">
        <v>9</v>
      </c>
      <c r="B70" s="55"/>
      <c r="C70" s="11">
        <f t="shared" si="3"/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50"/>
      <c r="K70" s="47"/>
      <c r="L70" s="47"/>
      <c r="M70" s="47"/>
      <c r="N70" s="47"/>
      <c r="O70" s="47"/>
      <c r="P70" s="47"/>
      <c r="Q70" s="47"/>
      <c r="S70" s="47"/>
    </row>
    <row r="71" spans="1:22">
      <c r="A71" s="4" t="s">
        <v>20</v>
      </c>
      <c r="B71" s="55"/>
      <c r="C71" s="11">
        <f t="shared" si="3"/>
        <v>32685.300000000003</v>
      </c>
      <c r="D71" s="11">
        <v>0</v>
      </c>
      <c r="E71" s="11">
        <v>0</v>
      </c>
      <c r="F71" s="11">
        <v>8204.7000000000007</v>
      </c>
      <c r="G71" s="11">
        <v>8160.2</v>
      </c>
      <c r="H71" s="11">
        <v>8160.2</v>
      </c>
      <c r="I71" s="11">
        <v>8160.2</v>
      </c>
      <c r="J71" s="50"/>
      <c r="K71" s="47"/>
      <c r="L71" s="47"/>
      <c r="M71" s="47"/>
      <c r="N71" s="47"/>
      <c r="O71" s="47"/>
      <c r="P71" s="47"/>
      <c r="Q71" s="47"/>
      <c r="S71" s="47"/>
    </row>
    <row r="72" spans="1:22">
      <c r="A72" s="4" t="s">
        <v>8</v>
      </c>
      <c r="B72" s="55"/>
      <c r="C72" s="11">
        <f t="shared" si="3"/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50"/>
      <c r="K72" s="47"/>
      <c r="L72" s="47"/>
      <c r="M72" s="47"/>
      <c r="N72" s="47"/>
      <c r="O72" s="47"/>
      <c r="P72" s="47"/>
      <c r="Q72" s="47"/>
      <c r="S72" s="47"/>
    </row>
    <row r="73" spans="1:22" ht="15" customHeight="1">
      <c r="A73" s="4" t="s">
        <v>21</v>
      </c>
      <c r="B73" s="56"/>
      <c r="C73" s="11">
        <f t="shared" si="3"/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51"/>
      <c r="K73" s="48"/>
      <c r="L73" s="48"/>
      <c r="M73" s="48"/>
      <c r="N73" s="48"/>
      <c r="O73" s="48"/>
      <c r="P73" s="48"/>
      <c r="Q73" s="48"/>
      <c r="S73" s="48"/>
    </row>
    <row r="74" spans="1:22" ht="48.75" customHeight="1">
      <c r="A74" s="35" t="s">
        <v>222</v>
      </c>
      <c r="B74" s="54" t="s">
        <v>25</v>
      </c>
      <c r="C74" s="11">
        <f t="shared" ref="C74:C78" si="22">E74+F74+H74+D74+G74+I74</f>
        <v>25.5</v>
      </c>
      <c r="D74" s="11">
        <f t="shared" ref="D74:I74" si="23">D75+D76+D77+D78</f>
        <v>0</v>
      </c>
      <c r="E74" s="11">
        <f t="shared" si="23"/>
        <v>0</v>
      </c>
      <c r="F74" s="11">
        <f t="shared" si="23"/>
        <v>0</v>
      </c>
      <c r="G74" s="11">
        <f t="shared" si="23"/>
        <v>8.5</v>
      </c>
      <c r="H74" s="11">
        <f t="shared" si="23"/>
        <v>8.5</v>
      </c>
      <c r="I74" s="11">
        <f t="shared" si="23"/>
        <v>8.5</v>
      </c>
      <c r="J74" s="49" t="s">
        <v>223</v>
      </c>
      <c r="K74" s="46" t="s">
        <v>165</v>
      </c>
      <c r="L74" s="46">
        <v>0</v>
      </c>
      <c r="M74" s="46">
        <v>0</v>
      </c>
      <c r="N74" s="46">
        <v>0</v>
      </c>
      <c r="O74" s="46">
        <v>1</v>
      </c>
      <c r="P74" s="46">
        <v>1</v>
      </c>
      <c r="Q74" s="46">
        <v>1</v>
      </c>
      <c r="S74" s="46">
        <v>1</v>
      </c>
    </row>
    <row r="75" spans="1:22">
      <c r="A75" s="4" t="s">
        <v>9</v>
      </c>
      <c r="B75" s="55"/>
      <c r="C75" s="11">
        <f t="shared" si="22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50"/>
      <c r="K75" s="47"/>
      <c r="L75" s="47"/>
      <c r="M75" s="47"/>
      <c r="N75" s="47"/>
      <c r="O75" s="47"/>
      <c r="P75" s="47"/>
      <c r="Q75" s="47"/>
      <c r="S75" s="47"/>
    </row>
    <row r="76" spans="1:22">
      <c r="A76" s="4" t="s">
        <v>20</v>
      </c>
      <c r="B76" s="55"/>
      <c r="C76" s="11">
        <f t="shared" si="22"/>
        <v>25.5</v>
      </c>
      <c r="D76" s="11">
        <v>0</v>
      </c>
      <c r="E76" s="11">
        <v>0</v>
      </c>
      <c r="F76" s="11">
        <v>0</v>
      </c>
      <c r="G76" s="11">
        <v>8.5</v>
      </c>
      <c r="H76" s="11">
        <v>8.5</v>
      </c>
      <c r="I76" s="11">
        <v>8.5</v>
      </c>
      <c r="J76" s="50"/>
      <c r="K76" s="47"/>
      <c r="L76" s="47"/>
      <c r="M76" s="47"/>
      <c r="N76" s="47"/>
      <c r="O76" s="47"/>
      <c r="P76" s="47"/>
      <c r="Q76" s="47"/>
      <c r="S76" s="47"/>
    </row>
    <row r="77" spans="1:22">
      <c r="A77" s="4" t="s">
        <v>8</v>
      </c>
      <c r="B77" s="55"/>
      <c r="C77" s="11">
        <f t="shared" si="22"/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50"/>
      <c r="K77" s="47"/>
      <c r="L77" s="47"/>
      <c r="M77" s="47"/>
      <c r="N77" s="47"/>
      <c r="O77" s="47"/>
      <c r="P77" s="47"/>
      <c r="Q77" s="47"/>
      <c r="S77" s="47"/>
    </row>
    <row r="78" spans="1:22" ht="15" customHeight="1">
      <c r="A78" s="4" t="s">
        <v>21</v>
      </c>
      <c r="B78" s="56"/>
      <c r="C78" s="11">
        <f t="shared" si="22"/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51"/>
      <c r="K78" s="48"/>
      <c r="L78" s="48"/>
      <c r="M78" s="48"/>
      <c r="N78" s="48"/>
      <c r="O78" s="48"/>
      <c r="P78" s="48"/>
      <c r="Q78" s="48"/>
      <c r="S78" s="48"/>
    </row>
    <row r="79" spans="1:22" ht="36" customHeight="1">
      <c r="A79" s="59" t="s">
        <v>81</v>
      </c>
      <c r="B79" s="60"/>
      <c r="C79" s="11">
        <f t="shared" si="3"/>
        <v>182565.1</v>
      </c>
      <c r="D79" s="11">
        <f>D84</f>
        <v>19242.3</v>
      </c>
      <c r="E79" s="11">
        <f t="shared" ref="E79:H79" si="24">E84</f>
        <v>20470.8</v>
      </c>
      <c r="F79" s="11">
        <f t="shared" si="24"/>
        <v>35260.300000000003</v>
      </c>
      <c r="G79" s="11">
        <f t="shared" si="24"/>
        <v>35862.199999999997</v>
      </c>
      <c r="H79" s="11">
        <f t="shared" si="24"/>
        <v>35863.9</v>
      </c>
      <c r="I79" s="11">
        <f t="shared" ref="I79" si="25">I84</f>
        <v>35865.599999999999</v>
      </c>
      <c r="J79" s="16"/>
      <c r="K79" s="15"/>
      <c r="L79" s="15"/>
      <c r="M79" s="15"/>
      <c r="N79" s="15"/>
      <c r="O79" s="15"/>
      <c r="P79" s="15"/>
      <c r="Q79" s="15"/>
      <c r="R79" s="3"/>
      <c r="S79" s="29"/>
      <c r="T79" s="3"/>
      <c r="U79" s="3"/>
      <c r="V79" s="3"/>
    </row>
    <row r="80" spans="1:22" ht="15.75" customHeight="1">
      <c r="A80" s="57" t="s">
        <v>9</v>
      </c>
      <c r="B80" s="58"/>
      <c r="C80" s="11">
        <f t="shared" si="3"/>
        <v>0</v>
      </c>
      <c r="D80" s="11">
        <f>D85</f>
        <v>0</v>
      </c>
      <c r="E80" s="11">
        <f t="shared" ref="E80:H80" si="26">E85</f>
        <v>0</v>
      </c>
      <c r="F80" s="11">
        <f t="shared" si="26"/>
        <v>0</v>
      </c>
      <c r="G80" s="11">
        <f t="shared" si="26"/>
        <v>0</v>
      </c>
      <c r="H80" s="11">
        <f t="shared" si="26"/>
        <v>0</v>
      </c>
      <c r="I80" s="11">
        <f t="shared" ref="I80" si="27">I85</f>
        <v>0</v>
      </c>
      <c r="J80" s="16"/>
      <c r="K80" s="15"/>
      <c r="L80" s="15"/>
      <c r="M80" s="15"/>
      <c r="N80" s="15"/>
      <c r="O80" s="15"/>
      <c r="P80" s="15"/>
      <c r="Q80" s="15"/>
      <c r="R80" s="3"/>
      <c r="S80" s="29"/>
      <c r="T80" s="3"/>
      <c r="U80" s="3"/>
      <c r="V80" s="3"/>
    </row>
    <row r="81" spans="1:22" ht="15.75" customHeight="1">
      <c r="A81" s="57" t="s">
        <v>20</v>
      </c>
      <c r="B81" s="58"/>
      <c r="C81" s="11">
        <f t="shared" si="3"/>
        <v>0</v>
      </c>
      <c r="D81" s="11">
        <f t="shared" ref="D81:H81" si="28">D86</f>
        <v>0</v>
      </c>
      <c r="E81" s="11">
        <f t="shared" si="28"/>
        <v>0</v>
      </c>
      <c r="F81" s="11">
        <f t="shared" si="28"/>
        <v>0</v>
      </c>
      <c r="G81" s="11">
        <f t="shared" si="28"/>
        <v>0</v>
      </c>
      <c r="H81" s="11">
        <f t="shared" si="28"/>
        <v>0</v>
      </c>
      <c r="I81" s="11">
        <f t="shared" ref="I81" si="29">I86</f>
        <v>0</v>
      </c>
      <c r="J81" s="16"/>
      <c r="K81" s="15"/>
      <c r="L81" s="15"/>
      <c r="M81" s="15"/>
      <c r="N81" s="15"/>
      <c r="O81" s="15"/>
      <c r="P81" s="15"/>
      <c r="Q81" s="15"/>
      <c r="R81" s="3"/>
      <c r="S81" s="29"/>
      <c r="T81" s="3"/>
      <c r="U81" s="3"/>
      <c r="V81" s="3"/>
    </row>
    <row r="82" spans="1:22" ht="15.75" customHeight="1">
      <c r="A82" s="57" t="s">
        <v>8</v>
      </c>
      <c r="B82" s="58"/>
      <c r="C82" s="11">
        <f t="shared" si="3"/>
        <v>182565.1</v>
      </c>
      <c r="D82" s="11">
        <f t="shared" ref="D82:H82" si="30">D87</f>
        <v>19242.3</v>
      </c>
      <c r="E82" s="11">
        <f t="shared" si="30"/>
        <v>20470.8</v>
      </c>
      <c r="F82" s="11">
        <f t="shared" si="30"/>
        <v>35260.300000000003</v>
      </c>
      <c r="G82" s="11">
        <f t="shared" si="30"/>
        <v>35862.199999999997</v>
      </c>
      <c r="H82" s="11">
        <f t="shared" si="30"/>
        <v>35863.9</v>
      </c>
      <c r="I82" s="11">
        <f t="shared" ref="I82" si="31">I87</f>
        <v>35865.599999999999</v>
      </c>
      <c r="J82" s="16"/>
      <c r="K82" s="15"/>
      <c r="L82" s="15"/>
      <c r="M82" s="15"/>
      <c r="N82" s="15"/>
      <c r="O82" s="15"/>
      <c r="P82" s="15"/>
      <c r="Q82" s="15"/>
      <c r="R82" s="3"/>
      <c r="S82" s="29"/>
      <c r="T82" s="3"/>
      <c r="U82" s="3"/>
      <c r="V82" s="3"/>
    </row>
    <row r="83" spans="1:22" ht="15.75" customHeight="1">
      <c r="A83" s="57" t="s">
        <v>21</v>
      </c>
      <c r="B83" s="58"/>
      <c r="C83" s="11">
        <f t="shared" si="3"/>
        <v>0</v>
      </c>
      <c r="D83" s="11">
        <f t="shared" ref="D83:H83" si="32">D88</f>
        <v>0</v>
      </c>
      <c r="E83" s="11">
        <f t="shared" si="32"/>
        <v>0</v>
      </c>
      <c r="F83" s="11">
        <f t="shared" si="32"/>
        <v>0</v>
      </c>
      <c r="G83" s="11">
        <f t="shared" si="32"/>
        <v>0</v>
      </c>
      <c r="H83" s="11">
        <f t="shared" si="32"/>
        <v>0</v>
      </c>
      <c r="I83" s="11">
        <f t="shared" ref="I83" si="33">I88</f>
        <v>0</v>
      </c>
      <c r="J83" s="16"/>
      <c r="K83" s="15"/>
      <c r="L83" s="15"/>
      <c r="M83" s="15"/>
      <c r="N83" s="15"/>
      <c r="O83" s="15"/>
      <c r="P83" s="15"/>
      <c r="Q83" s="15"/>
      <c r="R83" s="3"/>
      <c r="S83" s="29"/>
      <c r="T83" s="3"/>
      <c r="U83" s="3"/>
      <c r="V83" s="3"/>
    </row>
    <row r="84" spans="1:22" ht="52.5" customHeight="1">
      <c r="A84" s="34" t="s">
        <v>102</v>
      </c>
      <c r="B84" s="54" t="s">
        <v>25</v>
      </c>
      <c r="C84" s="11">
        <f t="shared" si="3"/>
        <v>182565.1</v>
      </c>
      <c r="D84" s="11">
        <f t="shared" ref="D84:I84" si="34">D85+D86+D87+D88</f>
        <v>19242.3</v>
      </c>
      <c r="E84" s="11">
        <f t="shared" si="34"/>
        <v>20470.8</v>
      </c>
      <c r="F84" s="11">
        <f t="shared" si="34"/>
        <v>35260.300000000003</v>
      </c>
      <c r="G84" s="11">
        <f t="shared" si="34"/>
        <v>35862.199999999997</v>
      </c>
      <c r="H84" s="11">
        <f t="shared" si="34"/>
        <v>35863.9</v>
      </c>
      <c r="I84" s="11">
        <f t="shared" si="34"/>
        <v>35865.599999999999</v>
      </c>
      <c r="J84" s="49" t="s">
        <v>93</v>
      </c>
      <c r="K84" s="46" t="s">
        <v>10</v>
      </c>
      <c r="L84" s="46">
        <v>100</v>
      </c>
      <c r="M84" s="46">
        <v>100</v>
      </c>
      <c r="N84" s="46">
        <v>100</v>
      </c>
      <c r="O84" s="46">
        <v>100</v>
      </c>
      <c r="P84" s="46">
        <v>100</v>
      </c>
      <c r="Q84" s="46">
        <v>100</v>
      </c>
      <c r="S84" s="46">
        <v>100</v>
      </c>
    </row>
    <row r="85" spans="1:22">
      <c r="A85" s="4" t="s">
        <v>9</v>
      </c>
      <c r="B85" s="55"/>
      <c r="C85" s="11">
        <f t="shared" si="3"/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50"/>
      <c r="K85" s="47"/>
      <c r="L85" s="47"/>
      <c r="M85" s="47"/>
      <c r="N85" s="47"/>
      <c r="O85" s="47"/>
      <c r="P85" s="47"/>
      <c r="Q85" s="47"/>
      <c r="S85" s="47"/>
    </row>
    <row r="86" spans="1:22" ht="16.5" customHeight="1">
      <c r="A86" s="4" t="s">
        <v>20</v>
      </c>
      <c r="B86" s="55"/>
      <c r="C86" s="11">
        <f t="shared" si="3"/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50"/>
      <c r="K86" s="47"/>
      <c r="L86" s="47"/>
      <c r="M86" s="47"/>
      <c r="N86" s="47"/>
      <c r="O86" s="47"/>
      <c r="P86" s="47"/>
      <c r="Q86" s="47"/>
      <c r="S86" s="47"/>
    </row>
    <row r="87" spans="1:22" ht="18" customHeight="1">
      <c r="A87" s="4" t="s">
        <v>8</v>
      </c>
      <c r="B87" s="55"/>
      <c r="C87" s="11">
        <f t="shared" si="3"/>
        <v>182565.1</v>
      </c>
      <c r="D87" s="11">
        <v>19242.3</v>
      </c>
      <c r="E87" s="11">
        <v>20470.8</v>
      </c>
      <c r="F87" s="11">
        <v>35260.300000000003</v>
      </c>
      <c r="G87" s="11">
        <v>35862.199999999997</v>
      </c>
      <c r="H87" s="11">
        <v>35863.9</v>
      </c>
      <c r="I87" s="11">
        <v>35865.599999999999</v>
      </c>
      <c r="J87" s="50"/>
      <c r="K87" s="47"/>
      <c r="L87" s="47"/>
      <c r="M87" s="47"/>
      <c r="N87" s="47"/>
      <c r="O87" s="47"/>
      <c r="P87" s="47"/>
      <c r="Q87" s="47"/>
      <c r="S87" s="47"/>
    </row>
    <row r="88" spans="1:22" ht="19.5" customHeight="1">
      <c r="A88" s="4" t="s">
        <v>21</v>
      </c>
      <c r="B88" s="56"/>
      <c r="C88" s="11">
        <f t="shared" si="3"/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51"/>
      <c r="K88" s="48"/>
      <c r="L88" s="48"/>
      <c r="M88" s="48"/>
      <c r="N88" s="48"/>
      <c r="O88" s="48"/>
      <c r="P88" s="48"/>
      <c r="Q88" s="48"/>
      <c r="S88" s="48"/>
    </row>
    <row r="89" spans="1:22" ht="49.5" customHeight="1">
      <c r="A89" s="59" t="s">
        <v>103</v>
      </c>
      <c r="B89" s="60"/>
      <c r="C89" s="11">
        <f t="shared" ref="C89:C157" si="35">E89+F89+H89+D89+G89+I89</f>
        <v>9372.5</v>
      </c>
      <c r="D89" s="11">
        <f>D94</f>
        <v>5067.3999999999996</v>
      </c>
      <c r="E89" s="11">
        <f t="shared" ref="E89:H89" si="36">E94</f>
        <v>4305.1000000000004</v>
      </c>
      <c r="F89" s="11">
        <f t="shared" si="36"/>
        <v>0</v>
      </c>
      <c r="G89" s="11">
        <f t="shared" si="36"/>
        <v>0</v>
      </c>
      <c r="H89" s="11">
        <f t="shared" si="36"/>
        <v>0</v>
      </c>
      <c r="I89" s="11">
        <f t="shared" ref="I89" si="37">I94</f>
        <v>0</v>
      </c>
      <c r="J89" s="18"/>
      <c r="K89" s="19"/>
      <c r="L89" s="19"/>
      <c r="M89" s="19"/>
      <c r="N89" s="19"/>
      <c r="O89" s="19"/>
      <c r="P89" s="19"/>
      <c r="Q89" s="19"/>
      <c r="R89" s="3"/>
      <c r="S89" s="29"/>
      <c r="T89" s="3"/>
      <c r="U89" s="3"/>
      <c r="V89" s="3"/>
    </row>
    <row r="90" spans="1:22" ht="15.75" customHeight="1">
      <c r="A90" s="57" t="s">
        <v>9</v>
      </c>
      <c r="B90" s="58"/>
      <c r="C90" s="11">
        <f t="shared" si="35"/>
        <v>0</v>
      </c>
      <c r="D90" s="11">
        <f>D95</f>
        <v>0</v>
      </c>
      <c r="E90" s="11">
        <f t="shared" ref="E90:H90" si="38">E95</f>
        <v>0</v>
      </c>
      <c r="F90" s="11">
        <f t="shared" si="38"/>
        <v>0</v>
      </c>
      <c r="G90" s="11">
        <f t="shared" si="38"/>
        <v>0</v>
      </c>
      <c r="H90" s="11">
        <f t="shared" si="38"/>
        <v>0</v>
      </c>
      <c r="I90" s="11">
        <f t="shared" ref="I90" si="39">I95</f>
        <v>0</v>
      </c>
      <c r="J90" s="18"/>
      <c r="K90" s="19"/>
      <c r="L90" s="19"/>
      <c r="M90" s="19"/>
      <c r="N90" s="19"/>
      <c r="O90" s="19"/>
      <c r="P90" s="19"/>
      <c r="Q90" s="19"/>
      <c r="R90" s="3"/>
      <c r="S90" s="29"/>
      <c r="T90" s="3"/>
      <c r="U90" s="3"/>
      <c r="V90" s="3"/>
    </row>
    <row r="91" spans="1:22" ht="15.75" customHeight="1">
      <c r="A91" s="57" t="s">
        <v>20</v>
      </c>
      <c r="B91" s="58"/>
      <c r="C91" s="11">
        <f t="shared" si="35"/>
        <v>0</v>
      </c>
      <c r="D91" s="11">
        <f t="shared" ref="D91:H91" si="40">D96</f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ref="I91" si="41">I96</f>
        <v>0</v>
      </c>
      <c r="J91" s="18"/>
      <c r="K91" s="19"/>
      <c r="L91" s="19"/>
      <c r="M91" s="19"/>
      <c r="N91" s="19"/>
      <c r="O91" s="19"/>
      <c r="P91" s="19"/>
      <c r="Q91" s="19"/>
      <c r="R91" s="3"/>
      <c r="S91" s="29"/>
      <c r="T91" s="3"/>
      <c r="U91" s="3"/>
      <c r="V91" s="3"/>
    </row>
    <row r="92" spans="1:22" ht="15.75" customHeight="1">
      <c r="A92" s="57" t="s">
        <v>8</v>
      </c>
      <c r="B92" s="58"/>
      <c r="C92" s="11">
        <f t="shared" si="35"/>
        <v>9372.5</v>
      </c>
      <c r="D92" s="11">
        <f t="shared" ref="D92:H92" si="42">D97</f>
        <v>5067.3999999999996</v>
      </c>
      <c r="E92" s="11">
        <f t="shared" si="42"/>
        <v>4305.1000000000004</v>
      </c>
      <c r="F92" s="11">
        <f t="shared" si="42"/>
        <v>0</v>
      </c>
      <c r="G92" s="11">
        <f t="shared" si="42"/>
        <v>0</v>
      </c>
      <c r="H92" s="11">
        <f t="shared" si="42"/>
        <v>0</v>
      </c>
      <c r="I92" s="11">
        <f t="shared" ref="I92" si="43">I97</f>
        <v>0</v>
      </c>
      <c r="J92" s="18"/>
      <c r="K92" s="19"/>
      <c r="L92" s="19"/>
      <c r="M92" s="19"/>
      <c r="N92" s="19"/>
      <c r="O92" s="19"/>
      <c r="P92" s="19"/>
      <c r="Q92" s="19"/>
      <c r="R92" s="3"/>
      <c r="S92" s="29"/>
      <c r="T92" s="3"/>
      <c r="U92" s="3"/>
      <c r="V92" s="3"/>
    </row>
    <row r="93" spans="1:22" ht="15.75" customHeight="1">
      <c r="A93" s="57" t="s">
        <v>21</v>
      </c>
      <c r="B93" s="58"/>
      <c r="C93" s="11">
        <f t="shared" si="35"/>
        <v>0</v>
      </c>
      <c r="D93" s="11">
        <f t="shared" ref="D93:H93" si="44">D98</f>
        <v>0</v>
      </c>
      <c r="E93" s="11">
        <f t="shared" si="44"/>
        <v>0</v>
      </c>
      <c r="F93" s="11">
        <f t="shared" si="44"/>
        <v>0</v>
      </c>
      <c r="G93" s="11">
        <f t="shared" si="44"/>
        <v>0</v>
      </c>
      <c r="H93" s="11">
        <f t="shared" si="44"/>
        <v>0</v>
      </c>
      <c r="I93" s="11">
        <f t="shared" ref="I93" si="45">I98</f>
        <v>0</v>
      </c>
      <c r="J93" s="18"/>
      <c r="K93" s="19"/>
      <c r="L93" s="19"/>
      <c r="M93" s="19"/>
      <c r="N93" s="19"/>
      <c r="O93" s="19"/>
      <c r="P93" s="19"/>
      <c r="Q93" s="19"/>
      <c r="R93" s="3"/>
      <c r="S93" s="29"/>
      <c r="T93" s="3"/>
      <c r="U93" s="3"/>
      <c r="V93" s="3"/>
    </row>
    <row r="94" spans="1:22" ht="52.5" customHeight="1">
      <c r="A94" s="17" t="s">
        <v>104</v>
      </c>
      <c r="B94" s="54" t="s">
        <v>25</v>
      </c>
      <c r="C94" s="11">
        <f t="shared" si="35"/>
        <v>9372.5</v>
      </c>
      <c r="D94" s="11">
        <f t="shared" ref="D94:I94" si="46">D95+D96+D97+D98</f>
        <v>5067.3999999999996</v>
      </c>
      <c r="E94" s="11">
        <f t="shared" si="46"/>
        <v>4305.1000000000004</v>
      </c>
      <c r="F94" s="11">
        <f t="shared" si="46"/>
        <v>0</v>
      </c>
      <c r="G94" s="11">
        <f t="shared" si="46"/>
        <v>0</v>
      </c>
      <c r="H94" s="11">
        <f t="shared" si="46"/>
        <v>0</v>
      </c>
      <c r="I94" s="11">
        <f t="shared" si="46"/>
        <v>0</v>
      </c>
      <c r="J94" s="49" t="s">
        <v>105</v>
      </c>
      <c r="K94" s="46" t="s">
        <v>10</v>
      </c>
      <c r="L94" s="46">
        <v>100</v>
      </c>
      <c r="M94" s="46">
        <v>100</v>
      </c>
      <c r="N94" s="46">
        <v>100</v>
      </c>
      <c r="O94" s="46">
        <v>0</v>
      </c>
      <c r="P94" s="46">
        <v>0</v>
      </c>
      <c r="Q94" s="46">
        <v>0</v>
      </c>
      <c r="S94" s="46">
        <v>0</v>
      </c>
    </row>
    <row r="95" spans="1:22">
      <c r="A95" s="4" t="s">
        <v>9</v>
      </c>
      <c r="B95" s="55"/>
      <c r="C95" s="11">
        <f t="shared" si="35"/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50"/>
      <c r="K95" s="47"/>
      <c r="L95" s="47"/>
      <c r="M95" s="47"/>
      <c r="N95" s="47"/>
      <c r="O95" s="47"/>
      <c r="P95" s="47"/>
      <c r="Q95" s="47"/>
      <c r="S95" s="47"/>
    </row>
    <row r="96" spans="1:22">
      <c r="A96" s="4" t="s">
        <v>20</v>
      </c>
      <c r="B96" s="55"/>
      <c r="C96" s="11">
        <f t="shared" si="35"/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50"/>
      <c r="K96" s="47"/>
      <c r="L96" s="47"/>
      <c r="M96" s="47"/>
      <c r="N96" s="47"/>
      <c r="O96" s="47"/>
      <c r="P96" s="47"/>
      <c r="Q96" s="47"/>
      <c r="S96" s="47"/>
    </row>
    <row r="97" spans="1:19">
      <c r="A97" s="4" t="s">
        <v>8</v>
      </c>
      <c r="B97" s="55"/>
      <c r="C97" s="11">
        <f t="shared" si="35"/>
        <v>9372.5</v>
      </c>
      <c r="D97" s="11">
        <v>5067.3999999999996</v>
      </c>
      <c r="E97" s="11">
        <v>4305.1000000000004</v>
      </c>
      <c r="F97" s="11">
        <v>0</v>
      </c>
      <c r="G97" s="11">
        <v>0</v>
      </c>
      <c r="H97" s="11">
        <v>0</v>
      </c>
      <c r="I97" s="11">
        <v>0</v>
      </c>
      <c r="J97" s="50"/>
      <c r="K97" s="47"/>
      <c r="L97" s="47"/>
      <c r="M97" s="47"/>
      <c r="N97" s="47"/>
      <c r="O97" s="47"/>
      <c r="P97" s="47"/>
      <c r="Q97" s="47"/>
      <c r="S97" s="47"/>
    </row>
    <row r="98" spans="1:19" ht="15" customHeight="1">
      <c r="A98" s="4" t="s">
        <v>21</v>
      </c>
      <c r="B98" s="56"/>
      <c r="C98" s="11">
        <f t="shared" si="35"/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51"/>
      <c r="K98" s="48"/>
      <c r="L98" s="48"/>
      <c r="M98" s="48"/>
      <c r="N98" s="48"/>
      <c r="O98" s="48"/>
      <c r="P98" s="48"/>
      <c r="Q98" s="48"/>
      <c r="S98" s="48"/>
    </row>
    <row r="99" spans="1:19" ht="38.25" customHeight="1">
      <c r="A99" s="59" t="s">
        <v>106</v>
      </c>
      <c r="B99" s="60"/>
      <c r="C99" s="11">
        <f t="shared" si="35"/>
        <v>21115.9</v>
      </c>
      <c r="D99" s="11">
        <f>D104+D109+D114</f>
        <v>3168.1</v>
      </c>
      <c r="E99" s="11">
        <f t="shared" ref="E99:H99" si="47">E104+E109+E114</f>
        <v>3431.7</v>
      </c>
      <c r="F99" s="11">
        <f t="shared" si="47"/>
        <v>3800.3999999999996</v>
      </c>
      <c r="G99" s="11">
        <f t="shared" si="47"/>
        <v>3571.6</v>
      </c>
      <c r="H99" s="11">
        <f t="shared" si="47"/>
        <v>3571.7</v>
      </c>
      <c r="I99" s="11">
        <f t="shared" ref="I99" si="48">I104+I109+I114</f>
        <v>3572.4</v>
      </c>
      <c r="J99" s="6"/>
      <c r="K99" s="8"/>
      <c r="L99" s="8"/>
      <c r="M99" s="8"/>
      <c r="N99" s="8"/>
      <c r="O99" s="8"/>
      <c r="P99" s="8"/>
      <c r="Q99" s="8"/>
      <c r="S99" s="29"/>
    </row>
    <row r="100" spans="1:19">
      <c r="A100" s="57" t="s">
        <v>9</v>
      </c>
      <c r="B100" s="58"/>
      <c r="C100" s="11">
        <f t="shared" si="35"/>
        <v>0</v>
      </c>
      <c r="D100" s="11">
        <f t="shared" ref="D100:H100" si="49">D105+D110+D115</f>
        <v>0</v>
      </c>
      <c r="E100" s="11">
        <f t="shared" si="49"/>
        <v>0</v>
      </c>
      <c r="F100" s="11">
        <f t="shared" si="49"/>
        <v>0</v>
      </c>
      <c r="G100" s="11">
        <f t="shared" si="49"/>
        <v>0</v>
      </c>
      <c r="H100" s="11">
        <f t="shared" si="49"/>
        <v>0</v>
      </c>
      <c r="I100" s="11">
        <f t="shared" ref="I100" si="50">I105+I110+I115</f>
        <v>0</v>
      </c>
      <c r="J100" s="6"/>
      <c r="K100" s="8"/>
      <c r="L100" s="8"/>
      <c r="M100" s="8"/>
      <c r="N100" s="8"/>
      <c r="O100" s="8"/>
      <c r="P100" s="8"/>
      <c r="Q100" s="8"/>
      <c r="S100" s="29"/>
    </row>
    <row r="101" spans="1:19">
      <c r="A101" s="57" t="s">
        <v>20</v>
      </c>
      <c r="B101" s="58"/>
      <c r="C101" s="11">
        <f t="shared" si="35"/>
        <v>0</v>
      </c>
      <c r="D101" s="11">
        <f t="shared" ref="D101:H101" si="51">D106+D111+D116</f>
        <v>0</v>
      </c>
      <c r="E101" s="11">
        <f t="shared" si="51"/>
        <v>0</v>
      </c>
      <c r="F101" s="11">
        <f t="shared" si="51"/>
        <v>0</v>
      </c>
      <c r="G101" s="11">
        <f t="shared" si="51"/>
        <v>0</v>
      </c>
      <c r="H101" s="11">
        <f t="shared" si="51"/>
        <v>0</v>
      </c>
      <c r="I101" s="11">
        <f t="shared" ref="I101" si="52">I106+I111+I116</f>
        <v>0</v>
      </c>
      <c r="J101" s="6"/>
      <c r="K101" s="8"/>
      <c r="L101" s="8"/>
      <c r="M101" s="8"/>
      <c r="N101" s="8"/>
      <c r="O101" s="8"/>
      <c r="P101" s="8"/>
      <c r="Q101" s="8"/>
      <c r="S101" s="29"/>
    </row>
    <row r="102" spans="1:19">
      <c r="A102" s="57" t="s">
        <v>8</v>
      </c>
      <c r="B102" s="58"/>
      <c r="C102" s="11">
        <f t="shared" si="35"/>
        <v>21115.9</v>
      </c>
      <c r="D102" s="11">
        <f t="shared" ref="D102:H102" si="53">D107+D112+D117</f>
        <v>3168.1</v>
      </c>
      <c r="E102" s="11">
        <f t="shared" si="53"/>
        <v>3431.7</v>
      </c>
      <c r="F102" s="11">
        <f t="shared" si="53"/>
        <v>3800.3999999999996</v>
      </c>
      <c r="G102" s="11">
        <f t="shared" si="53"/>
        <v>3571.6</v>
      </c>
      <c r="H102" s="11">
        <f t="shared" si="53"/>
        <v>3571.7</v>
      </c>
      <c r="I102" s="11">
        <f t="shared" ref="I102" si="54">I107+I112+I117</f>
        <v>3572.4</v>
      </c>
      <c r="J102" s="6"/>
      <c r="K102" s="8"/>
      <c r="L102" s="8"/>
      <c r="M102" s="8"/>
      <c r="N102" s="8"/>
      <c r="O102" s="8"/>
      <c r="P102" s="8"/>
      <c r="Q102" s="8"/>
      <c r="S102" s="29"/>
    </row>
    <row r="103" spans="1:19">
      <c r="A103" s="57" t="s">
        <v>21</v>
      </c>
      <c r="B103" s="58"/>
      <c r="C103" s="11">
        <f t="shared" si="35"/>
        <v>0</v>
      </c>
      <c r="D103" s="11">
        <f t="shared" ref="D103:H103" si="55">D108+D113+D118</f>
        <v>0</v>
      </c>
      <c r="E103" s="11">
        <f t="shared" si="55"/>
        <v>0</v>
      </c>
      <c r="F103" s="11">
        <f t="shared" si="55"/>
        <v>0</v>
      </c>
      <c r="G103" s="11">
        <f t="shared" si="55"/>
        <v>0</v>
      </c>
      <c r="H103" s="11">
        <f t="shared" si="55"/>
        <v>0</v>
      </c>
      <c r="I103" s="11">
        <f t="shared" ref="I103" si="56">I108+I113+I118</f>
        <v>0</v>
      </c>
      <c r="J103" s="6"/>
      <c r="K103" s="8"/>
      <c r="L103" s="8"/>
      <c r="M103" s="8"/>
      <c r="N103" s="8"/>
      <c r="O103" s="8"/>
      <c r="P103" s="8"/>
      <c r="Q103" s="8"/>
      <c r="S103" s="29"/>
    </row>
    <row r="104" spans="1:19" ht="42.75" customHeight="1">
      <c r="A104" s="17" t="s">
        <v>107</v>
      </c>
      <c r="B104" s="54" t="s">
        <v>25</v>
      </c>
      <c r="C104" s="11">
        <f t="shared" si="35"/>
        <v>20504.2</v>
      </c>
      <c r="D104" s="11">
        <f t="shared" ref="D104:I104" si="57">D105+D106+D107+D108</f>
        <v>3168.1</v>
      </c>
      <c r="E104" s="11">
        <f t="shared" si="57"/>
        <v>3190.7</v>
      </c>
      <c r="F104" s="11">
        <f t="shared" si="57"/>
        <v>3429.7</v>
      </c>
      <c r="G104" s="11">
        <f t="shared" si="57"/>
        <v>3571.6</v>
      </c>
      <c r="H104" s="11">
        <f t="shared" si="57"/>
        <v>3571.7</v>
      </c>
      <c r="I104" s="11">
        <f t="shared" si="57"/>
        <v>3572.4</v>
      </c>
      <c r="J104" s="49" t="s">
        <v>109</v>
      </c>
      <c r="K104" s="46" t="s">
        <v>10</v>
      </c>
      <c r="L104" s="46">
        <v>0</v>
      </c>
      <c r="M104" s="46">
        <v>0</v>
      </c>
      <c r="N104" s="46">
        <v>0</v>
      </c>
      <c r="O104" s="46">
        <v>100</v>
      </c>
      <c r="P104" s="46">
        <v>100</v>
      </c>
      <c r="Q104" s="46">
        <v>100</v>
      </c>
      <c r="S104" s="46">
        <v>100</v>
      </c>
    </row>
    <row r="105" spans="1:19" ht="21.75" customHeight="1">
      <c r="A105" s="4" t="s">
        <v>9</v>
      </c>
      <c r="B105" s="55"/>
      <c r="C105" s="11">
        <f t="shared" si="35"/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50"/>
      <c r="K105" s="47"/>
      <c r="L105" s="47"/>
      <c r="M105" s="47"/>
      <c r="N105" s="47"/>
      <c r="O105" s="47"/>
      <c r="P105" s="47"/>
      <c r="Q105" s="47"/>
      <c r="S105" s="47"/>
    </row>
    <row r="106" spans="1:19" ht="15" customHeight="1">
      <c r="A106" s="4" t="s">
        <v>20</v>
      </c>
      <c r="B106" s="55"/>
      <c r="C106" s="11">
        <f t="shared" si="35"/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50"/>
      <c r="K106" s="47"/>
      <c r="L106" s="47"/>
      <c r="M106" s="47"/>
      <c r="N106" s="47"/>
      <c r="O106" s="47"/>
      <c r="P106" s="47"/>
      <c r="Q106" s="47"/>
      <c r="S106" s="47"/>
    </row>
    <row r="107" spans="1:19">
      <c r="A107" s="4" t="s">
        <v>8</v>
      </c>
      <c r="B107" s="55"/>
      <c r="C107" s="11">
        <f t="shared" si="35"/>
        <v>20504.2</v>
      </c>
      <c r="D107" s="12">
        <v>3168.1</v>
      </c>
      <c r="E107" s="12">
        <v>3190.7</v>
      </c>
      <c r="F107" s="12">
        <v>3429.7</v>
      </c>
      <c r="G107" s="12">
        <v>3571.6</v>
      </c>
      <c r="H107" s="12">
        <v>3571.7</v>
      </c>
      <c r="I107" s="12">
        <v>3572.4</v>
      </c>
      <c r="J107" s="50"/>
      <c r="K107" s="47"/>
      <c r="L107" s="47"/>
      <c r="M107" s="47"/>
      <c r="N107" s="47"/>
      <c r="O107" s="47"/>
      <c r="P107" s="47"/>
      <c r="Q107" s="47"/>
      <c r="S107" s="47"/>
    </row>
    <row r="108" spans="1:19" ht="17.25" customHeight="1">
      <c r="A108" s="4" t="s">
        <v>21</v>
      </c>
      <c r="B108" s="56"/>
      <c r="C108" s="11">
        <f t="shared" si="35"/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51"/>
      <c r="K108" s="48"/>
      <c r="L108" s="48"/>
      <c r="M108" s="48"/>
      <c r="N108" s="48"/>
      <c r="O108" s="48"/>
      <c r="P108" s="48"/>
      <c r="Q108" s="48"/>
      <c r="S108" s="48"/>
    </row>
    <row r="109" spans="1:19" ht="55.2">
      <c r="A109" s="17" t="s">
        <v>108</v>
      </c>
      <c r="B109" s="54" t="s">
        <v>25</v>
      </c>
      <c r="C109" s="11">
        <f t="shared" si="35"/>
        <v>241</v>
      </c>
      <c r="D109" s="11">
        <f t="shared" ref="D109:I109" si="58">D110+D111+D112+D113</f>
        <v>0</v>
      </c>
      <c r="E109" s="11">
        <f t="shared" si="58"/>
        <v>241</v>
      </c>
      <c r="F109" s="11">
        <f t="shared" si="58"/>
        <v>0</v>
      </c>
      <c r="G109" s="11">
        <f t="shared" si="58"/>
        <v>0</v>
      </c>
      <c r="H109" s="11">
        <f t="shared" si="58"/>
        <v>0</v>
      </c>
      <c r="I109" s="11">
        <f t="shared" si="58"/>
        <v>0</v>
      </c>
      <c r="J109" s="49" t="s">
        <v>226</v>
      </c>
      <c r="K109" s="46" t="s">
        <v>10</v>
      </c>
      <c r="L109" s="46">
        <v>100</v>
      </c>
      <c r="M109" s="46">
        <v>100</v>
      </c>
      <c r="N109" s="46">
        <v>100</v>
      </c>
      <c r="O109" s="46">
        <v>100</v>
      </c>
      <c r="P109" s="46">
        <v>100</v>
      </c>
      <c r="Q109" s="46">
        <v>100</v>
      </c>
      <c r="S109" s="46">
        <v>100</v>
      </c>
    </row>
    <row r="110" spans="1:19">
      <c r="A110" s="4" t="s">
        <v>9</v>
      </c>
      <c r="B110" s="55"/>
      <c r="C110" s="11">
        <f t="shared" si="35"/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50"/>
      <c r="K110" s="47"/>
      <c r="L110" s="47"/>
      <c r="M110" s="47"/>
      <c r="N110" s="47"/>
      <c r="O110" s="47"/>
      <c r="P110" s="47"/>
      <c r="Q110" s="47"/>
      <c r="S110" s="47"/>
    </row>
    <row r="111" spans="1:19">
      <c r="A111" s="4" t="s">
        <v>20</v>
      </c>
      <c r="B111" s="55"/>
      <c r="C111" s="11">
        <f t="shared" si="35"/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50"/>
      <c r="K111" s="47"/>
      <c r="L111" s="47"/>
      <c r="M111" s="47"/>
      <c r="N111" s="47"/>
      <c r="O111" s="47"/>
      <c r="P111" s="47"/>
      <c r="Q111" s="47"/>
      <c r="S111" s="47"/>
    </row>
    <row r="112" spans="1:19">
      <c r="A112" s="4" t="s">
        <v>8</v>
      </c>
      <c r="B112" s="55"/>
      <c r="C112" s="11">
        <f t="shared" si="35"/>
        <v>241</v>
      </c>
      <c r="D112" s="12">
        <v>0</v>
      </c>
      <c r="E112" s="12">
        <v>241</v>
      </c>
      <c r="F112" s="12">
        <v>0</v>
      </c>
      <c r="G112" s="12">
        <v>0</v>
      </c>
      <c r="H112" s="12">
        <v>0</v>
      </c>
      <c r="I112" s="12">
        <v>0</v>
      </c>
      <c r="J112" s="50"/>
      <c r="K112" s="47"/>
      <c r="L112" s="47"/>
      <c r="M112" s="47"/>
      <c r="N112" s="47"/>
      <c r="O112" s="47"/>
      <c r="P112" s="47"/>
      <c r="Q112" s="47"/>
      <c r="S112" s="47"/>
    </row>
    <row r="113" spans="1:19" ht="15" customHeight="1">
      <c r="A113" s="4" t="s">
        <v>21</v>
      </c>
      <c r="B113" s="56"/>
      <c r="C113" s="11">
        <f t="shared" si="35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51"/>
      <c r="K113" s="48"/>
      <c r="L113" s="48"/>
      <c r="M113" s="48"/>
      <c r="N113" s="48"/>
      <c r="O113" s="48"/>
      <c r="P113" s="48"/>
      <c r="Q113" s="48"/>
      <c r="S113" s="48"/>
    </row>
    <row r="114" spans="1:19" ht="55.2">
      <c r="A114" s="28" t="s">
        <v>215</v>
      </c>
      <c r="B114" s="54" t="s">
        <v>25</v>
      </c>
      <c r="C114" s="11">
        <f t="shared" si="35"/>
        <v>370.7</v>
      </c>
      <c r="D114" s="11">
        <f t="shared" ref="D114:I114" si="59">D115+D116+D117+D118</f>
        <v>0</v>
      </c>
      <c r="E114" s="11">
        <f t="shared" si="59"/>
        <v>0</v>
      </c>
      <c r="F114" s="11">
        <f t="shared" si="59"/>
        <v>370.7</v>
      </c>
      <c r="G114" s="11">
        <f t="shared" si="59"/>
        <v>0</v>
      </c>
      <c r="H114" s="11">
        <f t="shared" si="59"/>
        <v>0</v>
      </c>
      <c r="I114" s="11">
        <f t="shared" si="59"/>
        <v>0</v>
      </c>
      <c r="J114" s="49" t="s">
        <v>216</v>
      </c>
      <c r="K114" s="46" t="s">
        <v>217</v>
      </c>
      <c r="L114" s="46">
        <v>0</v>
      </c>
      <c r="M114" s="46">
        <v>0</v>
      </c>
      <c r="N114" s="46">
        <v>0</v>
      </c>
      <c r="O114" s="46">
        <v>34</v>
      </c>
      <c r="P114" s="46">
        <v>0</v>
      </c>
      <c r="Q114" s="46">
        <v>0</v>
      </c>
      <c r="S114" s="46">
        <v>0</v>
      </c>
    </row>
    <row r="115" spans="1:19">
      <c r="A115" s="4" t="s">
        <v>9</v>
      </c>
      <c r="B115" s="55"/>
      <c r="C115" s="11">
        <f t="shared" si="35"/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50"/>
      <c r="K115" s="47"/>
      <c r="L115" s="47"/>
      <c r="M115" s="47"/>
      <c r="N115" s="47"/>
      <c r="O115" s="47"/>
      <c r="P115" s="47"/>
      <c r="Q115" s="47"/>
      <c r="S115" s="47"/>
    </row>
    <row r="116" spans="1:19">
      <c r="A116" s="4" t="s">
        <v>20</v>
      </c>
      <c r="B116" s="55"/>
      <c r="C116" s="11">
        <f t="shared" si="35"/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50"/>
      <c r="K116" s="47"/>
      <c r="L116" s="47"/>
      <c r="M116" s="47"/>
      <c r="N116" s="47"/>
      <c r="O116" s="47"/>
      <c r="P116" s="47"/>
      <c r="Q116" s="47"/>
      <c r="S116" s="47"/>
    </row>
    <row r="117" spans="1:19">
      <c r="A117" s="4" t="s">
        <v>8</v>
      </c>
      <c r="B117" s="55"/>
      <c r="C117" s="11">
        <f t="shared" si="35"/>
        <v>370.7</v>
      </c>
      <c r="D117" s="12">
        <v>0</v>
      </c>
      <c r="E117" s="12">
        <v>0</v>
      </c>
      <c r="F117" s="12">
        <v>370.7</v>
      </c>
      <c r="G117" s="12">
        <v>0</v>
      </c>
      <c r="H117" s="12">
        <v>0</v>
      </c>
      <c r="I117" s="12">
        <v>0</v>
      </c>
      <c r="J117" s="50"/>
      <c r="K117" s="47"/>
      <c r="L117" s="47"/>
      <c r="M117" s="47"/>
      <c r="N117" s="47"/>
      <c r="O117" s="47"/>
      <c r="P117" s="47"/>
      <c r="Q117" s="47"/>
      <c r="S117" s="47"/>
    </row>
    <row r="118" spans="1:19" ht="15" customHeight="1">
      <c r="A118" s="4" t="s">
        <v>21</v>
      </c>
      <c r="B118" s="56"/>
      <c r="C118" s="11">
        <f t="shared" si="35"/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51"/>
      <c r="K118" s="48"/>
      <c r="L118" s="48"/>
      <c r="M118" s="48"/>
      <c r="N118" s="48"/>
      <c r="O118" s="48"/>
      <c r="P118" s="48"/>
      <c r="Q118" s="48"/>
      <c r="S118" s="48"/>
    </row>
    <row r="119" spans="1:19" ht="51.75" customHeight="1">
      <c r="A119" s="59" t="s">
        <v>110</v>
      </c>
      <c r="B119" s="60"/>
      <c r="C119" s="11">
        <f>E119+F119+H119+D119+G119+I119</f>
        <v>77908.7</v>
      </c>
      <c r="D119" s="11">
        <f>D120+D121+D122+D123</f>
        <v>39127.199999999997</v>
      </c>
      <c r="E119" s="11">
        <f t="shared" ref="E119:I119" si="60">E120+E121+E122+E123</f>
        <v>24864.300000000003</v>
      </c>
      <c r="F119" s="11">
        <f t="shared" si="60"/>
        <v>13917.199999999999</v>
      </c>
      <c r="G119" s="11">
        <f t="shared" si="60"/>
        <v>0</v>
      </c>
      <c r="H119" s="11">
        <f t="shared" si="60"/>
        <v>0</v>
      </c>
      <c r="I119" s="11">
        <f t="shared" si="60"/>
        <v>0</v>
      </c>
      <c r="J119" s="6"/>
      <c r="K119" s="8"/>
      <c r="L119" s="8"/>
      <c r="M119" s="8"/>
      <c r="N119" s="8"/>
      <c r="O119" s="8"/>
      <c r="P119" s="8"/>
      <c r="Q119" s="8"/>
      <c r="S119" s="29"/>
    </row>
    <row r="120" spans="1:19">
      <c r="A120" s="57" t="s">
        <v>9</v>
      </c>
      <c r="B120" s="58"/>
      <c r="C120" s="11">
        <f t="shared" si="35"/>
        <v>12174.2</v>
      </c>
      <c r="D120" s="11">
        <f>D125+D130+D135+D144+D149+D139</f>
        <v>0</v>
      </c>
      <c r="E120" s="11">
        <f t="shared" ref="E120:I120" si="61">E125+E130+E135+E144+E149+E139</f>
        <v>12174.2</v>
      </c>
      <c r="F120" s="11">
        <f t="shared" si="61"/>
        <v>0</v>
      </c>
      <c r="G120" s="11">
        <f t="shared" si="61"/>
        <v>0</v>
      </c>
      <c r="H120" s="11">
        <f t="shared" si="61"/>
        <v>0</v>
      </c>
      <c r="I120" s="11">
        <f t="shared" si="61"/>
        <v>0</v>
      </c>
      <c r="J120" s="6"/>
      <c r="K120" s="8"/>
      <c r="L120" s="8"/>
      <c r="M120" s="8"/>
      <c r="N120" s="8"/>
      <c r="O120" s="8"/>
      <c r="P120" s="8"/>
      <c r="Q120" s="8"/>
      <c r="S120" s="29"/>
    </row>
    <row r="121" spans="1:19">
      <c r="A121" s="57" t="s">
        <v>20</v>
      </c>
      <c r="B121" s="58"/>
      <c r="C121" s="11">
        <f t="shared" si="35"/>
        <v>27531</v>
      </c>
      <c r="D121" s="11">
        <f t="shared" ref="D121:I121" si="62">D126+D131+D136+D145+D150+D140</f>
        <v>19887.900000000001</v>
      </c>
      <c r="E121" s="11">
        <f t="shared" si="62"/>
        <v>7643.1</v>
      </c>
      <c r="F121" s="11">
        <f t="shared" si="62"/>
        <v>0</v>
      </c>
      <c r="G121" s="11">
        <f t="shared" si="62"/>
        <v>0</v>
      </c>
      <c r="H121" s="11">
        <f t="shared" si="62"/>
        <v>0</v>
      </c>
      <c r="I121" s="11">
        <f t="shared" si="62"/>
        <v>0</v>
      </c>
      <c r="J121" s="6"/>
      <c r="K121" s="8"/>
      <c r="L121" s="8"/>
      <c r="M121" s="8"/>
      <c r="N121" s="8"/>
      <c r="O121" s="8"/>
      <c r="P121" s="8"/>
      <c r="Q121" s="8"/>
      <c r="S121" s="29"/>
    </row>
    <row r="122" spans="1:19">
      <c r="A122" s="57" t="s">
        <v>8</v>
      </c>
      <c r="B122" s="58"/>
      <c r="C122" s="11">
        <f t="shared" si="35"/>
        <v>38203.5</v>
      </c>
      <c r="D122" s="11">
        <f t="shared" ref="D122:I122" si="63">D127+D132+D137+D146+D151+D141</f>
        <v>19239.3</v>
      </c>
      <c r="E122" s="11">
        <f t="shared" si="63"/>
        <v>5047</v>
      </c>
      <c r="F122" s="11">
        <f t="shared" si="63"/>
        <v>13917.199999999999</v>
      </c>
      <c r="G122" s="11">
        <f t="shared" si="63"/>
        <v>0</v>
      </c>
      <c r="H122" s="11">
        <f t="shared" si="63"/>
        <v>0</v>
      </c>
      <c r="I122" s="11">
        <f t="shared" si="63"/>
        <v>0</v>
      </c>
      <c r="J122" s="6"/>
      <c r="K122" s="8"/>
      <c r="L122" s="8"/>
      <c r="M122" s="8"/>
      <c r="N122" s="8"/>
      <c r="O122" s="8"/>
      <c r="P122" s="8"/>
      <c r="Q122" s="8"/>
      <c r="S122" s="29"/>
    </row>
    <row r="123" spans="1:19">
      <c r="A123" s="57" t="s">
        <v>21</v>
      </c>
      <c r="B123" s="58"/>
      <c r="C123" s="11">
        <f t="shared" si="35"/>
        <v>0</v>
      </c>
      <c r="D123" s="11">
        <f t="shared" ref="D123:I123" si="64">D128+D133+D138+D147+D152+D142</f>
        <v>0</v>
      </c>
      <c r="E123" s="11">
        <f t="shared" si="64"/>
        <v>0</v>
      </c>
      <c r="F123" s="11">
        <f t="shared" si="64"/>
        <v>0</v>
      </c>
      <c r="G123" s="11">
        <f t="shared" si="64"/>
        <v>0</v>
      </c>
      <c r="H123" s="11">
        <f t="shared" si="64"/>
        <v>0</v>
      </c>
      <c r="I123" s="11">
        <f t="shared" si="64"/>
        <v>0</v>
      </c>
      <c r="J123" s="6"/>
      <c r="K123" s="8"/>
      <c r="L123" s="8"/>
      <c r="M123" s="8"/>
      <c r="N123" s="8"/>
      <c r="O123" s="8"/>
      <c r="P123" s="8"/>
      <c r="Q123" s="8"/>
      <c r="S123" s="29"/>
    </row>
    <row r="124" spans="1:19" ht="32.25" customHeight="1">
      <c r="A124" s="17" t="s">
        <v>111</v>
      </c>
      <c r="B124" s="54" t="s">
        <v>11</v>
      </c>
      <c r="C124" s="11">
        <f t="shared" si="35"/>
        <v>0</v>
      </c>
      <c r="D124" s="11">
        <f t="shared" ref="D124:I124" si="65">D125+D126+D127+D128</f>
        <v>0</v>
      </c>
      <c r="E124" s="11">
        <f t="shared" si="65"/>
        <v>0</v>
      </c>
      <c r="F124" s="11">
        <f t="shared" si="65"/>
        <v>0</v>
      </c>
      <c r="G124" s="11">
        <f t="shared" si="65"/>
        <v>0</v>
      </c>
      <c r="H124" s="11">
        <f t="shared" si="65"/>
        <v>0</v>
      </c>
      <c r="I124" s="11">
        <f t="shared" si="65"/>
        <v>0</v>
      </c>
      <c r="J124" s="49" t="s">
        <v>112</v>
      </c>
      <c r="K124" s="46" t="s">
        <v>10</v>
      </c>
      <c r="L124" s="46">
        <v>30</v>
      </c>
      <c r="M124" s="46">
        <v>25</v>
      </c>
      <c r="N124" s="46">
        <v>30</v>
      </c>
      <c r="O124" s="46">
        <v>60</v>
      </c>
      <c r="P124" s="46">
        <v>80</v>
      </c>
      <c r="Q124" s="46">
        <v>100</v>
      </c>
      <c r="S124" s="46">
        <v>100</v>
      </c>
    </row>
    <row r="125" spans="1:19">
      <c r="A125" s="4" t="s">
        <v>9</v>
      </c>
      <c r="B125" s="55"/>
      <c r="C125" s="11">
        <f t="shared" si="35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50"/>
      <c r="K125" s="47"/>
      <c r="L125" s="47"/>
      <c r="M125" s="47"/>
      <c r="N125" s="47"/>
      <c r="O125" s="47"/>
      <c r="P125" s="47"/>
      <c r="Q125" s="47"/>
      <c r="S125" s="47"/>
    </row>
    <row r="126" spans="1:19">
      <c r="A126" s="4" t="s">
        <v>20</v>
      </c>
      <c r="B126" s="55"/>
      <c r="C126" s="11">
        <f t="shared" si="35"/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50"/>
      <c r="K126" s="47"/>
      <c r="L126" s="47"/>
      <c r="M126" s="47"/>
      <c r="N126" s="47"/>
      <c r="O126" s="47"/>
      <c r="P126" s="47"/>
      <c r="Q126" s="47"/>
      <c r="S126" s="47"/>
    </row>
    <row r="127" spans="1:19">
      <c r="A127" s="4" t="s">
        <v>8</v>
      </c>
      <c r="B127" s="55"/>
      <c r="C127" s="11">
        <f t="shared" si="35"/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50"/>
      <c r="K127" s="47"/>
      <c r="L127" s="47"/>
      <c r="M127" s="47"/>
      <c r="N127" s="47"/>
      <c r="O127" s="47"/>
      <c r="P127" s="47"/>
      <c r="Q127" s="47"/>
      <c r="S127" s="47"/>
    </row>
    <row r="128" spans="1:19" ht="17.25" customHeight="1">
      <c r="A128" s="4" t="s">
        <v>21</v>
      </c>
      <c r="B128" s="56"/>
      <c r="C128" s="11">
        <f t="shared" si="35"/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51"/>
      <c r="K128" s="48"/>
      <c r="L128" s="48"/>
      <c r="M128" s="48"/>
      <c r="N128" s="48"/>
      <c r="O128" s="48"/>
      <c r="P128" s="48"/>
      <c r="Q128" s="48"/>
      <c r="S128" s="48"/>
    </row>
    <row r="129" spans="1:19" ht="41.4">
      <c r="A129" s="17" t="s">
        <v>113</v>
      </c>
      <c r="B129" s="54" t="s">
        <v>11</v>
      </c>
      <c r="C129" s="11">
        <f t="shared" si="35"/>
        <v>71182.399999999994</v>
      </c>
      <c r="D129" s="11">
        <f t="shared" ref="D129:I129" si="66">D130+D131+D132+D133</f>
        <v>39127.199999999997</v>
      </c>
      <c r="E129" s="11">
        <f t="shared" si="66"/>
        <v>24864.300000000003</v>
      </c>
      <c r="F129" s="11">
        <f t="shared" si="66"/>
        <v>7190.9</v>
      </c>
      <c r="G129" s="11">
        <f t="shared" si="66"/>
        <v>0</v>
      </c>
      <c r="H129" s="11">
        <f t="shared" si="66"/>
        <v>0</v>
      </c>
      <c r="I129" s="11">
        <f t="shared" si="66"/>
        <v>0</v>
      </c>
      <c r="J129" s="52" t="s">
        <v>115</v>
      </c>
      <c r="K129" s="53" t="s">
        <v>10</v>
      </c>
      <c r="L129" s="53">
        <v>66</v>
      </c>
      <c r="M129" s="53">
        <v>75</v>
      </c>
      <c r="N129" s="53">
        <v>100</v>
      </c>
      <c r="O129" s="53">
        <v>100</v>
      </c>
      <c r="P129" s="53">
        <v>100</v>
      </c>
      <c r="Q129" s="53">
        <v>100</v>
      </c>
      <c r="S129" s="53">
        <v>100</v>
      </c>
    </row>
    <row r="130" spans="1:19">
      <c r="A130" s="4" t="s">
        <v>9</v>
      </c>
      <c r="B130" s="55"/>
      <c r="C130" s="11">
        <f t="shared" si="35"/>
        <v>12174.2</v>
      </c>
      <c r="D130" s="12">
        <v>0</v>
      </c>
      <c r="E130" s="12">
        <v>12174.2</v>
      </c>
      <c r="F130" s="12">
        <v>0</v>
      </c>
      <c r="G130" s="12">
        <v>0</v>
      </c>
      <c r="H130" s="12">
        <v>0</v>
      </c>
      <c r="I130" s="12">
        <v>0</v>
      </c>
      <c r="J130" s="52"/>
      <c r="K130" s="53"/>
      <c r="L130" s="53"/>
      <c r="M130" s="53"/>
      <c r="N130" s="53"/>
      <c r="O130" s="53"/>
      <c r="P130" s="53"/>
      <c r="Q130" s="53"/>
      <c r="S130" s="53"/>
    </row>
    <row r="131" spans="1:19">
      <c r="A131" s="4" t="s">
        <v>20</v>
      </c>
      <c r="B131" s="55"/>
      <c r="C131" s="11">
        <f t="shared" si="35"/>
        <v>27531</v>
      </c>
      <c r="D131" s="12">
        <v>19887.900000000001</v>
      </c>
      <c r="E131" s="12">
        <v>7643.1</v>
      </c>
      <c r="F131" s="12">
        <v>0</v>
      </c>
      <c r="G131" s="12">
        <v>0</v>
      </c>
      <c r="H131" s="12">
        <v>0</v>
      </c>
      <c r="I131" s="12">
        <v>0</v>
      </c>
      <c r="J131" s="52"/>
      <c r="K131" s="53"/>
      <c r="L131" s="53"/>
      <c r="M131" s="53"/>
      <c r="N131" s="53"/>
      <c r="O131" s="53"/>
      <c r="P131" s="53"/>
      <c r="Q131" s="53"/>
      <c r="S131" s="53"/>
    </row>
    <row r="132" spans="1:19">
      <c r="A132" s="4" t="s">
        <v>8</v>
      </c>
      <c r="B132" s="55"/>
      <c r="C132" s="11">
        <f t="shared" si="35"/>
        <v>31477.199999999997</v>
      </c>
      <c r="D132" s="12">
        <v>19239.3</v>
      </c>
      <c r="E132" s="12">
        <v>5047</v>
      </c>
      <c r="F132" s="12">
        <v>7190.9</v>
      </c>
      <c r="G132" s="12">
        <v>0</v>
      </c>
      <c r="H132" s="12">
        <v>0</v>
      </c>
      <c r="I132" s="12">
        <v>0</v>
      </c>
      <c r="J132" s="52"/>
      <c r="K132" s="53"/>
      <c r="L132" s="53"/>
      <c r="M132" s="53"/>
      <c r="N132" s="53"/>
      <c r="O132" s="53"/>
      <c r="P132" s="53"/>
      <c r="Q132" s="53"/>
      <c r="S132" s="53"/>
    </row>
    <row r="133" spans="1:19" ht="15" customHeight="1">
      <c r="A133" s="4" t="s">
        <v>21</v>
      </c>
      <c r="B133" s="56"/>
      <c r="C133" s="11">
        <f t="shared" si="35"/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52"/>
      <c r="K133" s="53"/>
      <c r="L133" s="53"/>
      <c r="M133" s="53"/>
      <c r="N133" s="53"/>
      <c r="O133" s="53"/>
      <c r="P133" s="53"/>
      <c r="Q133" s="53"/>
      <c r="S133" s="53"/>
    </row>
    <row r="134" spans="1:19" ht="41.4">
      <c r="A134" s="24" t="s">
        <v>114</v>
      </c>
      <c r="B134" s="54" t="s">
        <v>25</v>
      </c>
      <c r="C134" s="11">
        <f t="shared" si="35"/>
        <v>5784.9</v>
      </c>
      <c r="D134" s="11">
        <f>D135+D136+D137+D138+D139+D140+D141+D142</f>
        <v>0</v>
      </c>
      <c r="E134" s="11">
        <f t="shared" ref="E134:H134" si="67">E135+E136+E137+E138+E139+E140+E141+E142</f>
        <v>0</v>
      </c>
      <c r="F134" s="11">
        <f t="shared" si="67"/>
        <v>5784.9</v>
      </c>
      <c r="G134" s="11">
        <f t="shared" si="67"/>
        <v>0</v>
      </c>
      <c r="H134" s="11">
        <f t="shared" si="67"/>
        <v>0</v>
      </c>
      <c r="I134" s="11">
        <f t="shared" ref="I134" si="68">I135+I136+I137+I138+I139+I140+I141+I142</f>
        <v>0</v>
      </c>
      <c r="J134" s="49" t="s">
        <v>116</v>
      </c>
      <c r="K134" s="46" t="s">
        <v>10</v>
      </c>
      <c r="L134" s="46">
        <v>66</v>
      </c>
      <c r="M134" s="46">
        <v>75</v>
      </c>
      <c r="N134" s="46">
        <v>100</v>
      </c>
      <c r="O134" s="46">
        <v>100</v>
      </c>
      <c r="P134" s="46">
        <v>100</v>
      </c>
      <c r="Q134" s="46">
        <v>100</v>
      </c>
      <c r="S134" s="46">
        <v>100</v>
      </c>
    </row>
    <row r="135" spans="1:19">
      <c r="A135" s="4" t="s">
        <v>9</v>
      </c>
      <c r="B135" s="55"/>
      <c r="C135" s="11">
        <f t="shared" si="35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50"/>
      <c r="K135" s="47"/>
      <c r="L135" s="47"/>
      <c r="M135" s="47"/>
      <c r="N135" s="47"/>
      <c r="O135" s="47"/>
      <c r="P135" s="47"/>
      <c r="Q135" s="47"/>
      <c r="S135" s="47"/>
    </row>
    <row r="136" spans="1:19">
      <c r="A136" s="4" t="s">
        <v>20</v>
      </c>
      <c r="B136" s="55"/>
      <c r="C136" s="11">
        <f t="shared" si="35"/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50"/>
      <c r="K136" s="47"/>
      <c r="L136" s="47"/>
      <c r="M136" s="47"/>
      <c r="N136" s="47"/>
      <c r="O136" s="47"/>
      <c r="P136" s="47"/>
      <c r="Q136" s="47"/>
      <c r="S136" s="47"/>
    </row>
    <row r="137" spans="1:19">
      <c r="A137" s="4" t="s">
        <v>8</v>
      </c>
      <c r="B137" s="55"/>
      <c r="C137" s="11">
        <f t="shared" si="35"/>
        <v>1674.5</v>
      </c>
      <c r="D137" s="12">
        <v>0</v>
      </c>
      <c r="E137" s="12">
        <v>0</v>
      </c>
      <c r="F137" s="12">
        <v>1674.5</v>
      </c>
      <c r="G137" s="12">
        <v>0</v>
      </c>
      <c r="H137" s="12">
        <v>0</v>
      </c>
      <c r="I137" s="12">
        <v>0</v>
      </c>
      <c r="J137" s="50"/>
      <c r="K137" s="47"/>
      <c r="L137" s="47"/>
      <c r="M137" s="47"/>
      <c r="N137" s="47"/>
      <c r="O137" s="47"/>
      <c r="P137" s="47"/>
      <c r="Q137" s="47"/>
      <c r="S137" s="47"/>
    </row>
    <row r="138" spans="1:19" ht="15" customHeight="1">
      <c r="A138" s="4" t="s">
        <v>21</v>
      </c>
      <c r="B138" s="56"/>
      <c r="C138" s="11">
        <f t="shared" si="35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50"/>
      <c r="K138" s="47"/>
      <c r="L138" s="47"/>
      <c r="M138" s="47"/>
      <c r="N138" s="47"/>
      <c r="O138" s="47"/>
      <c r="P138" s="47"/>
      <c r="Q138" s="47"/>
      <c r="S138" s="47"/>
    </row>
    <row r="139" spans="1:19" ht="17.25" customHeight="1">
      <c r="A139" s="4" t="s">
        <v>9</v>
      </c>
      <c r="B139" s="72" t="s">
        <v>171</v>
      </c>
      <c r="C139" s="11">
        <f t="shared" si="35"/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50"/>
      <c r="K139" s="47"/>
      <c r="L139" s="47"/>
      <c r="M139" s="47"/>
      <c r="N139" s="47"/>
      <c r="O139" s="47"/>
      <c r="P139" s="47"/>
      <c r="Q139" s="47"/>
      <c r="S139" s="47"/>
    </row>
    <row r="140" spans="1:19" ht="15" customHeight="1">
      <c r="A140" s="4" t="s">
        <v>20</v>
      </c>
      <c r="B140" s="72"/>
      <c r="C140" s="11">
        <f t="shared" si="35"/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50"/>
      <c r="K140" s="47"/>
      <c r="L140" s="47"/>
      <c r="M140" s="47"/>
      <c r="N140" s="47"/>
      <c r="O140" s="47"/>
      <c r="P140" s="47"/>
      <c r="Q140" s="47"/>
      <c r="S140" s="47"/>
    </row>
    <row r="141" spans="1:19">
      <c r="A141" s="4" t="s">
        <v>8</v>
      </c>
      <c r="B141" s="72"/>
      <c r="C141" s="11">
        <f t="shared" si="35"/>
        <v>4110.3999999999996</v>
      </c>
      <c r="D141" s="12">
        <v>0</v>
      </c>
      <c r="E141" s="12">
        <v>0</v>
      </c>
      <c r="F141" s="12">
        <v>4110.3999999999996</v>
      </c>
      <c r="G141" s="12">
        <v>0</v>
      </c>
      <c r="H141" s="12">
        <v>0</v>
      </c>
      <c r="I141" s="12">
        <v>0</v>
      </c>
      <c r="J141" s="50"/>
      <c r="K141" s="47"/>
      <c r="L141" s="47"/>
      <c r="M141" s="47"/>
      <c r="N141" s="47"/>
      <c r="O141" s="47"/>
      <c r="P141" s="47"/>
      <c r="Q141" s="47"/>
      <c r="S141" s="47"/>
    </row>
    <row r="142" spans="1:19" ht="64.5" customHeight="1">
      <c r="A142" s="4" t="s">
        <v>21</v>
      </c>
      <c r="B142" s="72"/>
      <c r="C142" s="11">
        <f t="shared" si="35"/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51"/>
      <c r="K142" s="48"/>
      <c r="L142" s="48"/>
      <c r="M142" s="48"/>
      <c r="N142" s="48"/>
      <c r="O142" s="48"/>
      <c r="P142" s="48"/>
      <c r="Q142" s="48"/>
      <c r="S142" s="48"/>
    </row>
    <row r="143" spans="1:19" ht="50.25" customHeight="1">
      <c r="A143" s="33" t="s">
        <v>117</v>
      </c>
      <c r="B143" s="54" t="s">
        <v>11</v>
      </c>
      <c r="C143" s="11">
        <f t="shared" si="35"/>
        <v>0</v>
      </c>
      <c r="D143" s="11">
        <f t="shared" ref="D143:I143" si="69">D144+D145+D146+D147</f>
        <v>0</v>
      </c>
      <c r="E143" s="11">
        <f t="shared" si="69"/>
        <v>0</v>
      </c>
      <c r="F143" s="11">
        <f t="shared" si="69"/>
        <v>0</v>
      </c>
      <c r="G143" s="11">
        <f t="shared" si="69"/>
        <v>0</v>
      </c>
      <c r="H143" s="11">
        <f t="shared" si="69"/>
        <v>0</v>
      </c>
      <c r="I143" s="11">
        <f t="shared" si="69"/>
        <v>0</v>
      </c>
      <c r="J143" s="67" t="s">
        <v>118</v>
      </c>
      <c r="K143" s="46" t="s">
        <v>10</v>
      </c>
      <c r="L143" s="46">
        <v>20</v>
      </c>
      <c r="M143" s="46">
        <v>20</v>
      </c>
      <c r="N143" s="46">
        <v>20</v>
      </c>
      <c r="O143" s="46">
        <v>20</v>
      </c>
      <c r="P143" s="46">
        <v>20</v>
      </c>
      <c r="Q143" s="46">
        <v>0</v>
      </c>
      <c r="S143" s="46">
        <v>0</v>
      </c>
    </row>
    <row r="144" spans="1:19">
      <c r="A144" s="4" t="s">
        <v>9</v>
      </c>
      <c r="B144" s="55"/>
      <c r="C144" s="11">
        <f t="shared" si="35"/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68"/>
      <c r="K144" s="47"/>
      <c r="L144" s="47"/>
      <c r="M144" s="47"/>
      <c r="N144" s="47"/>
      <c r="O144" s="47"/>
      <c r="P144" s="47"/>
      <c r="Q144" s="47"/>
      <c r="S144" s="47"/>
    </row>
    <row r="145" spans="1:19">
      <c r="A145" s="4" t="s">
        <v>20</v>
      </c>
      <c r="B145" s="55"/>
      <c r="C145" s="11">
        <f t="shared" si="35"/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68"/>
      <c r="K145" s="47"/>
      <c r="L145" s="47"/>
      <c r="M145" s="47"/>
      <c r="N145" s="47"/>
      <c r="O145" s="47"/>
      <c r="P145" s="47"/>
      <c r="Q145" s="47"/>
      <c r="S145" s="47"/>
    </row>
    <row r="146" spans="1:19">
      <c r="A146" s="4" t="s">
        <v>8</v>
      </c>
      <c r="B146" s="55"/>
      <c r="C146" s="11">
        <f t="shared" si="35"/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68"/>
      <c r="K146" s="47"/>
      <c r="L146" s="47"/>
      <c r="M146" s="47"/>
      <c r="N146" s="47"/>
      <c r="O146" s="47"/>
      <c r="P146" s="47"/>
      <c r="Q146" s="47"/>
      <c r="S146" s="47"/>
    </row>
    <row r="147" spans="1:19" ht="15" customHeight="1">
      <c r="A147" s="4" t="s">
        <v>21</v>
      </c>
      <c r="B147" s="56"/>
      <c r="C147" s="11">
        <f t="shared" si="35"/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69"/>
      <c r="K147" s="48"/>
      <c r="L147" s="48"/>
      <c r="M147" s="48"/>
      <c r="N147" s="48"/>
      <c r="O147" s="48"/>
      <c r="P147" s="48"/>
      <c r="Q147" s="48"/>
      <c r="S147" s="48"/>
    </row>
    <row r="148" spans="1:19" ht="50.25" customHeight="1">
      <c r="A148" s="37" t="s">
        <v>227</v>
      </c>
      <c r="B148" s="54" t="s">
        <v>228</v>
      </c>
      <c r="C148" s="11">
        <f t="shared" ref="C148:C152" si="70">E148+F148+H148+D148+G148</f>
        <v>941.4</v>
      </c>
      <c r="D148" s="11">
        <f>D149+D150+D151+D152</f>
        <v>0</v>
      </c>
      <c r="E148" s="11">
        <f>E149+E150+E151+E152</f>
        <v>0</v>
      </c>
      <c r="F148" s="11">
        <f>F149+F150+F151+F152</f>
        <v>941.4</v>
      </c>
      <c r="G148" s="11">
        <f>G149+G150+G151+G152</f>
        <v>0</v>
      </c>
      <c r="H148" s="11">
        <f>H149+H150+H151+H152</f>
        <v>0</v>
      </c>
      <c r="I148" s="11">
        <f t="shared" ref="I148" si="71">I149+I150+I151+I152</f>
        <v>0</v>
      </c>
      <c r="J148" s="52" t="s">
        <v>229</v>
      </c>
      <c r="K148" s="53" t="s">
        <v>10</v>
      </c>
      <c r="L148" s="53">
        <v>66</v>
      </c>
      <c r="M148" s="53">
        <v>75</v>
      </c>
      <c r="N148" s="53">
        <v>100</v>
      </c>
      <c r="O148" s="53">
        <v>100</v>
      </c>
      <c r="P148" s="53">
        <v>100</v>
      </c>
      <c r="Q148" s="53">
        <v>100</v>
      </c>
      <c r="S148" s="46">
        <v>100</v>
      </c>
    </row>
    <row r="149" spans="1:19">
      <c r="A149" s="4" t="s">
        <v>9</v>
      </c>
      <c r="B149" s="55"/>
      <c r="C149" s="11">
        <f t="shared" si="70"/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52"/>
      <c r="K149" s="53"/>
      <c r="L149" s="53"/>
      <c r="M149" s="53"/>
      <c r="N149" s="53"/>
      <c r="O149" s="53"/>
      <c r="P149" s="53"/>
      <c r="Q149" s="53"/>
      <c r="S149" s="47"/>
    </row>
    <row r="150" spans="1:19">
      <c r="A150" s="4" t="s">
        <v>20</v>
      </c>
      <c r="B150" s="55"/>
      <c r="C150" s="11">
        <f t="shared" si="70"/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52"/>
      <c r="K150" s="53"/>
      <c r="L150" s="53"/>
      <c r="M150" s="53"/>
      <c r="N150" s="53"/>
      <c r="O150" s="53"/>
      <c r="P150" s="53"/>
      <c r="Q150" s="53"/>
      <c r="S150" s="47"/>
    </row>
    <row r="151" spans="1:19">
      <c r="A151" s="4" t="s">
        <v>8</v>
      </c>
      <c r="B151" s="55"/>
      <c r="C151" s="11">
        <f t="shared" si="70"/>
        <v>941.4</v>
      </c>
      <c r="D151" s="12">
        <v>0</v>
      </c>
      <c r="E151" s="12">
        <v>0</v>
      </c>
      <c r="F151" s="12">
        <v>941.4</v>
      </c>
      <c r="G151" s="12">
        <v>0</v>
      </c>
      <c r="H151" s="12">
        <v>0</v>
      </c>
      <c r="I151" s="12">
        <v>0</v>
      </c>
      <c r="J151" s="52"/>
      <c r="K151" s="53"/>
      <c r="L151" s="53"/>
      <c r="M151" s="53"/>
      <c r="N151" s="53"/>
      <c r="O151" s="53"/>
      <c r="P151" s="53"/>
      <c r="Q151" s="53"/>
      <c r="S151" s="47"/>
    </row>
    <row r="152" spans="1:19" ht="15" customHeight="1">
      <c r="A152" s="4" t="s">
        <v>21</v>
      </c>
      <c r="B152" s="56"/>
      <c r="C152" s="11">
        <f t="shared" si="70"/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52"/>
      <c r="K152" s="53"/>
      <c r="L152" s="53"/>
      <c r="M152" s="53"/>
      <c r="N152" s="53"/>
      <c r="O152" s="53"/>
      <c r="P152" s="53"/>
      <c r="Q152" s="53"/>
      <c r="S152" s="48"/>
    </row>
    <row r="153" spans="1:19" ht="37.5" customHeight="1">
      <c r="A153" s="59" t="s">
        <v>119</v>
      </c>
      <c r="B153" s="60"/>
      <c r="C153" s="11">
        <f t="shared" si="35"/>
        <v>31387.609912</v>
      </c>
      <c r="D153" s="11">
        <f>D158+D167+D172+D177+D182+D187+D192+D197+D202+D207+D212+D217</f>
        <v>8393.8000000000011</v>
      </c>
      <c r="E153" s="11">
        <f>E158+E167+E172+E177+E182+E187+E192+E197+E202+E207+E212+E217</f>
        <v>14134.4</v>
      </c>
      <c r="F153" s="11">
        <f t="shared" ref="F153:I153" si="72">F158+F167+F172+F177+F182+F187+F192+F197+F202+F207+F212+F217</f>
        <v>3043.8</v>
      </c>
      <c r="G153" s="11">
        <f t="shared" si="72"/>
        <v>5815.6099120000008</v>
      </c>
      <c r="H153" s="11">
        <f t="shared" si="72"/>
        <v>0</v>
      </c>
      <c r="I153" s="11">
        <f t="shared" si="72"/>
        <v>0</v>
      </c>
      <c r="J153" s="6"/>
      <c r="K153" s="8"/>
      <c r="L153" s="8"/>
      <c r="M153" s="8"/>
      <c r="N153" s="8"/>
      <c r="O153" s="8"/>
      <c r="P153" s="8"/>
      <c r="Q153" s="8"/>
      <c r="S153" s="29"/>
    </row>
    <row r="154" spans="1:19">
      <c r="A154" s="57" t="s">
        <v>9</v>
      </c>
      <c r="B154" s="58"/>
      <c r="C154" s="11">
        <f t="shared" si="35"/>
        <v>4680.5</v>
      </c>
      <c r="D154" s="11">
        <f t="shared" ref="D154:I154" si="73">D159+D168+D173+D178+D183+D188+D193+D198+D203+D208+D213+D218</f>
        <v>0</v>
      </c>
      <c r="E154" s="11">
        <f t="shared" si="73"/>
        <v>2975</v>
      </c>
      <c r="F154" s="11">
        <f t="shared" si="73"/>
        <v>0</v>
      </c>
      <c r="G154" s="11">
        <f t="shared" si="73"/>
        <v>1705.5</v>
      </c>
      <c r="H154" s="11">
        <f t="shared" si="73"/>
        <v>0</v>
      </c>
      <c r="I154" s="11">
        <f t="shared" si="73"/>
        <v>0</v>
      </c>
      <c r="J154" s="6"/>
      <c r="K154" s="8"/>
      <c r="L154" s="8"/>
      <c r="M154" s="8"/>
      <c r="N154" s="8"/>
      <c r="O154" s="8"/>
      <c r="P154" s="8"/>
      <c r="Q154" s="8"/>
      <c r="S154" s="29"/>
    </row>
    <row r="155" spans="1:19">
      <c r="A155" s="57" t="s">
        <v>20</v>
      </c>
      <c r="B155" s="58"/>
      <c r="C155" s="11">
        <f t="shared" si="35"/>
        <v>1697.7349300000001</v>
      </c>
      <c r="D155" s="11">
        <f t="shared" ref="D155:I155" si="74">D160+D169+D174+D179+D184+D189+D194+D199+D204+D209+D214+D219</f>
        <v>0</v>
      </c>
      <c r="E155" s="11">
        <f t="shared" si="74"/>
        <v>956.3</v>
      </c>
      <c r="F155" s="11">
        <f t="shared" si="74"/>
        <v>0</v>
      </c>
      <c r="G155" s="11">
        <f t="shared" si="74"/>
        <v>741.43493000000001</v>
      </c>
      <c r="H155" s="11">
        <f t="shared" si="74"/>
        <v>0</v>
      </c>
      <c r="I155" s="11">
        <f t="shared" si="74"/>
        <v>0</v>
      </c>
      <c r="J155" s="6"/>
      <c r="K155" s="8"/>
      <c r="L155" s="8"/>
      <c r="M155" s="8"/>
      <c r="N155" s="8"/>
      <c r="O155" s="8"/>
      <c r="P155" s="8"/>
      <c r="Q155" s="8"/>
      <c r="S155" s="29"/>
    </row>
    <row r="156" spans="1:19">
      <c r="A156" s="57" t="s">
        <v>8</v>
      </c>
      <c r="B156" s="58"/>
      <c r="C156" s="11">
        <f>E156+F156+H156+D156+G156+I156</f>
        <v>25009.374981999998</v>
      </c>
      <c r="D156" s="11">
        <f>D161+D170+D175+D180+D185+D190+D195+D200+D205+D210+D215+D220+D165</f>
        <v>8393.7999999999993</v>
      </c>
      <c r="E156" s="11">
        <f t="shared" ref="E156:I156" si="75">E161+E170+E175+E180+E185+E190+E195+E200+E205+E210+E215+E220</f>
        <v>10203.099999999999</v>
      </c>
      <c r="F156" s="11">
        <f t="shared" si="75"/>
        <v>3043.8</v>
      </c>
      <c r="G156" s="11">
        <f t="shared" si="75"/>
        <v>3368.674982</v>
      </c>
      <c r="H156" s="11">
        <f t="shared" si="75"/>
        <v>0</v>
      </c>
      <c r="I156" s="11">
        <f t="shared" si="75"/>
        <v>0</v>
      </c>
      <c r="J156" s="6"/>
      <c r="K156" s="8"/>
      <c r="L156" s="8"/>
      <c r="M156" s="8"/>
      <c r="N156" s="8"/>
      <c r="O156" s="8"/>
      <c r="P156" s="8"/>
      <c r="Q156" s="8"/>
      <c r="S156" s="29"/>
    </row>
    <row r="157" spans="1:19">
      <c r="A157" s="57" t="s">
        <v>21</v>
      </c>
      <c r="B157" s="58"/>
      <c r="C157" s="11">
        <f t="shared" si="35"/>
        <v>0</v>
      </c>
      <c r="D157" s="11">
        <f t="shared" ref="D157:I157" si="76">D162+D171+D176+D181+D186+D191+D196+D201+D206+D211+D216+D221</f>
        <v>0</v>
      </c>
      <c r="E157" s="11">
        <f t="shared" si="76"/>
        <v>0</v>
      </c>
      <c r="F157" s="11">
        <f t="shared" si="76"/>
        <v>0</v>
      </c>
      <c r="G157" s="11">
        <f t="shared" si="76"/>
        <v>0</v>
      </c>
      <c r="H157" s="11">
        <f t="shared" si="76"/>
        <v>0</v>
      </c>
      <c r="I157" s="11">
        <f t="shared" si="76"/>
        <v>0</v>
      </c>
      <c r="J157" s="6"/>
      <c r="K157" s="8"/>
      <c r="L157" s="8"/>
      <c r="M157" s="8"/>
      <c r="N157" s="8"/>
      <c r="O157" s="8"/>
      <c r="P157" s="8"/>
      <c r="Q157" s="8"/>
      <c r="S157" s="29"/>
    </row>
    <row r="158" spans="1:19" ht="37.5" customHeight="1">
      <c r="A158" s="17" t="s">
        <v>120</v>
      </c>
      <c r="B158" s="54" t="s">
        <v>25</v>
      </c>
      <c r="C158" s="11">
        <f t="shared" ref="C158:C241" si="77">E158+F158+H158+D158+G158+I158</f>
        <v>21775.599999999999</v>
      </c>
      <c r="D158" s="11">
        <f>D159+D160+D161+D162+D163+D164+D165+D166</f>
        <v>5573.1</v>
      </c>
      <c r="E158" s="11">
        <f t="shared" ref="E158:H158" si="78">E159+E160+E161+E162+E163+E164+E165+E166</f>
        <v>11473.6</v>
      </c>
      <c r="F158" s="11">
        <f t="shared" si="78"/>
        <v>2276.9</v>
      </c>
      <c r="G158" s="11">
        <f t="shared" si="78"/>
        <v>2452</v>
      </c>
      <c r="H158" s="11">
        <f t="shared" si="78"/>
        <v>0</v>
      </c>
      <c r="I158" s="11">
        <f t="shared" ref="I158" si="79">I159+I160+I161+I162+I163+I164+I165+I166</f>
        <v>0</v>
      </c>
      <c r="J158" s="49" t="s">
        <v>121</v>
      </c>
      <c r="K158" s="46" t="s">
        <v>10</v>
      </c>
      <c r="L158" s="46">
        <v>81</v>
      </c>
      <c r="M158" s="46">
        <v>96</v>
      </c>
      <c r="N158" s="46">
        <v>100</v>
      </c>
      <c r="O158" s="46">
        <v>100</v>
      </c>
      <c r="P158" s="46">
        <v>100</v>
      </c>
      <c r="Q158" s="46">
        <v>100</v>
      </c>
      <c r="S158" s="46">
        <v>100</v>
      </c>
    </row>
    <row r="159" spans="1:19" ht="17.25" customHeight="1">
      <c r="A159" s="4" t="s">
        <v>9</v>
      </c>
      <c r="B159" s="55"/>
      <c r="C159" s="11">
        <f t="shared" si="77"/>
        <v>2975</v>
      </c>
      <c r="D159" s="12">
        <v>0</v>
      </c>
      <c r="E159" s="12">
        <v>2975</v>
      </c>
      <c r="F159" s="12">
        <v>0</v>
      </c>
      <c r="G159" s="12">
        <v>0</v>
      </c>
      <c r="H159" s="12">
        <v>0</v>
      </c>
      <c r="I159" s="12">
        <v>0</v>
      </c>
      <c r="J159" s="50"/>
      <c r="K159" s="47"/>
      <c r="L159" s="47"/>
      <c r="M159" s="47"/>
      <c r="N159" s="47"/>
      <c r="O159" s="47"/>
      <c r="P159" s="47"/>
      <c r="Q159" s="47"/>
      <c r="S159" s="47"/>
    </row>
    <row r="160" spans="1:19" ht="15" customHeight="1">
      <c r="A160" s="4" t="s">
        <v>20</v>
      </c>
      <c r="B160" s="55"/>
      <c r="C160" s="11">
        <f t="shared" si="77"/>
        <v>956.3</v>
      </c>
      <c r="D160" s="12">
        <v>0</v>
      </c>
      <c r="E160" s="12">
        <v>956.3</v>
      </c>
      <c r="F160" s="12">
        <v>0</v>
      </c>
      <c r="G160" s="12">
        <v>0</v>
      </c>
      <c r="H160" s="12">
        <v>0</v>
      </c>
      <c r="I160" s="12">
        <v>0</v>
      </c>
      <c r="J160" s="50"/>
      <c r="K160" s="47"/>
      <c r="L160" s="47"/>
      <c r="M160" s="47"/>
      <c r="N160" s="47"/>
      <c r="O160" s="47"/>
      <c r="P160" s="47"/>
      <c r="Q160" s="47"/>
      <c r="S160" s="47"/>
    </row>
    <row r="161" spans="1:19">
      <c r="A161" s="4" t="s">
        <v>8</v>
      </c>
      <c r="B161" s="55"/>
      <c r="C161" s="11">
        <f t="shared" si="77"/>
        <v>13403.5</v>
      </c>
      <c r="D161" s="12">
        <v>1132.3</v>
      </c>
      <c r="E161" s="12">
        <v>7542.3</v>
      </c>
      <c r="F161" s="12">
        <v>2276.9</v>
      </c>
      <c r="G161" s="44">
        <v>2452</v>
      </c>
      <c r="H161" s="12">
        <v>0</v>
      </c>
      <c r="I161" s="12">
        <v>0</v>
      </c>
      <c r="J161" s="50"/>
      <c r="K161" s="47"/>
      <c r="L161" s="47"/>
      <c r="M161" s="47"/>
      <c r="N161" s="47"/>
      <c r="O161" s="47"/>
      <c r="P161" s="47"/>
      <c r="Q161" s="47"/>
      <c r="S161" s="47"/>
    </row>
    <row r="162" spans="1:19" ht="18" customHeight="1">
      <c r="A162" s="4" t="s">
        <v>21</v>
      </c>
      <c r="B162" s="56"/>
      <c r="C162" s="11">
        <f t="shared" si="77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0"/>
      <c r="K162" s="47"/>
      <c r="L162" s="47"/>
      <c r="M162" s="47"/>
      <c r="N162" s="47"/>
      <c r="O162" s="47"/>
      <c r="P162" s="47"/>
      <c r="Q162" s="47"/>
      <c r="S162" s="47"/>
    </row>
    <row r="163" spans="1:19" ht="17.25" customHeight="1">
      <c r="A163" s="4" t="s">
        <v>9</v>
      </c>
      <c r="B163" s="72" t="s">
        <v>11</v>
      </c>
      <c r="C163" s="11">
        <f t="shared" si="77"/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50"/>
      <c r="K163" s="47"/>
      <c r="L163" s="47"/>
      <c r="M163" s="47"/>
      <c r="N163" s="47"/>
      <c r="O163" s="47"/>
      <c r="P163" s="47"/>
      <c r="Q163" s="47"/>
      <c r="S163" s="47"/>
    </row>
    <row r="164" spans="1:19" ht="15" customHeight="1">
      <c r="A164" s="4" t="s">
        <v>20</v>
      </c>
      <c r="B164" s="72"/>
      <c r="C164" s="11">
        <f t="shared" si="77"/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50"/>
      <c r="K164" s="47"/>
      <c r="L164" s="47"/>
      <c r="M164" s="47"/>
      <c r="N164" s="47"/>
      <c r="O164" s="47"/>
      <c r="P164" s="47"/>
      <c r="Q164" s="47"/>
      <c r="S164" s="47"/>
    </row>
    <row r="165" spans="1:19">
      <c r="A165" s="4" t="s">
        <v>8</v>
      </c>
      <c r="B165" s="72"/>
      <c r="C165" s="11">
        <f t="shared" si="77"/>
        <v>4440.8</v>
      </c>
      <c r="D165" s="12">
        <v>4440.8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50"/>
      <c r="K165" s="47"/>
      <c r="L165" s="47"/>
      <c r="M165" s="47"/>
      <c r="N165" s="47"/>
      <c r="O165" s="47"/>
      <c r="P165" s="47"/>
      <c r="Q165" s="47"/>
      <c r="S165" s="47"/>
    </row>
    <row r="166" spans="1:19" ht="21" customHeight="1">
      <c r="A166" s="4" t="s">
        <v>21</v>
      </c>
      <c r="B166" s="72"/>
      <c r="C166" s="11">
        <f t="shared" si="77"/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51"/>
      <c r="K166" s="48"/>
      <c r="L166" s="48"/>
      <c r="M166" s="48"/>
      <c r="N166" s="48"/>
      <c r="O166" s="48"/>
      <c r="P166" s="48"/>
      <c r="Q166" s="48"/>
      <c r="S166" s="48"/>
    </row>
    <row r="167" spans="1:19" ht="32.25" customHeight="1">
      <c r="A167" s="17" t="s">
        <v>122</v>
      </c>
      <c r="B167" s="54" t="s">
        <v>28</v>
      </c>
      <c r="C167" s="11">
        <f t="shared" si="77"/>
        <v>2197.8000000000002</v>
      </c>
      <c r="D167" s="11">
        <f t="shared" ref="D167:I167" si="80">D168+D169+D170+D171</f>
        <v>1212.2</v>
      </c>
      <c r="E167" s="11">
        <f t="shared" si="80"/>
        <v>846.5</v>
      </c>
      <c r="F167" s="11">
        <f t="shared" si="80"/>
        <v>139.1</v>
      </c>
      <c r="G167" s="11">
        <f t="shared" si="80"/>
        <v>0</v>
      </c>
      <c r="H167" s="11">
        <f t="shared" si="80"/>
        <v>0</v>
      </c>
      <c r="I167" s="11">
        <f t="shared" si="80"/>
        <v>0</v>
      </c>
      <c r="J167" s="49" t="s">
        <v>123</v>
      </c>
      <c r="K167" s="46" t="s">
        <v>10</v>
      </c>
      <c r="L167" s="46">
        <v>55</v>
      </c>
      <c r="M167" s="46">
        <v>100</v>
      </c>
      <c r="N167" s="46">
        <v>100</v>
      </c>
      <c r="O167" s="46">
        <v>100</v>
      </c>
      <c r="P167" s="46">
        <v>100</v>
      </c>
      <c r="Q167" s="46">
        <v>100</v>
      </c>
      <c r="S167" s="46">
        <v>100</v>
      </c>
    </row>
    <row r="168" spans="1:19">
      <c r="A168" s="4" t="s">
        <v>9</v>
      </c>
      <c r="B168" s="55"/>
      <c r="C168" s="11">
        <f t="shared" si="77"/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50"/>
      <c r="K168" s="47"/>
      <c r="L168" s="47"/>
      <c r="M168" s="47"/>
      <c r="N168" s="47"/>
      <c r="O168" s="47"/>
      <c r="P168" s="47"/>
      <c r="Q168" s="47"/>
      <c r="S168" s="47"/>
    </row>
    <row r="169" spans="1:19">
      <c r="A169" s="4" t="s">
        <v>20</v>
      </c>
      <c r="B169" s="55"/>
      <c r="C169" s="11">
        <f t="shared" si="77"/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50"/>
      <c r="K169" s="47"/>
      <c r="L169" s="47"/>
      <c r="M169" s="47"/>
      <c r="N169" s="47"/>
      <c r="O169" s="47"/>
      <c r="P169" s="47"/>
      <c r="Q169" s="47"/>
      <c r="S169" s="47"/>
    </row>
    <row r="170" spans="1:19">
      <c r="A170" s="4" t="s">
        <v>8</v>
      </c>
      <c r="B170" s="55"/>
      <c r="C170" s="11">
        <f t="shared" si="77"/>
        <v>2197.8000000000002</v>
      </c>
      <c r="D170" s="12">
        <v>1212.2</v>
      </c>
      <c r="E170" s="12">
        <v>846.5</v>
      </c>
      <c r="F170" s="12">
        <v>139.1</v>
      </c>
      <c r="G170" s="12">
        <v>0</v>
      </c>
      <c r="H170" s="12">
        <v>0</v>
      </c>
      <c r="I170" s="12">
        <v>0</v>
      </c>
      <c r="J170" s="50"/>
      <c r="K170" s="47"/>
      <c r="L170" s="47"/>
      <c r="M170" s="47"/>
      <c r="N170" s="47"/>
      <c r="O170" s="47"/>
      <c r="P170" s="47"/>
      <c r="Q170" s="47"/>
      <c r="S170" s="47"/>
    </row>
    <row r="171" spans="1:19" ht="18.75" customHeight="1">
      <c r="A171" s="4" t="s">
        <v>21</v>
      </c>
      <c r="B171" s="56"/>
      <c r="C171" s="11">
        <f t="shared" si="77"/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51"/>
      <c r="K171" s="48"/>
      <c r="L171" s="48"/>
      <c r="M171" s="48"/>
      <c r="N171" s="48"/>
      <c r="O171" s="48"/>
      <c r="P171" s="48"/>
      <c r="Q171" s="48"/>
      <c r="S171" s="48"/>
    </row>
    <row r="172" spans="1:19" ht="32.25" customHeight="1">
      <c r="A172" s="17" t="s">
        <v>124</v>
      </c>
      <c r="B172" s="54" t="s">
        <v>28</v>
      </c>
      <c r="C172" s="11">
        <f t="shared" si="77"/>
        <v>369.8</v>
      </c>
      <c r="D172" s="11">
        <f t="shared" ref="D172:I172" si="81">D173+D174+D175+D176</f>
        <v>369.8</v>
      </c>
      <c r="E172" s="11">
        <f t="shared" si="81"/>
        <v>0</v>
      </c>
      <c r="F172" s="11">
        <f t="shared" si="81"/>
        <v>0</v>
      </c>
      <c r="G172" s="11">
        <f t="shared" si="81"/>
        <v>0</v>
      </c>
      <c r="H172" s="11">
        <f t="shared" si="81"/>
        <v>0</v>
      </c>
      <c r="I172" s="11">
        <f t="shared" si="81"/>
        <v>0</v>
      </c>
      <c r="J172" s="49" t="s">
        <v>125</v>
      </c>
      <c r="K172" s="46" t="s">
        <v>10</v>
      </c>
      <c r="L172" s="46">
        <v>0</v>
      </c>
      <c r="M172" s="46">
        <v>100</v>
      </c>
      <c r="N172" s="46">
        <v>100</v>
      </c>
      <c r="O172" s="46">
        <v>100</v>
      </c>
      <c r="P172" s="46">
        <v>100</v>
      </c>
      <c r="Q172" s="46">
        <v>100</v>
      </c>
      <c r="S172" s="46">
        <v>100</v>
      </c>
    </row>
    <row r="173" spans="1:19">
      <c r="A173" s="4" t="s">
        <v>9</v>
      </c>
      <c r="B173" s="55"/>
      <c r="C173" s="11">
        <f t="shared" si="77"/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50"/>
      <c r="K173" s="47"/>
      <c r="L173" s="47"/>
      <c r="M173" s="47"/>
      <c r="N173" s="47"/>
      <c r="O173" s="47"/>
      <c r="P173" s="47"/>
      <c r="Q173" s="47"/>
      <c r="S173" s="47"/>
    </row>
    <row r="174" spans="1:19">
      <c r="A174" s="4" t="s">
        <v>20</v>
      </c>
      <c r="B174" s="55"/>
      <c r="C174" s="11">
        <f t="shared" si="77"/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50"/>
      <c r="K174" s="47"/>
      <c r="L174" s="47"/>
      <c r="M174" s="47"/>
      <c r="N174" s="47"/>
      <c r="O174" s="47"/>
      <c r="P174" s="47"/>
      <c r="Q174" s="47"/>
      <c r="S174" s="47"/>
    </row>
    <row r="175" spans="1:19">
      <c r="A175" s="4" t="s">
        <v>8</v>
      </c>
      <c r="B175" s="55"/>
      <c r="C175" s="11">
        <f t="shared" si="77"/>
        <v>369.8</v>
      </c>
      <c r="D175" s="12">
        <v>369.8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50"/>
      <c r="K175" s="47"/>
      <c r="L175" s="47"/>
      <c r="M175" s="47"/>
      <c r="N175" s="47"/>
      <c r="O175" s="47"/>
      <c r="P175" s="47"/>
      <c r="Q175" s="47"/>
      <c r="S175" s="47"/>
    </row>
    <row r="176" spans="1:19" ht="18.75" customHeight="1">
      <c r="A176" s="4" t="s">
        <v>21</v>
      </c>
      <c r="B176" s="56"/>
      <c r="C176" s="11">
        <f t="shared" si="77"/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51"/>
      <c r="K176" s="48"/>
      <c r="L176" s="48"/>
      <c r="M176" s="48"/>
      <c r="N176" s="48"/>
      <c r="O176" s="48"/>
      <c r="P176" s="48"/>
      <c r="Q176" s="48"/>
      <c r="S176" s="48"/>
    </row>
    <row r="177" spans="1:19" ht="32.25" customHeight="1">
      <c r="A177" s="17" t="s">
        <v>126</v>
      </c>
      <c r="B177" s="54" t="s">
        <v>28</v>
      </c>
      <c r="C177" s="11">
        <f t="shared" si="77"/>
        <v>3171.6000000000004</v>
      </c>
      <c r="D177" s="11">
        <f t="shared" ref="D177:I177" si="82">D178+D179+D180+D181</f>
        <v>1238.7</v>
      </c>
      <c r="E177" s="11">
        <f t="shared" si="82"/>
        <v>1032.9000000000001</v>
      </c>
      <c r="F177" s="11">
        <f t="shared" si="82"/>
        <v>400</v>
      </c>
      <c r="G177" s="11">
        <f t="shared" si="82"/>
        <v>500</v>
      </c>
      <c r="H177" s="11">
        <f t="shared" si="82"/>
        <v>0</v>
      </c>
      <c r="I177" s="11">
        <f t="shared" si="82"/>
        <v>0</v>
      </c>
      <c r="J177" s="49" t="s">
        <v>127</v>
      </c>
      <c r="K177" s="46" t="s">
        <v>10</v>
      </c>
      <c r="L177" s="46">
        <v>50</v>
      </c>
      <c r="M177" s="46">
        <v>60</v>
      </c>
      <c r="N177" s="46">
        <v>70</v>
      </c>
      <c r="O177" s="46">
        <v>90</v>
      </c>
      <c r="P177" s="46">
        <v>100</v>
      </c>
      <c r="Q177" s="46">
        <v>100</v>
      </c>
      <c r="S177" s="46">
        <v>100</v>
      </c>
    </row>
    <row r="178" spans="1:19">
      <c r="A178" s="4" t="s">
        <v>9</v>
      </c>
      <c r="B178" s="55"/>
      <c r="C178" s="11">
        <f t="shared" si="77"/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50"/>
      <c r="K178" s="47"/>
      <c r="L178" s="47"/>
      <c r="M178" s="47"/>
      <c r="N178" s="47"/>
      <c r="O178" s="47"/>
      <c r="P178" s="47"/>
      <c r="Q178" s="47"/>
      <c r="S178" s="47"/>
    </row>
    <row r="179" spans="1:19">
      <c r="A179" s="4" t="s">
        <v>20</v>
      </c>
      <c r="B179" s="55"/>
      <c r="C179" s="11">
        <f t="shared" si="77"/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50"/>
      <c r="K179" s="47"/>
      <c r="L179" s="47"/>
      <c r="M179" s="47"/>
      <c r="N179" s="47"/>
      <c r="O179" s="47"/>
      <c r="P179" s="47"/>
      <c r="Q179" s="47"/>
      <c r="S179" s="47"/>
    </row>
    <row r="180" spans="1:19">
      <c r="A180" s="4" t="s">
        <v>8</v>
      </c>
      <c r="B180" s="55"/>
      <c r="C180" s="11">
        <f t="shared" si="77"/>
        <v>3171.6000000000004</v>
      </c>
      <c r="D180" s="12">
        <v>1238.7</v>
      </c>
      <c r="E180" s="12">
        <v>1032.9000000000001</v>
      </c>
      <c r="F180" s="12">
        <v>400</v>
      </c>
      <c r="G180" s="12">
        <v>500</v>
      </c>
      <c r="H180" s="12">
        <v>0</v>
      </c>
      <c r="I180" s="12">
        <v>0</v>
      </c>
      <c r="J180" s="50"/>
      <c r="K180" s="47"/>
      <c r="L180" s="47"/>
      <c r="M180" s="47"/>
      <c r="N180" s="47"/>
      <c r="O180" s="47"/>
      <c r="P180" s="47"/>
      <c r="Q180" s="47"/>
      <c r="S180" s="47"/>
    </row>
    <row r="181" spans="1:19" ht="18.75" customHeight="1">
      <c r="A181" s="4" t="s">
        <v>21</v>
      </c>
      <c r="B181" s="56"/>
      <c r="C181" s="11">
        <f t="shared" si="77"/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51"/>
      <c r="K181" s="48"/>
      <c r="L181" s="48"/>
      <c r="M181" s="48"/>
      <c r="N181" s="48"/>
      <c r="O181" s="48"/>
      <c r="P181" s="48"/>
      <c r="Q181" s="48"/>
      <c r="S181" s="48"/>
    </row>
    <row r="182" spans="1:19" ht="48.75" customHeight="1">
      <c r="A182" s="17" t="s">
        <v>128</v>
      </c>
      <c r="B182" s="54" t="s">
        <v>28</v>
      </c>
      <c r="C182" s="11">
        <f t="shared" si="77"/>
        <v>0</v>
      </c>
      <c r="D182" s="11">
        <f t="shared" ref="D182:I182" si="83">D183+D184+D185+D186</f>
        <v>0</v>
      </c>
      <c r="E182" s="11">
        <f t="shared" si="83"/>
        <v>0</v>
      </c>
      <c r="F182" s="11">
        <f t="shared" si="83"/>
        <v>0</v>
      </c>
      <c r="G182" s="11">
        <f t="shared" si="83"/>
        <v>0</v>
      </c>
      <c r="H182" s="11">
        <f t="shared" si="83"/>
        <v>0</v>
      </c>
      <c r="I182" s="11">
        <f t="shared" si="83"/>
        <v>0</v>
      </c>
      <c r="J182" s="49" t="s">
        <v>129</v>
      </c>
      <c r="K182" s="46" t="s">
        <v>10</v>
      </c>
      <c r="L182" s="46">
        <v>0</v>
      </c>
      <c r="M182" s="46">
        <v>0</v>
      </c>
      <c r="N182" s="46">
        <v>20</v>
      </c>
      <c r="O182" s="46">
        <v>40</v>
      </c>
      <c r="P182" s="46">
        <v>60</v>
      </c>
      <c r="Q182" s="46">
        <v>80</v>
      </c>
      <c r="S182" s="46">
        <v>80</v>
      </c>
    </row>
    <row r="183" spans="1:19">
      <c r="A183" s="4" t="s">
        <v>9</v>
      </c>
      <c r="B183" s="55"/>
      <c r="C183" s="11">
        <f t="shared" si="77"/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50"/>
      <c r="K183" s="47"/>
      <c r="L183" s="47"/>
      <c r="M183" s="47"/>
      <c r="N183" s="47"/>
      <c r="O183" s="47"/>
      <c r="P183" s="47"/>
      <c r="Q183" s="47"/>
      <c r="S183" s="47"/>
    </row>
    <row r="184" spans="1:19">
      <c r="A184" s="4" t="s">
        <v>20</v>
      </c>
      <c r="B184" s="55"/>
      <c r="C184" s="11">
        <f t="shared" si="77"/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50"/>
      <c r="K184" s="47"/>
      <c r="L184" s="47"/>
      <c r="M184" s="47"/>
      <c r="N184" s="47"/>
      <c r="O184" s="47"/>
      <c r="P184" s="47"/>
      <c r="Q184" s="47"/>
      <c r="S184" s="47"/>
    </row>
    <row r="185" spans="1:19">
      <c r="A185" s="4" t="s">
        <v>8</v>
      </c>
      <c r="B185" s="55"/>
      <c r="C185" s="11">
        <f t="shared" si="77"/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50"/>
      <c r="K185" s="47"/>
      <c r="L185" s="47"/>
      <c r="M185" s="47"/>
      <c r="N185" s="47"/>
      <c r="O185" s="47"/>
      <c r="P185" s="47"/>
      <c r="Q185" s="47"/>
      <c r="S185" s="47"/>
    </row>
    <row r="186" spans="1:19" ht="18.75" customHeight="1">
      <c r="A186" s="4" t="s">
        <v>21</v>
      </c>
      <c r="B186" s="56"/>
      <c r="C186" s="11">
        <f t="shared" si="77"/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51"/>
      <c r="K186" s="48"/>
      <c r="L186" s="48"/>
      <c r="M186" s="48"/>
      <c r="N186" s="48"/>
      <c r="O186" s="48"/>
      <c r="P186" s="48"/>
      <c r="Q186" s="48"/>
      <c r="S186" s="48"/>
    </row>
    <row r="187" spans="1:19" ht="48.75" customHeight="1">
      <c r="A187" s="17" t="s">
        <v>130</v>
      </c>
      <c r="B187" s="54" t="s">
        <v>28</v>
      </c>
      <c r="C187" s="11">
        <f t="shared" si="77"/>
        <v>0</v>
      </c>
      <c r="D187" s="11">
        <f t="shared" ref="D187:I187" si="84">D188+D189+D190+D191</f>
        <v>0</v>
      </c>
      <c r="E187" s="11">
        <f t="shared" si="84"/>
        <v>0</v>
      </c>
      <c r="F187" s="11">
        <f t="shared" si="84"/>
        <v>0</v>
      </c>
      <c r="G187" s="11">
        <f t="shared" si="84"/>
        <v>0</v>
      </c>
      <c r="H187" s="11">
        <f t="shared" si="84"/>
        <v>0</v>
      </c>
      <c r="I187" s="11">
        <f t="shared" si="84"/>
        <v>0</v>
      </c>
      <c r="J187" s="49" t="s">
        <v>131</v>
      </c>
      <c r="K187" s="46" t="s">
        <v>10</v>
      </c>
      <c r="L187" s="46">
        <v>0</v>
      </c>
      <c r="M187" s="46">
        <v>0</v>
      </c>
      <c r="N187" s="46">
        <v>5</v>
      </c>
      <c r="O187" s="46">
        <v>5</v>
      </c>
      <c r="P187" s="46">
        <v>5</v>
      </c>
      <c r="Q187" s="46">
        <v>5</v>
      </c>
      <c r="S187" s="46">
        <v>5</v>
      </c>
    </row>
    <row r="188" spans="1:19">
      <c r="A188" s="4" t="s">
        <v>9</v>
      </c>
      <c r="B188" s="55"/>
      <c r="C188" s="11">
        <f t="shared" si="77"/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50"/>
      <c r="K188" s="47"/>
      <c r="L188" s="47"/>
      <c r="M188" s="47"/>
      <c r="N188" s="47"/>
      <c r="O188" s="47"/>
      <c r="P188" s="47"/>
      <c r="Q188" s="47"/>
      <c r="S188" s="47"/>
    </row>
    <row r="189" spans="1:19">
      <c r="A189" s="4" t="s">
        <v>20</v>
      </c>
      <c r="B189" s="55"/>
      <c r="C189" s="11">
        <f t="shared" si="77"/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50"/>
      <c r="K189" s="47"/>
      <c r="L189" s="47"/>
      <c r="M189" s="47"/>
      <c r="N189" s="47"/>
      <c r="O189" s="47"/>
      <c r="P189" s="47"/>
      <c r="Q189" s="47"/>
      <c r="S189" s="47"/>
    </row>
    <row r="190" spans="1:19">
      <c r="A190" s="4" t="s">
        <v>8</v>
      </c>
      <c r="B190" s="55"/>
      <c r="C190" s="11">
        <f t="shared" si="77"/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50"/>
      <c r="K190" s="47"/>
      <c r="L190" s="47"/>
      <c r="M190" s="47"/>
      <c r="N190" s="47"/>
      <c r="O190" s="47"/>
      <c r="P190" s="47"/>
      <c r="Q190" s="47"/>
      <c r="S190" s="47"/>
    </row>
    <row r="191" spans="1:19" ht="18.75" customHeight="1">
      <c r="A191" s="4" t="s">
        <v>21</v>
      </c>
      <c r="B191" s="56"/>
      <c r="C191" s="11">
        <f t="shared" si="77"/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51"/>
      <c r="K191" s="48"/>
      <c r="L191" s="48"/>
      <c r="M191" s="48"/>
      <c r="N191" s="48"/>
      <c r="O191" s="48"/>
      <c r="P191" s="48"/>
      <c r="Q191" s="48"/>
      <c r="S191" s="48"/>
    </row>
    <row r="192" spans="1:19" ht="37.5" customHeight="1">
      <c r="A192" s="17" t="s">
        <v>132</v>
      </c>
      <c r="B192" s="54" t="s">
        <v>28</v>
      </c>
      <c r="C192" s="11">
        <f t="shared" si="77"/>
        <v>823.40000000000009</v>
      </c>
      <c r="D192" s="11">
        <f t="shared" ref="D192:I192" si="85">D193+D194+D195+D196</f>
        <v>0</v>
      </c>
      <c r="E192" s="11">
        <f t="shared" si="85"/>
        <v>595.6</v>
      </c>
      <c r="F192" s="11">
        <f t="shared" si="85"/>
        <v>227.8</v>
      </c>
      <c r="G192" s="11">
        <f t="shared" si="85"/>
        <v>0</v>
      </c>
      <c r="H192" s="11">
        <f t="shared" si="85"/>
        <v>0</v>
      </c>
      <c r="I192" s="11">
        <f t="shared" si="85"/>
        <v>0</v>
      </c>
      <c r="J192" s="49" t="s">
        <v>133</v>
      </c>
      <c r="K192" s="46" t="s">
        <v>10</v>
      </c>
      <c r="L192" s="46">
        <v>58</v>
      </c>
      <c r="M192" s="46">
        <v>58</v>
      </c>
      <c r="N192" s="46">
        <v>62</v>
      </c>
      <c r="O192" s="46">
        <v>80</v>
      </c>
      <c r="P192" s="46">
        <v>80</v>
      </c>
      <c r="Q192" s="46">
        <v>80</v>
      </c>
      <c r="S192" s="46">
        <v>80</v>
      </c>
    </row>
    <row r="193" spans="1:19">
      <c r="A193" s="4" t="s">
        <v>9</v>
      </c>
      <c r="B193" s="55"/>
      <c r="C193" s="11">
        <f t="shared" si="77"/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50"/>
      <c r="K193" s="47"/>
      <c r="L193" s="47"/>
      <c r="M193" s="47"/>
      <c r="N193" s="47"/>
      <c r="O193" s="47"/>
      <c r="P193" s="47"/>
      <c r="Q193" s="47"/>
      <c r="S193" s="47"/>
    </row>
    <row r="194" spans="1:19">
      <c r="A194" s="4" t="s">
        <v>20</v>
      </c>
      <c r="B194" s="55"/>
      <c r="C194" s="11">
        <f t="shared" si="77"/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50"/>
      <c r="K194" s="47"/>
      <c r="L194" s="47"/>
      <c r="M194" s="47"/>
      <c r="N194" s="47"/>
      <c r="O194" s="47"/>
      <c r="P194" s="47"/>
      <c r="Q194" s="47"/>
      <c r="S194" s="47"/>
    </row>
    <row r="195" spans="1:19">
      <c r="A195" s="4" t="s">
        <v>8</v>
      </c>
      <c r="B195" s="55"/>
      <c r="C195" s="11">
        <f t="shared" si="77"/>
        <v>823.40000000000009</v>
      </c>
      <c r="D195" s="12">
        <v>0</v>
      </c>
      <c r="E195" s="12">
        <v>595.6</v>
      </c>
      <c r="F195" s="12">
        <v>227.8</v>
      </c>
      <c r="G195" s="12">
        <v>0</v>
      </c>
      <c r="H195" s="12">
        <v>0</v>
      </c>
      <c r="I195" s="12">
        <v>0</v>
      </c>
      <c r="J195" s="50"/>
      <c r="K195" s="47"/>
      <c r="L195" s="47"/>
      <c r="M195" s="47"/>
      <c r="N195" s="47"/>
      <c r="O195" s="47"/>
      <c r="P195" s="47"/>
      <c r="Q195" s="47"/>
      <c r="S195" s="47"/>
    </row>
    <row r="196" spans="1:19" ht="18.75" customHeight="1">
      <c r="A196" s="4" t="s">
        <v>21</v>
      </c>
      <c r="B196" s="56"/>
      <c r="C196" s="11">
        <f t="shared" si="77"/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51"/>
      <c r="K196" s="48"/>
      <c r="L196" s="48"/>
      <c r="M196" s="48"/>
      <c r="N196" s="48"/>
      <c r="O196" s="48"/>
      <c r="P196" s="48"/>
      <c r="Q196" s="48"/>
      <c r="S196" s="48"/>
    </row>
    <row r="197" spans="1:19" ht="37.5" customHeight="1">
      <c r="A197" s="17" t="s">
        <v>135</v>
      </c>
      <c r="B197" s="54" t="s">
        <v>28</v>
      </c>
      <c r="C197" s="11">
        <f t="shared" si="77"/>
        <v>185.8</v>
      </c>
      <c r="D197" s="11">
        <f t="shared" ref="D197:I197" si="86">D198+D199+D200+D201</f>
        <v>0</v>
      </c>
      <c r="E197" s="11">
        <f t="shared" si="86"/>
        <v>185.8</v>
      </c>
      <c r="F197" s="11">
        <f t="shared" si="86"/>
        <v>0</v>
      </c>
      <c r="G197" s="11">
        <f t="shared" si="86"/>
        <v>0</v>
      </c>
      <c r="H197" s="11">
        <f t="shared" si="86"/>
        <v>0</v>
      </c>
      <c r="I197" s="11">
        <f t="shared" si="86"/>
        <v>0</v>
      </c>
      <c r="J197" s="49" t="s">
        <v>134</v>
      </c>
      <c r="K197" s="46" t="s">
        <v>10</v>
      </c>
      <c r="L197" s="46">
        <v>100</v>
      </c>
      <c r="M197" s="46">
        <v>100</v>
      </c>
      <c r="N197" s="46">
        <v>100</v>
      </c>
      <c r="O197" s="46">
        <v>100</v>
      </c>
      <c r="P197" s="46">
        <v>100</v>
      </c>
      <c r="Q197" s="46">
        <v>100</v>
      </c>
      <c r="S197" s="46">
        <v>100</v>
      </c>
    </row>
    <row r="198" spans="1:19">
      <c r="A198" s="4" t="s">
        <v>9</v>
      </c>
      <c r="B198" s="55"/>
      <c r="C198" s="11">
        <f t="shared" si="77"/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50"/>
      <c r="K198" s="47"/>
      <c r="L198" s="47"/>
      <c r="M198" s="47"/>
      <c r="N198" s="47"/>
      <c r="O198" s="47"/>
      <c r="P198" s="47"/>
      <c r="Q198" s="47"/>
      <c r="S198" s="47"/>
    </row>
    <row r="199" spans="1:19">
      <c r="A199" s="4" t="s">
        <v>20</v>
      </c>
      <c r="B199" s="55"/>
      <c r="C199" s="11">
        <f t="shared" si="77"/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50"/>
      <c r="K199" s="47"/>
      <c r="L199" s="47"/>
      <c r="M199" s="47"/>
      <c r="N199" s="47"/>
      <c r="O199" s="47"/>
      <c r="P199" s="47"/>
      <c r="Q199" s="47"/>
      <c r="S199" s="47"/>
    </row>
    <row r="200" spans="1:19">
      <c r="A200" s="4" t="s">
        <v>8</v>
      </c>
      <c r="B200" s="55"/>
      <c r="C200" s="11">
        <f t="shared" si="77"/>
        <v>185.8</v>
      </c>
      <c r="D200" s="12">
        <v>0</v>
      </c>
      <c r="E200" s="12">
        <v>185.8</v>
      </c>
      <c r="F200" s="12">
        <v>0</v>
      </c>
      <c r="G200" s="12">
        <v>0</v>
      </c>
      <c r="H200" s="12">
        <v>0</v>
      </c>
      <c r="I200" s="12">
        <v>0</v>
      </c>
      <c r="J200" s="50"/>
      <c r="K200" s="47"/>
      <c r="L200" s="47"/>
      <c r="M200" s="47"/>
      <c r="N200" s="47"/>
      <c r="O200" s="47"/>
      <c r="P200" s="47"/>
      <c r="Q200" s="47"/>
      <c r="S200" s="47"/>
    </row>
    <row r="201" spans="1:19" ht="18.75" customHeight="1">
      <c r="A201" s="4" t="s">
        <v>21</v>
      </c>
      <c r="B201" s="56"/>
      <c r="C201" s="11">
        <f t="shared" si="77"/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51"/>
      <c r="K201" s="48"/>
      <c r="L201" s="48"/>
      <c r="M201" s="48"/>
      <c r="N201" s="48"/>
      <c r="O201" s="48"/>
      <c r="P201" s="48"/>
      <c r="Q201" s="48"/>
      <c r="S201" s="48"/>
    </row>
    <row r="202" spans="1:19" ht="62.25" customHeight="1">
      <c r="A202" s="41" t="s">
        <v>238</v>
      </c>
      <c r="B202" s="54" t="s">
        <v>28</v>
      </c>
      <c r="C202" s="11">
        <f t="shared" ref="C202:C206" si="87">E202+F202+H202+D202+G202+I202</f>
        <v>2694.0799099999999</v>
      </c>
      <c r="D202" s="11">
        <f t="shared" ref="D202:I202" si="88">D203+D204+D205+D206</f>
        <v>0</v>
      </c>
      <c r="E202" s="11">
        <f t="shared" si="88"/>
        <v>0</v>
      </c>
      <c r="F202" s="11">
        <f t="shared" si="88"/>
        <v>0</v>
      </c>
      <c r="G202" s="11">
        <f t="shared" si="88"/>
        <v>2694.0799099999999</v>
      </c>
      <c r="H202" s="11">
        <f t="shared" si="88"/>
        <v>0</v>
      </c>
      <c r="I202" s="11">
        <f t="shared" si="88"/>
        <v>0</v>
      </c>
      <c r="J202" s="49" t="s">
        <v>232</v>
      </c>
      <c r="K202" s="46" t="s">
        <v>12</v>
      </c>
      <c r="L202" s="46">
        <v>0</v>
      </c>
      <c r="M202" s="46">
        <v>0</v>
      </c>
      <c r="N202" s="46">
        <v>0</v>
      </c>
      <c r="O202" s="46">
        <v>0</v>
      </c>
      <c r="P202" s="46">
        <v>1</v>
      </c>
      <c r="Q202" s="46">
        <v>0</v>
      </c>
      <c r="S202" s="46">
        <v>0</v>
      </c>
    </row>
    <row r="203" spans="1:19">
      <c r="A203" s="4" t="s">
        <v>9</v>
      </c>
      <c r="B203" s="55"/>
      <c r="C203" s="11">
        <f t="shared" si="87"/>
        <v>1705.5</v>
      </c>
      <c r="D203" s="12">
        <v>0</v>
      </c>
      <c r="E203" s="12">
        <v>0</v>
      </c>
      <c r="F203" s="12">
        <v>0</v>
      </c>
      <c r="G203" s="12">
        <v>1705.5</v>
      </c>
      <c r="H203" s="12">
        <v>0</v>
      </c>
      <c r="I203" s="12">
        <v>0</v>
      </c>
      <c r="J203" s="50"/>
      <c r="K203" s="47"/>
      <c r="L203" s="47"/>
      <c r="M203" s="47"/>
      <c r="N203" s="47"/>
      <c r="O203" s="47"/>
      <c r="P203" s="47"/>
      <c r="Q203" s="47"/>
      <c r="S203" s="47"/>
    </row>
    <row r="204" spans="1:19">
      <c r="A204" s="4" t="s">
        <v>20</v>
      </c>
      <c r="B204" s="55"/>
      <c r="C204" s="11">
        <f t="shared" si="87"/>
        <v>741.43493000000001</v>
      </c>
      <c r="D204" s="12">
        <v>0</v>
      </c>
      <c r="E204" s="12">
        <v>0</v>
      </c>
      <c r="F204" s="12">
        <v>0</v>
      </c>
      <c r="G204" s="12">
        <v>741.43493000000001</v>
      </c>
      <c r="H204" s="12">
        <v>0</v>
      </c>
      <c r="I204" s="12">
        <v>0</v>
      </c>
      <c r="J204" s="50"/>
      <c r="K204" s="47"/>
      <c r="L204" s="47"/>
      <c r="M204" s="47"/>
      <c r="N204" s="47"/>
      <c r="O204" s="47"/>
      <c r="P204" s="47"/>
      <c r="Q204" s="47"/>
      <c r="S204" s="47"/>
    </row>
    <row r="205" spans="1:19">
      <c r="A205" s="4" t="s">
        <v>8</v>
      </c>
      <c r="B205" s="55"/>
      <c r="C205" s="11">
        <f t="shared" si="87"/>
        <v>247.14498</v>
      </c>
      <c r="D205" s="12">
        <v>0</v>
      </c>
      <c r="E205" s="12">
        <v>0</v>
      </c>
      <c r="F205" s="12">
        <v>0</v>
      </c>
      <c r="G205" s="12">
        <v>247.14498</v>
      </c>
      <c r="H205" s="12">
        <v>0</v>
      </c>
      <c r="I205" s="12">
        <v>0</v>
      </c>
      <c r="J205" s="50"/>
      <c r="K205" s="47"/>
      <c r="L205" s="47"/>
      <c r="M205" s="47"/>
      <c r="N205" s="47"/>
      <c r="O205" s="47"/>
      <c r="P205" s="47"/>
      <c r="Q205" s="47"/>
      <c r="S205" s="47"/>
    </row>
    <row r="206" spans="1:19" ht="18.75" customHeight="1">
      <c r="A206" s="4" t="s">
        <v>21</v>
      </c>
      <c r="B206" s="56"/>
      <c r="C206" s="11">
        <f t="shared" si="87"/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51"/>
      <c r="K206" s="48"/>
      <c r="L206" s="48"/>
      <c r="M206" s="48"/>
      <c r="N206" s="48"/>
      <c r="O206" s="48"/>
      <c r="P206" s="48"/>
      <c r="Q206" s="48"/>
      <c r="S206" s="48"/>
    </row>
    <row r="207" spans="1:19" ht="67.5" customHeight="1">
      <c r="A207" s="42" t="s">
        <v>239</v>
      </c>
      <c r="B207" s="54" t="s">
        <v>28</v>
      </c>
      <c r="C207" s="11">
        <f t="shared" ref="C207:C211" si="89">E207+F207+H207+D207+G207+I207</f>
        <v>60</v>
      </c>
      <c r="D207" s="11">
        <f t="shared" ref="D207:I207" si="90">D208+D209+D210+D211</f>
        <v>0</v>
      </c>
      <c r="E207" s="11">
        <f t="shared" si="90"/>
        <v>0</v>
      </c>
      <c r="F207" s="11">
        <f t="shared" si="90"/>
        <v>0</v>
      </c>
      <c r="G207" s="11">
        <f t="shared" si="90"/>
        <v>60</v>
      </c>
      <c r="H207" s="11">
        <f t="shared" si="90"/>
        <v>0</v>
      </c>
      <c r="I207" s="11">
        <f t="shared" si="90"/>
        <v>0</v>
      </c>
      <c r="J207" s="49" t="s">
        <v>235</v>
      </c>
      <c r="K207" s="46" t="s">
        <v>12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1</v>
      </c>
      <c r="S207" s="46">
        <v>0</v>
      </c>
    </row>
    <row r="208" spans="1:19">
      <c r="A208" s="4" t="s">
        <v>9</v>
      </c>
      <c r="B208" s="55"/>
      <c r="C208" s="11">
        <f t="shared" si="89"/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50"/>
      <c r="K208" s="47"/>
      <c r="L208" s="47"/>
      <c r="M208" s="47"/>
      <c r="N208" s="47"/>
      <c r="O208" s="47"/>
      <c r="P208" s="47"/>
      <c r="Q208" s="47"/>
      <c r="S208" s="47"/>
    </row>
    <row r="209" spans="1:19">
      <c r="A209" s="4" t="s">
        <v>20</v>
      </c>
      <c r="B209" s="55"/>
      <c r="C209" s="11">
        <f t="shared" si="89"/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50"/>
      <c r="K209" s="47"/>
      <c r="L209" s="47"/>
      <c r="M209" s="47"/>
      <c r="N209" s="47"/>
      <c r="O209" s="47"/>
      <c r="P209" s="47"/>
      <c r="Q209" s="47"/>
      <c r="S209" s="47"/>
    </row>
    <row r="210" spans="1:19">
      <c r="A210" s="4" t="s">
        <v>8</v>
      </c>
      <c r="B210" s="55"/>
      <c r="C210" s="11">
        <f t="shared" si="89"/>
        <v>60</v>
      </c>
      <c r="D210" s="12">
        <v>0</v>
      </c>
      <c r="E210" s="12">
        <v>0</v>
      </c>
      <c r="F210" s="12">
        <v>0</v>
      </c>
      <c r="G210" s="43">
        <v>60</v>
      </c>
      <c r="H210" s="12">
        <v>0</v>
      </c>
      <c r="I210" s="12">
        <v>0</v>
      </c>
      <c r="J210" s="50"/>
      <c r="K210" s="47"/>
      <c r="L210" s="47"/>
      <c r="M210" s="47"/>
      <c r="N210" s="47"/>
      <c r="O210" s="47"/>
      <c r="P210" s="47"/>
      <c r="Q210" s="47"/>
      <c r="S210" s="47"/>
    </row>
    <row r="211" spans="1:19" ht="18.75" customHeight="1">
      <c r="A211" s="4" t="s">
        <v>21</v>
      </c>
      <c r="B211" s="56"/>
      <c r="C211" s="11">
        <f t="shared" si="89"/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1"/>
      <c r="K211" s="48"/>
      <c r="L211" s="48"/>
      <c r="M211" s="48"/>
      <c r="N211" s="48"/>
      <c r="O211" s="48"/>
      <c r="P211" s="48"/>
      <c r="Q211" s="48"/>
      <c r="S211" s="48"/>
    </row>
    <row r="212" spans="1:19" ht="60.75" customHeight="1">
      <c r="A212" s="42" t="s">
        <v>240</v>
      </c>
      <c r="B212" s="54" t="s">
        <v>28</v>
      </c>
      <c r="C212" s="11">
        <f t="shared" ref="C212:C221" si="91">E212+F212+H212+D212+G212+I212</f>
        <v>60</v>
      </c>
      <c r="D212" s="11">
        <f t="shared" ref="D212:I212" si="92">D213+D214+D215+D216</f>
        <v>0</v>
      </c>
      <c r="E212" s="11">
        <f t="shared" si="92"/>
        <v>0</v>
      </c>
      <c r="F212" s="11">
        <f t="shared" si="92"/>
        <v>0</v>
      </c>
      <c r="G212" s="11">
        <f t="shared" si="92"/>
        <v>60</v>
      </c>
      <c r="H212" s="11">
        <f t="shared" si="92"/>
        <v>0</v>
      </c>
      <c r="I212" s="11">
        <f t="shared" si="92"/>
        <v>0</v>
      </c>
      <c r="J212" s="49" t="s">
        <v>236</v>
      </c>
      <c r="K212" s="46" t="s">
        <v>12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1</v>
      </c>
      <c r="S212" s="46">
        <v>0</v>
      </c>
    </row>
    <row r="213" spans="1:19">
      <c r="A213" s="4" t="s">
        <v>9</v>
      </c>
      <c r="B213" s="55"/>
      <c r="C213" s="11">
        <f t="shared" si="91"/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50"/>
      <c r="K213" s="47"/>
      <c r="L213" s="47"/>
      <c r="M213" s="47"/>
      <c r="N213" s="47"/>
      <c r="O213" s="47"/>
      <c r="P213" s="47"/>
      <c r="Q213" s="47"/>
      <c r="S213" s="47"/>
    </row>
    <row r="214" spans="1:19">
      <c r="A214" s="4" t="s">
        <v>20</v>
      </c>
      <c r="B214" s="55"/>
      <c r="C214" s="11">
        <f t="shared" si="91"/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50"/>
      <c r="K214" s="47"/>
      <c r="L214" s="47"/>
      <c r="M214" s="47"/>
      <c r="N214" s="47"/>
      <c r="O214" s="47"/>
      <c r="P214" s="47"/>
      <c r="Q214" s="47"/>
      <c r="S214" s="47"/>
    </row>
    <row r="215" spans="1:19">
      <c r="A215" s="4" t="s">
        <v>8</v>
      </c>
      <c r="B215" s="55"/>
      <c r="C215" s="11">
        <f t="shared" si="91"/>
        <v>60</v>
      </c>
      <c r="D215" s="12">
        <v>0</v>
      </c>
      <c r="E215" s="12">
        <v>0</v>
      </c>
      <c r="F215" s="12">
        <v>0</v>
      </c>
      <c r="G215" s="43">
        <v>60</v>
      </c>
      <c r="H215" s="12">
        <v>0</v>
      </c>
      <c r="I215" s="12">
        <v>0</v>
      </c>
      <c r="J215" s="50"/>
      <c r="K215" s="47"/>
      <c r="L215" s="47"/>
      <c r="M215" s="47"/>
      <c r="N215" s="47"/>
      <c r="O215" s="47"/>
      <c r="P215" s="47"/>
      <c r="Q215" s="47"/>
      <c r="S215" s="47"/>
    </row>
    <row r="216" spans="1:19" ht="18.75" customHeight="1">
      <c r="A216" s="4" t="s">
        <v>21</v>
      </c>
      <c r="B216" s="56"/>
      <c r="C216" s="11">
        <f t="shared" si="91"/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51"/>
      <c r="K216" s="48"/>
      <c r="L216" s="48"/>
      <c r="M216" s="48"/>
      <c r="N216" s="48"/>
      <c r="O216" s="48"/>
      <c r="P216" s="48"/>
      <c r="Q216" s="48"/>
      <c r="S216" s="48"/>
    </row>
    <row r="217" spans="1:19" ht="67.5" customHeight="1">
      <c r="A217" s="41" t="s">
        <v>241</v>
      </c>
      <c r="B217" s="54" t="s">
        <v>28</v>
      </c>
      <c r="C217" s="11">
        <f t="shared" si="91"/>
        <v>49.530002000000003</v>
      </c>
      <c r="D217" s="11">
        <f t="shared" ref="D217:I217" si="93">D218+D219+D220+D221</f>
        <v>0</v>
      </c>
      <c r="E217" s="11">
        <f t="shared" si="93"/>
        <v>0</v>
      </c>
      <c r="F217" s="11">
        <f t="shared" si="93"/>
        <v>0</v>
      </c>
      <c r="G217" s="11">
        <f t="shared" si="93"/>
        <v>49.530002000000003</v>
      </c>
      <c r="H217" s="11">
        <f t="shared" si="93"/>
        <v>0</v>
      </c>
      <c r="I217" s="11">
        <f t="shared" si="93"/>
        <v>0</v>
      </c>
      <c r="J217" s="49" t="s">
        <v>237</v>
      </c>
      <c r="K217" s="46" t="s">
        <v>12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1</v>
      </c>
      <c r="S217" s="46">
        <v>0</v>
      </c>
    </row>
    <row r="218" spans="1:19">
      <c r="A218" s="4" t="s">
        <v>9</v>
      </c>
      <c r="B218" s="55"/>
      <c r="C218" s="11">
        <f t="shared" si="91"/>
        <v>0</v>
      </c>
      <c r="D218" s="12">
        <v>0</v>
      </c>
      <c r="E218" s="12">
        <v>0</v>
      </c>
      <c r="F218" s="12">
        <v>0</v>
      </c>
      <c r="G218" s="12">
        <f>G224+G229+G234</f>
        <v>0</v>
      </c>
      <c r="H218" s="12">
        <v>0</v>
      </c>
      <c r="I218" s="12">
        <v>0</v>
      </c>
      <c r="J218" s="50"/>
      <c r="K218" s="47"/>
      <c r="L218" s="47"/>
      <c r="M218" s="47"/>
      <c r="N218" s="47"/>
      <c r="O218" s="47"/>
      <c r="P218" s="47"/>
      <c r="Q218" s="47"/>
      <c r="S218" s="47"/>
    </row>
    <row r="219" spans="1:19">
      <c r="A219" s="4" t="s">
        <v>20</v>
      </c>
      <c r="B219" s="55"/>
      <c r="C219" s="11">
        <f t="shared" si="91"/>
        <v>0</v>
      </c>
      <c r="D219" s="12">
        <v>0</v>
      </c>
      <c r="E219" s="12">
        <v>0</v>
      </c>
      <c r="F219" s="12">
        <v>0</v>
      </c>
      <c r="G219" s="12">
        <f>G225+G230+G235</f>
        <v>0</v>
      </c>
      <c r="H219" s="12">
        <v>0</v>
      </c>
      <c r="I219" s="12">
        <v>0</v>
      </c>
      <c r="J219" s="50"/>
      <c r="K219" s="47"/>
      <c r="L219" s="47"/>
      <c r="M219" s="47"/>
      <c r="N219" s="47"/>
      <c r="O219" s="47"/>
      <c r="P219" s="47"/>
      <c r="Q219" s="47"/>
      <c r="S219" s="47"/>
    </row>
    <row r="220" spans="1:19">
      <c r="A220" s="4" t="s">
        <v>8</v>
      </c>
      <c r="B220" s="55"/>
      <c r="C220" s="11">
        <f t="shared" si="91"/>
        <v>49.530002000000003</v>
      </c>
      <c r="D220" s="12">
        <v>0</v>
      </c>
      <c r="E220" s="12">
        <v>0</v>
      </c>
      <c r="F220" s="12">
        <v>0</v>
      </c>
      <c r="G220" s="12">
        <v>49.530002000000003</v>
      </c>
      <c r="H220" s="12">
        <v>0</v>
      </c>
      <c r="I220" s="12">
        <v>0</v>
      </c>
      <c r="J220" s="50"/>
      <c r="K220" s="47"/>
      <c r="L220" s="47"/>
      <c r="M220" s="47"/>
      <c r="N220" s="47"/>
      <c r="O220" s="47"/>
      <c r="P220" s="47"/>
      <c r="Q220" s="47"/>
      <c r="S220" s="47"/>
    </row>
    <row r="221" spans="1:19">
      <c r="A221" s="4" t="s">
        <v>21</v>
      </c>
      <c r="B221" s="56"/>
      <c r="C221" s="11">
        <f t="shared" si="91"/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51"/>
      <c r="K221" s="48"/>
      <c r="L221" s="48"/>
      <c r="M221" s="48"/>
      <c r="N221" s="48"/>
      <c r="O221" s="48"/>
      <c r="P221" s="48"/>
      <c r="Q221" s="48"/>
      <c r="S221" s="48"/>
    </row>
    <row r="222" spans="1:19" ht="72.75" customHeight="1">
      <c r="A222" s="59" t="s">
        <v>136</v>
      </c>
      <c r="B222" s="60"/>
      <c r="C222" s="11">
        <f t="shared" si="77"/>
        <v>0</v>
      </c>
      <c r="D222" s="11">
        <f t="shared" ref="D222:H226" si="94">D227+D232+D237+D242</f>
        <v>0</v>
      </c>
      <c r="E222" s="11">
        <f t="shared" si="94"/>
        <v>0</v>
      </c>
      <c r="F222" s="11">
        <f t="shared" si="94"/>
        <v>0</v>
      </c>
      <c r="G222" s="11">
        <f t="shared" si="94"/>
        <v>0</v>
      </c>
      <c r="H222" s="11">
        <f t="shared" si="94"/>
        <v>0</v>
      </c>
      <c r="I222" s="11">
        <f t="shared" ref="I222" si="95">I227+I232+I237+I242</f>
        <v>0</v>
      </c>
      <c r="J222" s="6"/>
      <c r="K222" s="8"/>
      <c r="L222" s="8"/>
      <c r="M222" s="8"/>
      <c r="N222" s="8"/>
      <c r="O222" s="8"/>
      <c r="P222" s="8"/>
      <c r="Q222" s="8"/>
      <c r="S222" s="29"/>
    </row>
    <row r="223" spans="1:19">
      <c r="A223" s="57" t="s">
        <v>9</v>
      </c>
      <c r="B223" s="58"/>
      <c r="C223" s="11">
        <f t="shared" si="77"/>
        <v>0</v>
      </c>
      <c r="D223" s="11">
        <f t="shared" si="94"/>
        <v>0</v>
      </c>
      <c r="E223" s="11">
        <f t="shared" si="94"/>
        <v>0</v>
      </c>
      <c r="F223" s="11">
        <f t="shared" si="94"/>
        <v>0</v>
      </c>
      <c r="G223" s="11">
        <f t="shared" si="94"/>
        <v>0</v>
      </c>
      <c r="H223" s="11">
        <f t="shared" si="94"/>
        <v>0</v>
      </c>
      <c r="I223" s="11">
        <f t="shared" ref="I223" si="96">I228+I233+I238+I243</f>
        <v>0</v>
      </c>
      <c r="J223" s="6"/>
      <c r="K223" s="8"/>
      <c r="L223" s="8"/>
      <c r="M223" s="8"/>
      <c r="N223" s="8"/>
      <c r="O223" s="8"/>
      <c r="P223" s="8"/>
      <c r="Q223" s="8"/>
      <c r="S223" s="29"/>
    </row>
    <row r="224" spans="1:19">
      <c r="A224" s="57" t="s">
        <v>20</v>
      </c>
      <c r="B224" s="58"/>
      <c r="C224" s="11">
        <f t="shared" si="77"/>
        <v>0</v>
      </c>
      <c r="D224" s="11">
        <f t="shared" si="94"/>
        <v>0</v>
      </c>
      <c r="E224" s="11">
        <f t="shared" si="94"/>
        <v>0</v>
      </c>
      <c r="F224" s="11">
        <f t="shared" si="94"/>
        <v>0</v>
      </c>
      <c r="G224" s="11">
        <f t="shared" si="94"/>
        <v>0</v>
      </c>
      <c r="H224" s="11">
        <f t="shared" si="94"/>
        <v>0</v>
      </c>
      <c r="I224" s="11">
        <f t="shared" ref="I224" si="97">I229+I234+I239+I244</f>
        <v>0</v>
      </c>
      <c r="J224" s="6"/>
      <c r="K224" s="8"/>
      <c r="L224" s="8"/>
      <c r="M224" s="8"/>
      <c r="N224" s="8"/>
      <c r="O224" s="8"/>
      <c r="P224" s="8"/>
      <c r="Q224" s="8"/>
      <c r="S224" s="29"/>
    </row>
    <row r="225" spans="1:19">
      <c r="A225" s="57" t="s">
        <v>8</v>
      </c>
      <c r="B225" s="58"/>
      <c r="C225" s="11">
        <f t="shared" si="77"/>
        <v>0</v>
      </c>
      <c r="D225" s="11">
        <f t="shared" si="94"/>
        <v>0</v>
      </c>
      <c r="E225" s="11">
        <f t="shared" si="94"/>
        <v>0</v>
      </c>
      <c r="F225" s="11">
        <f t="shared" si="94"/>
        <v>0</v>
      </c>
      <c r="G225" s="11">
        <f t="shared" si="94"/>
        <v>0</v>
      </c>
      <c r="H225" s="11">
        <f t="shared" si="94"/>
        <v>0</v>
      </c>
      <c r="I225" s="11">
        <f t="shared" ref="I225" si="98">I230+I235+I240+I245</f>
        <v>0</v>
      </c>
      <c r="J225" s="6"/>
      <c r="K225" s="8"/>
      <c r="L225" s="8"/>
      <c r="M225" s="8"/>
      <c r="N225" s="8"/>
      <c r="O225" s="8"/>
      <c r="P225" s="8"/>
      <c r="Q225" s="8"/>
      <c r="S225" s="29"/>
    </row>
    <row r="226" spans="1:19" ht="21" customHeight="1">
      <c r="A226" s="57" t="s">
        <v>21</v>
      </c>
      <c r="B226" s="58"/>
      <c r="C226" s="11">
        <f t="shared" si="77"/>
        <v>0</v>
      </c>
      <c r="D226" s="11">
        <f t="shared" si="94"/>
        <v>0</v>
      </c>
      <c r="E226" s="11">
        <f t="shared" si="94"/>
        <v>0</v>
      </c>
      <c r="F226" s="11">
        <f t="shared" si="94"/>
        <v>0</v>
      </c>
      <c r="G226" s="11">
        <f t="shared" si="94"/>
        <v>0</v>
      </c>
      <c r="H226" s="11">
        <f t="shared" si="94"/>
        <v>0</v>
      </c>
      <c r="I226" s="11">
        <f t="shared" ref="I226" si="99">I231+I236+I241+I246</f>
        <v>0</v>
      </c>
      <c r="J226" s="6"/>
      <c r="K226" s="8"/>
      <c r="L226" s="8"/>
      <c r="M226" s="8"/>
      <c r="N226" s="8"/>
      <c r="O226" s="8"/>
      <c r="P226" s="8"/>
      <c r="Q226" s="8"/>
      <c r="S226" s="29"/>
    </row>
    <row r="227" spans="1:19" ht="54.75" customHeight="1">
      <c r="A227" s="17" t="s">
        <v>137</v>
      </c>
      <c r="B227" s="54" t="s">
        <v>28</v>
      </c>
      <c r="C227" s="11">
        <f t="shared" si="77"/>
        <v>0</v>
      </c>
      <c r="D227" s="11">
        <f t="shared" ref="D227:I227" si="100">D228+D229+D230+D231</f>
        <v>0</v>
      </c>
      <c r="E227" s="11">
        <f t="shared" si="100"/>
        <v>0</v>
      </c>
      <c r="F227" s="11">
        <f t="shared" si="100"/>
        <v>0</v>
      </c>
      <c r="G227" s="11">
        <f t="shared" si="100"/>
        <v>0</v>
      </c>
      <c r="H227" s="11">
        <f t="shared" si="100"/>
        <v>0</v>
      </c>
      <c r="I227" s="11">
        <f t="shared" si="100"/>
        <v>0</v>
      </c>
      <c r="J227" s="49" t="s">
        <v>138</v>
      </c>
      <c r="K227" s="46" t="s">
        <v>10</v>
      </c>
      <c r="L227" s="46">
        <v>80</v>
      </c>
      <c r="M227" s="46">
        <v>95</v>
      </c>
      <c r="N227" s="46">
        <v>96</v>
      </c>
      <c r="O227" s="46">
        <v>97</v>
      </c>
      <c r="P227" s="46">
        <v>98</v>
      </c>
      <c r="Q227" s="46">
        <v>100</v>
      </c>
      <c r="S227" s="46">
        <v>100</v>
      </c>
    </row>
    <row r="228" spans="1:19" ht="16.5" customHeight="1">
      <c r="A228" s="4" t="s">
        <v>9</v>
      </c>
      <c r="B228" s="55"/>
      <c r="C228" s="11">
        <f t="shared" si="77"/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50"/>
      <c r="K228" s="47"/>
      <c r="L228" s="47"/>
      <c r="M228" s="47"/>
      <c r="N228" s="47"/>
      <c r="O228" s="47"/>
      <c r="P228" s="47"/>
      <c r="Q228" s="47"/>
      <c r="S228" s="47"/>
    </row>
    <row r="229" spans="1:19" ht="17.25" customHeight="1">
      <c r="A229" s="4" t="s">
        <v>20</v>
      </c>
      <c r="B229" s="55"/>
      <c r="C229" s="11">
        <f t="shared" si="77"/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50"/>
      <c r="K229" s="47"/>
      <c r="L229" s="47"/>
      <c r="M229" s="47"/>
      <c r="N229" s="47"/>
      <c r="O229" s="47"/>
      <c r="P229" s="47"/>
      <c r="Q229" s="47"/>
      <c r="S229" s="47"/>
    </row>
    <row r="230" spans="1:19" ht="19.5" customHeight="1">
      <c r="A230" s="4" t="s">
        <v>8</v>
      </c>
      <c r="B230" s="55"/>
      <c r="C230" s="11">
        <f t="shared" si="77"/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50"/>
      <c r="K230" s="47"/>
      <c r="L230" s="47"/>
      <c r="M230" s="47"/>
      <c r="N230" s="47"/>
      <c r="O230" s="47"/>
      <c r="P230" s="47"/>
      <c r="Q230" s="47"/>
      <c r="S230" s="47"/>
    </row>
    <row r="231" spans="1:19" ht="18" customHeight="1">
      <c r="A231" s="4" t="s">
        <v>21</v>
      </c>
      <c r="B231" s="56"/>
      <c r="C231" s="11">
        <f t="shared" si="77"/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50"/>
      <c r="K231" s="47"/>
      <c r="L231" s="47"/>
      <c r="M231" s="47"/>
      <c r="N231" s="47"/>
      <c r="O231" s="47"/>
      <c r="P231" s="47"/>
      <c r="Q231" s="47"/>
      <c r="S231" s="47"/>
    </row>
    <row r="232" spans="1:19" ht="63.75" customHeight="1">
      <c r="A232" s="17" t="s">
        <v>139</v>
      </c>
      <c r="B232" s="54" t="s">
        <v>25</v>
      </c>
      <c r="C232" s="11">
        <f t="shared" si="77"/>
        <v>0</v>
      </c>
      <c r="D232" s="11">
        <f t="shared" ref="D232:I232" si="101">D233+D234+D235+D236</f>
        <v>0</v>
      </c>
      <c r="E232" s="11">
        <f t="shared" si="101"/>
        <v>0</v>
      </c>
      <c r="F232" s="11">
        <f t="shared" si="101"/>
        <v>0</v>
      </c>
      <c r="G232" s="11">
        <f t="shared" si="101"/>
        <v>0</v>
      </c>
      <c r="H232" s="11">
        <f t="shared" si="101"/>
        <v>0</v>
      </c>
      <c r="I232" s="11">
        <f t="shared" si="101"/>
        <v>0</v>
      </c>
      <c r="J232" s="49" t="s">
        <v>140</v>
      </c>
      <c r="K232" s="46" t="s">
        <v>10</v>
      </c>
      <c r="L232" s="46">
        <v>80</v>
      </c>
      <c r="M232" s="46">
        <v>95</v>
      </c>
      <c r="N232" s="46">
        <v>96</v>
      </c>
      <c r="O232" s="46">
        <v>97</v>
      </c>
      <c r="P232" s="46">
        <v>98</v>
      </c>
      <c r="Q232" s="46">
        <v>100</v>
      </c>
      <c r="S232" s="46">
        <v>100</v>
      </c>
    </row>
    <row r="233" spans="1:19" ht="16.5" customHeight="1">
      <c r="A233" s="4" t="s">
        <v>9</v>
      </c>
      <c r="B233" s="55"/>
      <c r="C233" s="11">
        <f t="shared" si="77"/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50"/>
      <c r="K233" s="47"/>
      <c r="L233" s="47"/>
      <c r="M233" s="47"/>
      <c r="N233" s="47"/>
      <c r="O233" s="47"/>
      <c r="P233" s="47"/>
      <c r="Q233" s="47"/>
      <c r="S233" s="47"/>
    </row>
    <row r="234" spans="1:19" ht="17.25" customHeight="1">
      <c r="A234" s="4" t="s">
        <v>20</v>
      </c>
      <c r="B234" s="55"/>
      <c r="C234" s="11">
        <f t="shared" si="77"/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50"/>
      <c r="K234" s="47"/>
      <c r="L234" s="47"/>
      <c r="M234" s="47"/>
      <c r="N234" s="47"/>
      <c r="O234" s="47"/>
      <c r="P234" s="47"/>
      <c r="Q234" s="47"/>
      <c r="S234" s="47"/>
    </row>
    <row r="235" spans="1:19" ht="19.5" customHeight="1">
      <c r="A235" s="4" t="s">
        <v>8</v>
      </c>
      <c r="B235" s="55"/>
      <c r="C235" s="11">
        <f t="shared" si="77"/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50"/>
      <c r="K235" s="47"/>
      <c r="L235" s="47"/>
      <c r="M235" s="47"/>
      <c r="N235" s="47"/>
      <c r="O235" s="47"/>
      <c r="P235" s="47"/>
      <c r="Q235" s="47"/>
      <c r="S235" s="47"/>
    </row>
    <row r="236" spans="1:19" ht="18" customHeight="1">
      <c r="A236" s="4" t="s">
        <v>21</v>
      </c>
      <c r="B236" s="56"/>
      <c r="C236" s="11">
        <f t="shared" si="77"/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50"/>
      <c r="K236" s="47"/>
      <c r="L236" s="47"/>
      <c r="M236" s="47"/>
      <c r="N236" s="47"/>
      <c r="O236" s="47"/>
      <c r="P236" s="47"/>
      <c r="Q236" s="47"/>
      <c r="S236" s="47"/>
    </row>
    <row r="237" spans="1:19" ht="56.25" customHeight="1">
      <c r="A237" s="17" t="s">
        <v>141</v>
      </c>
      <c r="B237" s="54" t="s">
        <v>25</v>
      </c>
      <c r="C237" s="11">
        <f t="shared" si="77"/>
        <v>0</v>
      </c>
      <c r="D237" s="11">
        <f t="shared" ref="D237:I237" si="102">D238+D239+D240+D241</f>
        <v>0</v>
      </c>
      <c r="E237" s="11">
        <f t="shared" si="102"/>
        <v>0</v>
      </c>
      <c r="F237" s="11">
        <f t="shared" si="102"/>
        <v>0</v>
      </c>
      <c r="G237" s="11">
        <f t="shared" si="102"/>
        <v>0</v>
      </c>
      <c r="H237" s="11">
        <f t="shared" si="102"/>
        <v>0</v>
      </c>
      <c r="I237" s="11">
        <f t="shared" si="102"/>
        <v>0</v>
      </c>
      <c r="J237" s="49" t="s">
        <v>142</v>
      </c>
      <c r="K237" s="46" t="s">
        <v>10</v>
      </c>
      <c r="L237" s="46">
        <v>80</v>
      </c>
      <c r="M237" s="46">
        <v>95</v>
      </c>
      <c r="N237" s="46">
        <v>96</v>
      </c>
      <c r="O237" s="46">
        <v>97</v>
      </c>
      <c r="P237" s="46">
        <v>98</v>
      </c>
      <c r="Q237" s="46">
        <v>100</v>
      </c>
      <c r="S237" s="46">
        <v>100</v>
      </c>
    </row>
    <row r="238" spans="1:19" ht="16.5" customHeight="1">
      <c r="A238" s="4" t="s">
        <v>9</v>
      </c>
      <c r="B238" s="55"/>
      <c r="C238" s="11">
        <f t="shared" si="77"/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50"/>
      <c r="K238" s="47"/>
      <c r="L238" s="47"/>
      <c r="M238" s="47"/>
      <c r="N238" s="47"/>
      <c r="O238" s="47"/>
      <c r="P238" s="47"/>
      <c r="Q238" s="47"/>
      <c r="S238" s="47"/>
    </row>
    <row r="239" spans="1:19" ht="17.25" customHeight="1">
      <c r="A239" s="4" t="s">
        <v>20</v>
      </c>
      <c r="B239" s="55"/>
      <c r="C239" s="11">
        <f t="shared" si="77"/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50"/>
      <c r="K239" s="47"/>
      <c r="L239" s="47"/>
      <c r="M239" s="47"/>
      <c r="N239" s="47"/>
      <c r="O239" s="47"/>
      <c r="P239" s="47"/>
      <c r="Q239" s="47"/>
      <c r="S239" s="47"/>
    </row>
    <row r="240" spans="1:19" ht="19.5" customHeight="1">
      <c r="A240" s="4" t="s">
        <v>8</v>
      </c>
      <c r="B240" s="55"/>
      <c r="C240" s="11">
        <f t="shared" si="77"/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50"/>
      <c r="K240" s="47"/>
      <c r="L240" s="47"/>
      <c r="M240" s="47"/>
      <c r="N240" s="47"/>
      <c r="O240" s="47"/>
      <c r="P240" s="47"/>
      <c r="Q240" s="47"/>
      <c r="S240" s="47"/>
    </row>
    <row r="241" spans="1:19" ht="18" customHeight="1">
      <c r="A241" s="4" t="s">
        <v>21</v>
      </c>
      <c r="B241" s="56"/>
      <c r="C241" s="11">
        <f t="shared" si="77"/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50"/>
      <c r="K241" s="47"/>
      <c r="L241" s="47"/>
      <c r="M241" s="47"/>
      <c r="N241" s="47"/>
      <c r="O241" s="47"/>
      <c r="P241" s="47"/>
      <c r="Q241" s="47"/>
      <c r="S241" s="47"/>
    </row>
    <row r="242" spans="1:19" ht="40.5" customHeight="1">
      <c r="A242" s="17" t="s">
        <v>144</v>
      </c>
      <c r="B242" s="54" t="s">
        <v>25</v>
      </c>
      <c r="C242" s="11">
        <f t="shared" ref="C242:C305" si="103">E242+F242+H242+D242+G242+I242</f>
        <v>0</v>
      </c>
      <c r="D242" s="11">
        <f t="shared" ref="D242:I242" si="104">D243+D244+D245+D246</f>
        <v>0</v>
      </c>
      <c r="E242" s="11">
        <f t="shared" si="104"/>
        <v>0</v>
      </c>
      <c r="F242" s="11">
        <f t="shared" si="104"/>
        <v>0</v>
      </c>
      <c r="G242" s="11">
        <f t="shared" si="104"/>
        <v>0</v>
      </c>
      <c r="H242" s="11">
        <f t="shared" si="104"/>
        <v>0</v>
      </c>
      <c r="I242" s="11">
        <f t="shared" si="104"/>
        <v>0</v>
      </c>
      <c r="J242" s="49" t="s">
        <v>143</v>
      </c>
      <c r="K242" s="46" t="s">
        <v>10</v>
      </c>
      <c r="L242" s="46">
        <v>80</v>
      </c>
      <c r="M242" s="46">
        <v>95</v>
      </c>
      <c r="N242" s="46">
        <v>96</v>
      </c>
      <c r="O242" s="46">
        <v>97</v>
      </c>
      <c r="P242" s="46">
        <v>98</v>
      </c>
      <c r="Q242" s="46">
        <v>100</v>
      </c>
      <c r="S242" s="46">
        <v>100</v>
      </c>
    </row>
    <row r="243" spans="1:19">
      <c r="A243" s="4" t="s">
        <v>9</v>
      </c>
      <c r="B243" s="55"/>
      <c r="C243" s="11">
        <f t="shared" si="103"/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50"/>
      <c r="K243" s="47"/>
      <c r="L243" s="47"/>
      <c r="M243" s="47"/>
      <c r="N243" s="47"/>
      <c r="O243" s="47"/>
      <c r="P243" s="47"/>
      <c r="Q243" s="47"/>
      <c r="S243" s="47"/>
    </row>
    <row r="244" spans="1:19">
      <c r="A244" s="4" t="s">
        <v>20</v>
      </c>
      <c r="B244" s="55"/>
      <c r="C244" s="11">
        <f t="shared" si="103"/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50"/>
      <c r="K244" s="47"/>
      <c r="L244" s="47"/>
      <c r="M244" s="47"/>
      <c r="N244" s="47"/>
      <c r="O244" s="47"/>
      <c r="P244" s="47"/>
      <c r="Q244" s="47"/>
      <c r="S244" s="47"/>
    </row>
    <row r="245" spans="1:19">
      <c r="A245" s="4" t="s">
        <v>8</v>
      </c>
      <c r="B245" s="55"/>
      <c r="C245" s="11">
        <f t="shared" si="103"/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50"/>
      <c r="K245" s="47"/>
      <c r="L245" s="47"/>
      <c r="M245" s="47"/>
      <c r="N245" s="47"/>
      <c r="O245" s="47"/>
      <c r="P245" s="47"/>
      <c r="Q245" s="47"/>
      <c r="S245" s="47"/>
    </row>
    <row r="246" spans="1:19">
      <c r="A246" s="4" t="s">
        <v>21</v>
      </c>
      <c r="B246" s="56"/>
      <c r="C246" s="11">
        <f t="shared" si="103"/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50"/>
      <c r="K246" s="47"/>
      <c r="L246" s="47"/>
      <c r="M246" s="47"/>
      <c r="N246" s="47"/>
      <c r="O246" s="47"/>
      <c r="P246" s="47"/>
      <c r="Q246" s="47"/>
      <c r="S246" s="47"/>
    </row>
    <row r="247" spans="1:19" ht="31.5" customHeight="1">
      <c r="A247" s="59" t="s">
        <v>145</v>
      </c>
      <c r="B247" s="60"/>
      <c r="C247" s="11">
        <f t="shared" si="103"/>
        <v>11827.899999999998</v>
      </c>
      <c r="D247" s="11">
        <f>D252+D261+D270+D275</f>
        <v>5366.3</v>
      </c>
      <c r="E247" s="11">
        <f t="shared" ref="E247:H247" si="105">E252+E261+E270+E275</f>
        <v>5356.9</v>
      </c>
      <c r="F247" s="11">
        <f t="shared" si="105"/>
        <v>487.9</v>
      </c>
      <c r="G247" s="11">
        <f t="shared" si="105"/>
        <v>616.79999999999995</v>
      </c>
      <c r="H247" s="11">
        <f t="shared" si="105"/>
        <v>0</v>
      </c>
      <c r="I247" s="11">
        <f t="shared" ref="I247" si="106">I252+I261+I270+I275</f>
        <v>0</v>
      </c>
      <c r="J247" s="6"/>
      <c r="K247" s="8"/>
      <c r="L247" s="8"/>
      <c r="M247" s="8"/>
      <c r="N247" s="8"/>
      <c r="O247" s="8"/>
      <c r="P247" s="8"/>
      <c r="Q247" s="8"/>
      <c r="S247" s="29"/>
    </row>
    <row r="248" spans="1:19">
      <c r="A248" s="57" t="s">
        <v>9</v>
      </c>
      <c r="B248" s="58"/>
      <c r="C248" s="11">
        <f t="shared" si="103"/>
        <v>0</v>
      </c>
      <c r="D248" s="11">
        <f>D253+D262+D271+D276+D257+D266</f>
        <v>0</v>
      </c>
      <c r="E248" s="11">
        <f t="shared" ref="E248:H248" si="107">E253+E262+E271+E276+E257+E266</f>
        <v>0</v>
      </c>
      <c r="F248" s="11">
        <f t="shared" si="107"/>
        <v>0</v>
      </c>
      <c r="G248" s="11">
        <f t="shared" si="107"/>
        <v>0</v>
      </c>
      <c r="H248" s="11">
        <f t="shared" si="107"/>
        <v>0</v>
      </c>
      <c r="I248" s="11">
        <f t="shared" ref="I248" si="108">I253+I262+I271+I276+I257+I266</f>
        <v>0</v>
      </c>
      <c r="J248" s="6"/>
      <c r="K248" s="8"/>
      <c r="L248" s="8"/>
      <c r="M248" s="8"/>
      <c r="N248" s="8"/>
      <c r="O248" s="8"/>
      <c r="P248" s="8"/>
      <c r="Q248" s="8"/>
      <c r="S248" s="29"/>
    </row>
    <row r="249" spans="1:19" ht="15" customHeight="1">
      <c r="A249" s="57" t="s">
        <v>20</v>
      </c>
      <c r="B249" s="58"/>
      <c r="C249" s="11">
        <f t="shared" si="103"/>
        <v>0</v>
      </c>
      <c r="D249" s="11">
        <f t="shared" ref="D249:H249" si="109">D254+D263+D272+D277+D258+D267</f>
        <v>0</v>
      </c>
      <c r="E249" s="11">
        <f t="shared" si="109"/>
        <v>0</v>
      </c>
      <c r="F249" s="11">
        <f t="shared" si="109"/>
        <v>0</v>
      </c>
      <c r="G249" s="11">
        <f t="shared" si="109"/>
        <v>0</v>
      </c>
      <c r="H249" s="11">
        <f t="shared" si="109"/>
        <v>0</v>
      </c>
      <c r="I249" s="11">
        <f t="shared" ref="I249" si="110">I254+I263+I272+I277+I258+I267</f>
        <v>0</v>
      </c>
      <c r="J249" s="6"/>
      <c r="K249" s="8"/>
      <c r="L249" s="8"/>
      <c r="M249" s="8"/>
      <c r="N249" s="8"/>
      <c r="O249" s="8"/>
      <c r="P249" s="8"/>
      <c r="Q249" s="8"/>
      <c r="S249" s="29"/>
    </row>
    <row r="250" spans="1:19">
      <c r="A250" s="57" t="s">
        <v>8</v>
      </c>
      <c r="B250" s="58"/>
      <c r="C250" s="11">
        <f t="shared" si="103"/>
        <v>11827.899999999998</v>
      </c>
      <c r="D250" s="11">
        <f t="shared" ref="D250:H250" si="111">D255+D264+D273+D278+D259+D268</f>
        <v>5366.3</v>
      </c>
      <c r="E250" s="11">
        <f t="shared" si="111"/>
        <v>5356.9</v>
      </c>
      <c r="F250" s="11">
        <f t="shared" si="111"/>
        <v>487.9</v>
      </c>
      <c r="G250" s="11">
        <f t="shared" si="111"/>
        <v>616.79999999999995</v>
      </c>
      <c r="H250" s="11">
        <f t="shared" si="111"/>
        <v>0</v>
      </c>
      <c r="I250" s="11">
        <f t="shared" ref="I250" si="112">I255+I264+I273+I278+I259+I268</f>
        <v>0</v>
      </c>
      <c r="J250" s="6"/>
      <c r="K250" s="8"/>
      <c r="L250" s="8"/>
      <c r="M250" s="8"/>
      <c r="N250" s="8"/>
      <c r="O250" s="8"/>
      <c r="P250" s="8"/>
      <c r="Q250" s="8"/>
      <c r="S250" s="29"/>
    </row>
    <row r="251" spans="1:19" ht="17.25" customHeight="1">
      <c r="A251" s="57" t="s">
        <v>21</v>
      </c>
      <c r="B251" s="58"/>
      <c r="C251" s="11">
        <f t="shared" si="103"/>
        <v>0</v>
      </c>
      <c r="D251" s="11">
        <f t="shared" ref="D251:H251" si="113">D256+D265+D274+D279+D260+D269</f>
        <v>0</v>
      </c>
      <c r="E251" s="11">
        <f t="shared" si="113"/>
        <v>0</v>
      </c>
      <c r="F251" s="11">
        <f t="shared" si="113"/>
        <v>0</v>
      </c>
      <c r="G251" s="11">
        <f t="shared" si="113"/>
        <v>0</v>
      </c>
      <c r="H251" s="11">
        <f t="shared" si="113"/>
        <v>0</v>
      </c>
      <c r="I251" s="11">
        <f t="shared" ref="I251" si="114">I256+I265+I274+I279+I260+I269</f>
        <v>0</v>
      </c>
      <c r="J251" s="6"/>
      <c r="K251" s="8"/>
      <c r="L251" s="8"/>
      <c r="M251" s="8"/>
      <c r="N251" s="8"/>
      <c r="O251" s="8"/>
      <c r="P251" s="8"/>
      <c r="Q251" s="8"/>
      <c r="S251" s="29"/>
    </row>
    <row r="252" spans="1:19" ht="27.6">
      <c r="A252" s="26" t="s">
        <v>146</v>
      </c>
      <c r="B252" s="54" t="s">
        <v>25</v>
      </c>
      <c r="C252" s="11">
        <f t="shared" si="103"/>
        <v>9059.8000000000011</v>
      </c>
      <c r="D252" s="11">
        <f>D253+D254+D255+D256+D257+D258+D259+D260</f>
        <v>3719.3</v>
      </c>
      <c r="E252" s="11">
        <f t="shared" ref="E252:H252" si="115">E253+E254+E255+E256+E257+E258+E259+E260</f>
        <v>4760.5</v>
      </c>
      <c r="F252" s="11">
        <f t="shared" si="115"/>
        <v>243.8</v>
      </c>
      <c r="G252" s="11">
        <f t="shared" si="115"/>
        <v>336.2</v>
      </c>
      <c r="H252" s="11">
        <f t="shared" si="115"/>
        <v>0</v>
      </c>
      <c r="I252" s="11">
        <f t="shared" ref="I252" si="116">I253+I254+I255+I256+I257+I258+I259+I260</f>
        <v>0</v>
      </c>
      <c r="J252" s="49" t="s">
        <v>147</v>
      </c>
      <c r="K252" s="46" t="s">
        <v>10</v>
      </c>
      <c r="L252" s="46">
        <v>100</v>
      </c>
      <c r="M252" s="46">
        <v>100</v>
      </c>
      <c r="N252" s="46">
        <v>100</v>
      </c>
      <c r="O252" s="46">
        <v>100</v>
      </c>
      <c r="P252" s="46">
        <v>100</v>
      </c>
      <c r="Q252" s="46">
        <v>100</v>
      </c>
      <c r="S252" s="46">
        <v>100</v>
      </c>
    </row>
    <row r="253" spans="1:19" ht="15" customHeight="1">
      <c r="A253" s="4" t="s">
        <v>9</v>
      </c>
      <c r="B253" s="55"/>
      <c r="C253" s="11">
        <f t="shared" si="103"/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50"/>
      <c r="K253" s="47"/>
      <c r="L253" s="47"/>
      <c r="M253" s="47"/>
      <c r="N253" s="47"/>
      <c r="O253" s="47"/>
      <c r="P253" s="47"/>
      <c r="Q253" s="47"/>
      <c r="S253" s="47"/>
    </row>
    <row r="254" spans="1:19">
      <c r="A254" s="4" t="s">
        <v>20</v>
      </c>
      <c r="B254" s="55"/>
      <c r="C254" s="11">
        <f t="shared" si="103"/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50"/>
      <c r="K254" s="47"/>
      <c r="L254" s="47"/>
      <c r="M254" s="47"/>
      <c r="N254" s="47"/>
      <c r="O254" s="47"/>
      <c r="P254" s="47"/>
      <c r="Q254" s="47"/>
      <c r="S254" s="47"/>
    </row>
    <row r="255" spans="1:19" ht="17.25" customHeight="1">
      <c r="A255" s="4" t="s">
        <v>8</v>
      </c>
      <c r="B255" s="55"/>
      <c r="C255" s="11">
        <f t="shared" si="103"/>
        <v>7814.8</v>
      </c>
      <c r="D255" s="12">
        <v>3719.3</v>
      </c>
      <c r="E255" s="12">
        <v>3515.5</v>
      </c>
      <c r="F255" s="12">
        <v>243.8</v>
      </c>
      <c r="G255" s="12">
        <v>336.2</v>
      </c>
      <c r="H255" s="12">
        <v>0</v>
      </c>
      <c r="I255" s="12">
        <v>0</v>
      </c>
      <c r="J255" s="50"/>
      <c r="K255" s="47"/>
      <c r="L255" s="47"/>
      <c r="M255" s="47"/>
      <c r="N255" s="47"/>
      <c r="O255" s="47"/>
      <c r="P255" s="47"/>
      <c r="Q255" s="47"/>
      <c r="S255" s="47"/>
    </row>
    <row r="256" spans="1:19" ht="36.75" customHeight="1">
      <c r="A256" s="4" t="s">
        <v>21</v>
      </c>
      <c r="B256" s="56"/>
      <c r="C256" s="11">
        <f t="shared" si="103"/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50"/>
      <c r="K256" s="47"/>
      <c r="L256" s="47"/>
      <c r="M256" s="47"/>
      <c r="N256" s="47"/>
      <c r="O256" s="47"/>
      <c r="P256" s="47"/>
      <c r="Q256" s="47"/>
      <c r="S256" s="47"/>
    </row>
    <row r="257" spans="1:19">
      <c r="A257" s="4" t="s">
        <v>9</v>
      </c>
      <c r="B257" s="54" t="s">
        <v>148</v>
      </c>
      <c r="C257" s="11">
        <f t="shared" si="103"/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50"/>
      <c r="K257" s="47"/>
      <c r="L257" s="47"/>
      <c r="M257" s="47"/>
      <c r="N257" s="47"/>
      <c r="O257" s="47"/>
      <c r="P257" s="47"/>
      <c r="Q257" s="47"/>
      <c r="S257" s="47"/>
    </row>
    <row r="258" spans="1:19">
      <c r="A258" s="4" t="s">
        <v>20</v>
      </c>
      <c r="B258" s="55"/>
      <c r="C258" s="11">
        <f t="shared" si="103"/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50"/>
      <c r="K258" s="47"/>
      <c r="L258" s="47"/>
      <c r="M258" s="47"/>
      <c r="N258" s="47"/>
      <c r="O258" s="47"/>
      <c r="P258" s="47"/>
      <c r="Q258" s="47"/>
      <c r="S258" s="47"/>
    </row>
    <row r="259" spans="1:19">
      <c r="A259" s="4" t="s">
        <v>8</v>
      </c>
      <c r="B259" s="55"/>
      <c r="C259" s="11">
        <f t="shared" si="103"/>
        <v>1245</v>
      </c>
      <c r="D259" s="12">
        <v>0</v>
      </c>
      <c r="E259" s="12">
        <v>1245</v>
      </c>
      <c r="F259" s="12">
        <v>0</v>
      </c>
      <c r="G259" s="12">
        <v>0</v>
      </c>
      <c r="H259" s="12">
        <v>0</v>
      </c>
      <c r="I259" s="12">
        <v>0</v>
      </c>
      <c r="J259" s="50"/>
      <c r="K259" s="47"/>
      <c r="L259" s="47"/>
      <c r="M259" s="47"/>
      <c r="N259" s="47"/>
      <c r="O259" s="47"/>
      <c r="P259" s="47"/>
      <c r="Q259" s="47"/>
      <c r="S259" s="47"/>
    </row>
    <row r="260" spans="1:19" ht="17.25" customHeight="1">
      <c r="A260" s="4" t="s">
        <v>21</v>
      </c>
      <c r="B260" s="56"/>
      <c r="C260" s="11">
        <f t="shared" si="103"/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51"/>
      <c r="K260" s="48"/>
      <c r="L260" s="48"/>
      <c r="M260" s="48"/>
      <c r="N260" s="48"/>
      <c r="O260" s="48"/>
      <c r="P260" s="48"/>
      <c r="Q260" s="48"/>
      <c r="S260" s="48"/>
    </row>
    <row r="261" spans="1:19" ht="27.6">
      <c r="A261" s="17" t="s">
        <v>149</v>
      </c>
      <c r="B261" s="54" t="s">
        <v>150</v>
      </c>
      <c r="C261" s="11">
        <f t="shared" si="103"/>
        <v>1501.7</v>
      </c>
      <c r="D261" s="11">
        <f>D262+D263+D264+D265+D266+D267+D268+D269</f>
        <v>1501.7</v>
      </c>
      <c r="E261" s="11">
        <f t="shared" ref="E261:H261" si="117">E262+E263+E264+E265+E266+E267+E268+E269</f>
        <v>0</v>
      </c>
      <c r="F261" s="11">
        <f t="shared" si="117"/>
        <v>0</v>
      </c>
      <c r="G261" s="11">
        <f t="shared" si="117"/>
        <v>0</v>
      </c>
      <c r="H261" s="11">
        <f t="shared" si="117"/>
        <v>0</v>
      </c>
      <c r="I261" s="11">
        <f t="shared" ref="I261" si="118">I262+I263+I264+I265+I266+I267+I268+I269</f>
        <v>0</v>
      </c>
      <c r="J261" s="49" t="s">
        <v>151</v>
      </c>
      <c r="K261" s="46" t="s">
        <v>10</v>
      </c>
      <c r="L261" s="46">
        <v>100</v>
      </c>
      <c r="M261" s="46">
        <v>100</v>
      </c>
      <c r="N261" s="46">
        <v>100</v>
      </c>
      <c r="O261" s="46">
        <v>100</v>
      </c>
      <c r="P261" s="46">
        <v>100</v>
      </c>
      <c r="Q261" s="46">
        <v>100</v>
      </c>
      <c r="S261" s="46">
        <v>100</v>
      </c>
    </row>
    <row r="262" spans="1:19">
      <c r="A262" s="4" t="s">
        <v>9</v>
      </c>
      <c r="B262" s="55"/>
      <c r="C262" s="11">
        <f t="shared" si="103"/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50"/>
      <c r="K262" s="47"/>
      <c r="L262" s="47"/>
      <c r="M262" s="47"/>
      <c r="N262" s="47"/>
      <c r="O262" s="47"/>
      <c r="P262" s="47"/>
      <c r="Q262" s="47"/>
      <c r="S262" s="47"/>
    </row>
    <row r="263" spans="1:19">
      <c r="A263" s="4" t="s">
        <v>20</v>
      </c>
      <c r="B263" s="55"/>
      <c r="C263" s="11">
        <f t="shared" si="103"/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50"/>
      <c r="K263" s="47"/>
      <c r="L263" s="47"/>
      <c r="M263" s="47"/>
      <c r="N263" s="47"/>
      <c r="O263" s="47"/>
      <c r="P263" s="47"/>
      <c r="Q263" s="47"/>
      <c r="S263" s="47"/>
    </row>
    <row r="264" spans="1:19" ht="17.25" customHeight="1">
      <c r="A264" s="4" t="s">
        <v>8</v>
      </c>
      <c r="B264" s="55"/>
      <c r="C264" s="11">
        <f t="shared" si="103"/>
        <v>500</v>
      </c>
      <c r="D264" s="12">
        <v>500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50"/>
      <c r="K264" s="47"/>
      <c r="L264" s="47"/>
      <c r="M264" s="47"/>
      <c r="N264" s="47"/>
      <c r="O264" s="47"/>
      <c r="P264" s="47"/>
      <c r="Q264" s="47"/>
      <c r="S264" s="47"/>
    </row>
    <row r="265" spans="1:19" ht="48" customHeight="1">
      <c r="A265" s="4" t="s">
        <v>21</v>
      </c>
      <c r="B265" s="56"/>
      <c r="C265" s="11">
        <f t="shared" si="103"/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50"/>
      <c r="K265" s="47"/>
      <c r="L265" s="47"/>
      <c r="M265" s="47"/>
      <c r="N265" s="47"/>
      <c r="O265" s="47"/>
      <c r="P265" s="47"/>
      <c r="Q265" s="47"/>
      <c r="S265" s="47"/>
    </row>
    <row r="266" spans="1:19">
      <c r="A266" s="4" t="s">
        <v>9</v>
      </c>
      <c r="B266" s="54" t="s">
        <v>148</v>
      </c>
      <c r="C266" s="11">
        <f t="shared" si="103"/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50"/>
      <c r="K266" s="47"/>
      <c r="L266" s="47"/>
      <c r="M266" s="47"/>
      <c r="N266" s="47"/>
      <c r="O266" s="47"/>
      <c r="P266" s="47"/>
      <c r="Q266" s="47"/>
      <c r="S266" s="47"/>
    </row>
    <row r="267" spans="1:19">
      <c r="A267" s="4" t="s">
        <v>20</v>
      </c>
      <c r="B267" s="55"/>
      <c r="C267" s="11">
        <f t="shared" si="103"/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50"/>
      <c r="K267" s="47"/>
      <c r="L267" s="47"/>
      <c r="M267" s="47"/>
      <c r="N267" s="47"/>
      <c r="O267" s="47"/>
      <c r="P267" s="47"/>
      <c r="Q267" s="47"/>
      <c r="S267" s="47"/>
    </row>
    <row r="268" spans="1:19">
      <c r="A268" s="4" t="s">
        <v>8</v>
      </c>
      <c r="B268" s="55"/>
      <c r="C268" s="11">
        <f t="shared" si="103"/>
        <v>1001.7</v>
      </c>
      <c r="D268" s="12">
        <v>1001.7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50"/>
      <c r="K268" s="47"/>
      <c r="L268" s="47"/>
      <c r="M268" s="47"/>
      <c r="N268" s="47"/>
      <c r="O268" s="47"/>
      <c r="P268" s="47"/>
      <c r="Q268" s="47"/>
      <c r="S268" s="47"/>
    </row>
    <row r="269" spans="1:19" ht="17.25" customHeight="1">
      <c r="A269" s="4" t="s">
        <v>21</v>
      </c>
      <c r="B269" s="56"/>
      <c r="C269" s="11">
        <f t="shared" si="103"/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51"/>
      <c r="K269" s="48"/>
      <c r="L269" s="48"/>
      <c r="M269" s="48"/>
      <c r="N269" s="48"/>
      <c r="O269" s="48"/>
      <c r="P269" s="48"/>
      <c r="Q269" s="48"/>
      <c r="S269" s="48"/>
    </row>
    <row r="270" spans="1:19" ht="36" customHeight="1">
      <c r="A270" s="36" t="s">
        <v>224</v>
      </c>
      <c r="B270" s="54" t="s">
        <v>28</v>
      </c>
      <c r="C270" s="11">
        <f t="shared" si="103"/>
        <v>765.5</v>
      </c>
      <c r="D270" s="11">
        <f t="shared" ref="D270:I270" si="119">D271+D272+D273+D274</f>
        <v>145.30000000000001</v>
      </c>
      <c r="E270" s="11">
        <f t="shared" si="119"/>
        <v>166.4</v>
      </c>
      <c r="F270" s="11">
        <f t="shared" si="119"/>
        <v>204.1</v>
      </c>
      <c r="G270" s="11">
        <f t="shared" si="119"/>
        <v>249.7</v>
      </c>
      <c r="H270" s="11">
        <f t="shared" si="119"/>
        <v>0</v>
      </c>
      <c r="I270" s="11">
        <f t="shared" si="119"/>
        <v>0</v>
      </c>
      <c r="J270" s="49" t="s">
        <v>225</v>
      </c>
      <c r="K270" s="46" t="s">
        <v>10</v>
      </c>
      <c r="L270" s="46">
        <v>100</v>
      </c>
      <c r="M270" s="46">
        <v>100</v>
      </c>
      <c r="N270" s="46">
        <v>100</v>
      </c>
      <c r="O270" s="46">
        <v>100</v>
      </c>
      <c r="P270" s="46">
        <v>100</v>
      </c>
      <c r="Q270" s="46">
        <v>100</v>
      </c>
      <c r="S270" s="46">
        <v>100</v>
      </c>
    </row>
    <row r="271" spans="1:19">
      <c r="A271" s="4" t="s">
        <v>9</v>
      </c>
      <c r="B271" s="55"/>
      <c r="C271" s="11">
        <f t="shared" si="103"/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50"/>
      <c r="K271" s="47"/>
      <c r="L271" s="47"/>
      <c r="M271" s="47"/>
      <c r="N271" s="47"/>
      <c r="O271" s="47"/>
      <c r="P271" s="47"/>
      <c r="Q271" s="47"/>
      <c r="S271" s="47"/>
    </row>
    <row r="272" spans="1:19">
      <c r="A272" s="4" t="s">
        <v>20</v>
      </c>
      <c r="B272" s="55"/>
      <c r="C272" s="11">
        <f t="shared" si="103"/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50"/>
      <c r="K272" s="47"/>
      <c r="L272" s="47"/>
      <c r="M272" s="47"/>
      <c r="N272" s="47"/>
      <c r="O272" s="47"/>
      <c r="P272" s="47"/>
      <c r="Q272" s="47"/>
      <c r="S272" s="47"/>
    </row>
    <row r="273" spans="1:19">
      <c r="A273" s="4" t="s">
        <v>8</v>
      </c>
      <c r="B273" s="55"/>
      <c r="C273" s="11">
        <f t="shared" si="103"/>
        <v>765.5</v>
      </c>
      <c r="D273" s="12">
        <v>145.30000000000001</v>
      </c>
      <c r="E273" s="12">
        <v>166.4</v>
      </c>
      <c r="F273" s="12">
        <v>204.1</v>
      </c>
      <c r="G273" s="12">
        <v>249.7</v>
      </c>
      <c r="H273" s="12">
        <v>0</v>
      </c>
      <c r="I273" s="12">
        <v>0</v>
      </c>
      <c r="J273" s="50"/>
      <c r="K273" s="47"/>
      <c r="L273" s="47"/>
      <c r="M273" s="47"/>
      <c r="N273" s="47"/>
      <c r="O273" s="47"/>
      <c r="P273" s="47"/>
      <c r="Q273" s="47"/>
      <c r="S273" s="47"/>
    </row>
    <row r="274" spans="1:19" ht="17.25" customHeight="1">
      <c r="A274" s="4" t="s">
        <v>21</v>
      </c>
      <c r="B274" s="56"/>
      <c r="C274" s="11">
        <f t="shared" si="103"/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51"/>
      <c r="K274" s="48"/>
      <c r="L274" s="48"/>
      <c r="M274" s="48"/>
      <c r="N274" s="48"/>
      <c r="O274" s="48"/>
      <c r="P274" s="48"/>
      <c r="Q274" s="48"/>
      <c r="S274" s="48"/>
    </row>
    <row r="275" spans="1:19" ht="38.25" customHeight="1">
      <c r="A275" s="17" t="s">
        <v>152</v>
      </c>
      <c r="B275" s="54" t="s">
        <v>28</v>
      </c>
      <c r="C275" s="11">
        <f t="shared" si="103"/>
        <v>500.9</v>
      </c>
      <c r="D275" s="11">
        <f t="shared" ref="D275:I275" si="120">D276+D277+D278+D279</f>
        <v>0</v>
      </c>
      <c r="E275" s="11">
        <f t="shared" si="120"/>
        <v>430</v>
      </c>
      <c r="F275" s="11">
        <f t="shared" si="120"/>
        <v>40</v>
      </c>
      <c r="G275" s="11">
        <f t="shared" si="120"/>
        <v>30.9</v>
      </c>
      <c r="H275" s="11">
        <f t="shared" si="120"/>
        <v>0</v>
      </c>
      <c r="I275" s="11">
        <f t="shared" si="120"/>
        <v>0</v>
      </c>
      <c r="J275" s="49" t="s">
        <v>153</v>
      </c>
      <c r="K275" s="46" t="s">
        <v>10</v>
      </c>
      <c r="L275" s="46">
        <v>0</v>
      </c>
      <c r="M275" s="46">
        <v>0</v>
      </c>
      <c r="N275" s="46">
        <v>100</v>
      </c>
      <c r="O275" s="46">
        <v>100</v>
      </c>
      <c r="P275" s="46">
        <v>100</v>
      </c>
      <c r="Q275" s="46">
        <v>100</v>
      </c>
      <c r="S275" s="46">
        <v>100</v>
      </c>
    </row>
    <row r="276" spans="1:19">
      <c r="A276" s="4" t="s">
        <v>9</v>
      </c>
      <c r="B276" s="55"/>
      <c r="C276" s="11">
        <f t="shared" si="103"/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50"/>
      <c r="K276" s="47"/>
      <c r="L276" s="47"/>
      <c r="M276" s="47"/>
      <c r="N276" s="47"/>
      <c r="O276" s="47"/>
      <c r="P276" s="47"/>
      <c r="Q276" s="47"/>
      <c r="S276" s="47"/>
    </row>
    <row r="277" spans="1:19">
      <c r="A277" s="4" t="s">
        <v>20</v>
      </c>
      <c r="B277" s="55"/>
      <c r="C277" s="11">
        <f t="shared" si="103"/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50"/>
      <c r="K277" s="47"/>
      <c r="L277" s="47"/>
      <c r="M277" s="47"/>
      <c r="N277" s="47"/>
      <c r="O277" s="47"/>
      <c r="P277" s="47"/>
      <c r="Q277" s="47"/>
      <c r="S277" s="47"/>
    </row>
    <row r="278" spans="1:19">
      <c r="A278" s="4" t="s">
        <v>8</v>
      </c>
      <c r="B278" s="55"/>
      <c r="C278" s="11">
        <f t="shared" si="103"/>
        <v>500.9</v>
      </c>
      <c r="D278" s="12">
        <v>0</v>
      </c>
      <c r="E278" s="12">
        <v>430</v>
      </c>
      <c r="F278" s="12">
        <v>40</v>
      </c>
      <c r="G278" s="45">
        <v>30.9</v>
      </c>
      <c r="H278" s="12">
        <v>0</v>
      </c>
      <c r="I278" s="12">
        <v>0</v>
      </c>
      <c r="J278" s="50"/>
      <c r="K278" s="47"/>
      <c r="L278" s="47"/>
      <c r="M278" s="47"/>
      <c r="N278" s="47"/>
      <c r="O278" s="47"/>
      <c r="P278" s="47"/>
      <c r="Q278" s="47"/>
      <c r="S278" s="47"/>
    </row>
    <row r="279" spans="1:19">
      <c r="A279" s="4" t="s">
        <v>21</v>
      </c>
      <c r="B279" s="56"/>
      <c r="C279" s="11">
        <f t="shared" si="103"/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51"/>
      <c r="K279" s="48"/>
      <c r="L279" s="48"/>
      <c r="M279" s="48"/>
      <c r="N279" s="48"/>
      <c r="O279" s="48"/>
      <c r="P279" s="48"/>
      <c r="Q279" s="48"/>
      <c r="S279" s="48"/>
    </row>
    <row r="280" spans="1:19" ht="35.25" customHeight="1">
      <c r="A280" s="59" t="s">
        <v>154</v>
      </c>
      <c r="B280" s="60"/>
      <c r="C280" s="11">
        <f t="shared" si="103"/>
        <v>61134.399999999994</v>
      </c>
      <c r="D280" s="11">
        <f>D285+D294+D303</f>
        <v>10283.4</v>
      </c>
      <c r="E280" s="11">
        <f t="shared" ref="E280:H280" si="121">E285+E294+E303</f>
        <v>9506.9</v>
      </c>
      <c r="F280" s="11">
        <f t="shared" si="121"/>
        <v>10015</v>
      </c>
      <c r="G280" s="11">
        <f t="shared" si="121"/>
        <v>10489.7</v>
      </c>
      <c r="H280" s="11">
        <f t="shared" si="121"/>
        <v>10419.700000000001</v>
      </c>
      <c r="I280" s="11">
        <f t="shared" ref="I280" si="122">I285+I294+I303</f>
        <v>10419.700000000001</v>
      </c>
      <c r="J280" s="6"/>
      <c r="K280" s="8"/>
      <c r="L280" s="8"/>
      <c r="M280" s="8"/>
      <c r="N280" s="8"/>
      <c r="O280" s="8"/>
      <c r="P280" s="8"/>
      <c r="Q280" s="8"/>
      <c r="S280" s="29"/>
    </row>
    <row r="281" spans="1:19">
      <c r="A281" s="57" t="s">
        <v>9</v>
      </c>
      <c r="B281" s="58"/>
      <c r="C281" s="11">
        <f t="shared" si="103"/>
        <v>0</v>
      </c>
      <c r="D281" s="11">
        <f>D286+D295+D304+D290+D299</f>
        <v>0</v>
      </c>
      <c r="E281" s="11">
        <f t="shared" ref="E281:H281" si="123">E286+E295+E304+E290+E299</f>
        <v>0</v>
      </c>
      <c r="F281" s="11">
        <f t="shared" si="123"/>
        <v>0</v>
      </c>
      <c r="G281" s="11">
        <f t="shared" si="123"/>
        <v>0</v>
      </c>
      <c r="H281" s="11">
        <f t="shared" si="123"/>
        <v>0</v>
      </c>
      <c r="I281" s="11">
        <f t="shared" ref="I281" si="124">I286+I295+I304+I290+I299</f>
        <v>0</v>
      </c>
      <c r="J281" s="6"/>
      <c r="K281" s="8"/>
      <c r="L281" s="8"/>
      <c r="M281" s="8"/>
      <c r="N281" s="8"/>
      <c r="O281" s="8"/>
      <c r="P281" s="8"/>
      <c r="Q281" s="8"/>
      <c r="S281" s="29"/>
    </row>
    <row r="282" spans="1:19">
      <c r="A282" s="57" t="s">
        <v>20</v>
      </c>
      <c r="B282" s="58"/>
      <c r="C282" s="11">
        <f t="shared" si="103"/>
        <v>42445.700000000004</v>
      </c>
      <c r="D282" s="11">
        <f t="shared" ref="D282:H282" si="125">D287+D296+D305+D291+D300</f>
        <v>7261.2999999999993</v>
      </c>
      <c r="E282" s="11">
        <f t="shared" si="125"/>
        <v>6659.9</v>
      </c>
      <c r="F282" s="11">
        <f t="shared" si="125"/>
        <v>6827.6</v>
      </c>
      <c r="G282" s="11">
        <f t="shared" si="125"/>
        <v>7232.3</v>
      </c>
      <c r="H282" s="11">
        <f t="shared" si="125"/>
        <v>7232.3</v>
      </c>
      <c r="I282" s="11">
        <f t="shared" ref="I282" si="126">I287+I296+I305+I291+I300</f>
        <v>7232.3</v>
      </c>
      <c r="J282" s="6"/>
      <c r="K282" s="8"/>
      <c r="L282" s="8"/>
      <c r="M282" s="8"/>
      <c r="N282" s="8"/>
      <c r="O282" s="8"/>
      <c r="P282" s="8"/>
      <c r="Q282" s="8"/>
      <c r="S282" s="29"/>
    </row>
    <row r="283" spans="1:19">
      <c r="A283" s="57" t="s">
        <v>8</v>
      </c>
      <c r="B283" s="58"/>
      <c r="C283" s="11">
        <f t="shared" si="103"/>
        <v>18688.699999999997</v>
      </c>
      <c r="D283" s="11">
        <f t="shared" ref="D283:H283" si="127">D288+D297+D306+D292+D301</f>
        <v>3022.1</v>
      </c>
      <c r="E283" s="11">
        <f t="shared" si="127"/>
        <v>2847</v>
      </c>
      <c r="F283" s="11">
        <f t="shared" si="127"/>
        <v>3187.4</v>
      </c>
      <c r="G283" s="11">
        <f>G288+G297+G306+G292+G301</f>
        <v>3257.3999999999996</v>
      </c>
      <c r="H283" s="11">
        <f t="shared" si="127"/>
        <v>3187.3999999999996</v>
      </c>
      <c r="I283" s="11">
        <f t="shared" ref="I283" si="128">I288+I297+I306+I292+I301</f>
        <v>3187.3999999999996</v>
      </c>
      <c r="J283" s="6"/>
      <c r="K283" s="8"/>
      <c r="L283" s="8"/>
      <c r="M283" s="8"/>
      <c r="N283" s="8"/>
      <c r="O283" s="8"/>
      <c r="P283" s="8"/>
      <c r="Q283" s="8"/>
      <c r="S283" s="29"/>
    </row>
    <row r="284" spans="1:19" ht="15.75" customHeight="1">
      <c r="A284" s="57" t="s">
        <v>21</v>
      </c>
      <c r="B284" s="58"/>
      <c r="C284" s="11">
        <f t="shared" si="103"/>
        <v>0</v>
      </c>
      <c r="D284" s="11">
        <f t="shared" ref="D284:H284" si="129">D289+D298+D307+D293+D302</f>
        <v>0</v>
      </c>
      <c r="E284" s="11">
        <f t="shared" si="129"/>
        <v>0</v>
      </c>
      <c r="F284" s="11">
        <f t="shared" si="129"/>
        <v>0</v>
      </c>
      <c r="G284" s="11">
        <f t="shared" si="129"/>
        <v>0</v>
      </c>
      <c r="H284" s="11">
        <f t="shared" si="129"/>
        <v>0</v>
      </c>
      <c r="I284" s="11">
        <f t="shared" ref="I284" si="130">I289+I298+I307+I293+I302</f>
        <v>0</v>
      </c>
      <c r="J284" s="6"/>
      <c r="K284" s="8"/>
      <c r="L284" s="8"/>
      <c r="M284" s="8"/>
      <c r="N284" s="8"/>
      <c r="O284" s="8"/>
      <c r="P284" s="8"/>
      <c r="Q284" s="8"/>
      <c r="S284" s="29"/>
    </row>
    <row r="285" spans="1:19" ht="27.6">
      <c r="A285" s="27" t="s">
        <v>155</v>
      </c>
      <c r="B285" s="54" t="s">
        <v>25</v>
      </c>
      <c r="C285" s="11">
        <f t="shared" si="103"/>
        <v>43448.899999999994</v>
      </c>
      <c r="D285" s="11">
        <f>D286+D287+D288+D289+D290+D291+D292+D293</f>
        <v>7152.4</v>
      </c>
      <c r="E285" s="11">
        <f t="shared" ref="E285:H285" si="131">E286+E287+E288+E289+E290+E291+E292+E293</f>
        <v>6551</v>
      </c>
      <c r="F285" s="11">
        <f t="shared" si="131"/>
        <v>7065.4000000000005</v>
      </c>
      <c r="G285" s="11">
        <f t="shared" si="131"/>
        <v>7606.7</v>
      </c>
      <c r="H285" s="11">
        <f t="shared" si="131"/>
        <v>7536.7</v>
      </c>
      <c r="I285" s="11">
        <f t="shared" ref="I285" si="132">I286+I287+I288+I289+I290+I291+I292+I293</f>
        <v>7536.7</v>
      </c>
      <c r="J285" s="49" t="s">
        <v>156</v>
      </c>
      <c r="K285" s="46" t="s">
        <v>10</v>
      </c>
      <c r="L285" s="46">
        <v>100</v>
      </c>
      <c r="M285" s="46">
        <v>100</v>
      </c>
      <c r="N285" s="46">
        <v>100</v>
      </c>
      <c r="O285" s="46">
        <v>100</v>
      </c>
      <c r="P285" s="46">
        <v>100</v>
      </c>
      <c r="Q285" s="46">
        <v>100</v>
      </c>
      <c r="S285" s="46">
        <v>100</v>
      </c>
    </row>
    <row r="286" spans="1:19">
      <c r="A286" s="4" t="s">
        <v>9</v>
      </c>
      <c r="B286" s="55"/>
      <c r="C286" s="11">
        <f t="shared" si="103"/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50"/>
      <c r="K286" s="47"/>
      <c r="L286" s="47"/>
      <c r="M286" s="47"/>
      <c r="N286" s="47"/>
      <c r="O286" s="47"/>
      <c r="P286" s="47"/>
      <c r="Q286" s="47"/>
      <c r="S286" s="47"/>
    </row>
    <row r="287" spans="1:19">
      <c r="A287" s="4" t="s">
        <v>20</v>
      </c>
      <c r="B287" s="55"/>
      <c r="C287" s="11">
        <f t="shared" si="103"/>
        <v>41146.6</v>
      </c>
      <c r="D287" s="12">
        <v>6976.5</v>
      </c>
      <c r="E287" s="12">
        <v>6375.2</v>
      </c>
      <c r="F287" s="12">
        <v>6651.8</v>
      </c>
      <c r="G287" s="12">
        <v>7047.7</v>
      </c>
      <c r="H287" s="12">
        <v>7047.7</v>
      </c>
      <c r="I287" s="12">
        <v>7047.7</v>
      </c>
      <c r="J287" s="50"/>
      <c r="K287" s="47"/>
      <c r="L287" s="47"/>
      <c r="M287" s="47"/>
      <c r="N287" s="47"/>
      <c r="O287" s="47"/>
      <c r="P287" s="47"/>
      <c r="Q287" s="47"/>
      <c r="S287" s="47"/>
    </row>
    <row r="288" spans="1:19" ht="16.5" customHeight="1">
      <c r="A288" s="4" t="s">
        <v>8</v>
      </c>
      <c r="B288" s="55"/>
      <c r="C288" s="11">
        <f t="shared" si="103"/>
        <v>1212.9000000000001</v>
      </c>
      <c r="D288" s="12">
        <v>0</v>
      </c>
      <c r="E288" s="12">
        <v>0</v>
      </c>
      <c r="F288" s="12">
        <v>237.8</v>
      </c>
      <c r="G288" s="12">
        <v>371.7</v>
      </c>
      <c r="H288" s="12">
        <v>301.7</v>
      </c>
      <c r="I288" s="12">
        <v>301.7</v>
      </c>
      <c r="J288" s="50"/>
      <c r="K288" s="47"/>
      <c r="L288" s="47"/>
      <c r="M288" s="47"/>
      <c r="N288" s="47"/>
      <c r="O288" s="47"/>
      <c r="P288" s="47"/>
      <c r="Q288" s="47"/>
      <c r="S288" s="47"/>
    </row>
    <row r="289" spans="1:19" ht="52.5" customHeight="1">
      <c r="A289" s="4" t="s">
        <v>21</v>
      </c>
      <c r="B289" s="56"/>
      <c r="C289" s="11">
        <f t="shared" si="103"/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50"/>
      <c r="K289" s="47"/>
      <c r="L289" s="47"/>
      <c r="M289" s="47"/>
      <c r="N289" s="47"/>
      <c r="O289" s="47"/>
      <c r="P289" s="47"/>
      <c r="Q289" s="47"/>
      <c r="S289" s="47"/>
    </row>
    <row r="290" spans="1:19">
      <c r="A290" s="4" t="s">
        <v>9</v>
      </c>
      <c r="B290" s="54" t="s">
        <v>148</v>
      </c>
      <c r="C290" s="11">
        <f t="shared" si="103"/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50"/>
      <c r="K290" s="47"/>
      <c r="L290" s="47"/>
      <c r="M290" s="47"/>
      <c r="N290" s="47"/>
      <c r="O290" s="47"/>
      <c r="P290" s="47"/>
      <c r="Q290" s="47"/>
      <c r="S290" s="47"/>
    </row>
    <row r="291" spans="1:19">
      <c r="A291" s="4" t="s">
        <v>20</v>
      </c>
      <c r="B291" s="55"/>
      <c r="C291" s="11">
        <f t="shared" si="103"/>
        <v>1081.3</v>
      </c>
      <c r="D291" s="12">
        <v>175.9</v>
      </c>
      <c r="E291" s="12">
        <v>175.8</v>
      </c>
      <c r="F291" s="12">
        <v>175.8</v>
      </c>
      <c r="G291" s="12">
        <v>184.6</v>
      </c>
      <c r="H291" s="12">
        <v>184.6</v>
      </c>
      <c r="I291" s="12">
        <v>184.6</v>
      </c>
      <c r="J291" s="50"/>
      <c r="K291" s="47"/>
      <c r="L291" s="47"/>
      <c r="M291" s="47"/>
      <c r="N291" s="47"/>
      <c r="O291" s="47"/>
      <c r="P291" s="47"/>
      <c r="Q291" s="47"/>
      <c r="S291" s="47"/>
    </row>
    <row r="292" spans="1:19">
      <c r="A292" s="4" t="s">
        <v>8</v>
      </c>
      <c r="B292" s="55"/>
      <c r="C292" s="11">
        <f t="shared" si="103"/>
        <v>8.1000000000000014</v>
      </c>
      <c r="D292" s="12">
        <v>0</v>
      </c>
      <c r="E292" s="12">
        <v>0</v>
      </c>
      <c r="F292" s="12">
        <v>0</v>
      </c>
      <c r="G292" s="12">
        <v>2.7</v>
      </c>
      <c r="H292" s="12">
        <v>2.7</v>
      </c>
      <c r="I292" s="12">
        <v>2.7</v>
      </c>
      <c r="J292" s="50"/>
      <c r="K292" s="47"/>
      <c r="L292" s="47"/>
      <c r="M292" s="47"/>
      <c r="N292" s="47"/>
      <c r="O292" s="47"/>
      <c r="P292" s="47"/>
      <c r="Q292" s="47"/>
      <c r="S292" s="47"/>
    </row>
    <row r="293" spans="1:19" ht="18.75" customHeight="1">
      <c r="A293" s="4" t="s">
        <v>21</v>
      </c>
      <c r="B293" s="56"/>
      <c r="C293" s="11">
        <f t="shared" si="103"/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51"/>
      <c r="K293" s="48"/>
      <c r="L293" s="48"/>
      <c r="M293" s="48"/>
      <c r="N293" s="48"/>
      <c r="O293" s="48"/>
      <c r="P293" s="48"/>
      <c r="Q293" s="48"/>
      <c r="S293" s="48"/>
    </row>
    <row r="294" spans="1:19" ht="41.4">
      <c r="A294" s="27" t="s">
        <v>204</v>
      </c>
      <c r="B294" s="54" t="s">
        <v>25</v>
      </c>
      <c r="C294" s="11">
        <f t="shared" si="103"/>
        <v>17467.7</v>
      </c>
      <c r="D294" s="11">
        <f>D295+D296+D297+D298+D299+D300+D301+D302</f>
        <v>3022.1</v>
      </c>
      <c r="E294" s="11">
        <f t="shared" ref="E294:H294" si="133">E295+E296+E297+E298+E299+E300+E301+E302</f>
        <v>2847</v>
      </c>
      <c r="F294" s="11">
        <f t="shared" si="133"/>
        <v>2949.6</v>
      </c>
      <c r="G294" s="11">
        <f t="shared" si="133"/>
        <v>2883</v>
      </c>
      <c r="H294" s="11">
        <f t="shared" si="133"/>
        <v>2883</v>
      </c>
      <c r="I294" s="11">
        <f t="shared" ref="I294" si="134">I295+I296+I297+I298+I299+I300+I301+I302</f>
        <v>2883</v>
      </c>
      <c r="J294" s="49" t="s">
        <v>157</v>
      </c>
      <c r="K294" s="46" t="s">
        <v>12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S294" s="46">
        <v>0</v>
      </c>
    </row>
    <row r="295" spans="1:19">
      <c r="A295" s="4" t="s">
        <v>9</v>
      </c>
      <c r="B295" s="55"/>
      <c r="C295" s="11">
        <f t="shared" si="103"/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50"/>
      <c r="K295" s="47"/>
      <c r="L295" s="47"/>
      <c r="M295" s="47"/>
      <c r="N295" s="47"/>
      <c r="O295" s="47"/>
      <c r="P295" s="47"/>
      <c r="Q295" s="47"/>
      <c r="S295" s="47"/>
    </row>
    <row r="296" spans="1:19">
      <c r="A296" s="4" t="s">
        <v>20</v>
      </c>
      <c r="B296" s="55"/>
      <c r="C296" s="11">
        <f t="shared" si="103"/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50"/>
      <c r="K296" s="47"/>
      <c r="L296" s="47"/>
      <c r="M296" s="47"/>
      <c r="N296" s="47"/>
      <c r="O296" s="47"/>
      <c r="P296" s="47"/>
      <c r="Q296" s="47"/>
      <c r="S296" s="47"/>
    </row>
    <row r="297" spans="1:19" ht="21" customHeight="1">
      <c r="A297" s="4" t="s">
        <v>8</v>
      </c>
      <c r="B297" s="55"/>
      <c r="C297" s="11">
        <f t="shared" si="103"/>
        <v>16185.399999999998</v>
      </c>
      <c r="D297" s="12">
        <v>2662.1</v>
      </c>
      <c r="E297" s="12">
        <v>2500.1999999999998</v>
      </c>
      <c r="F297" s="12">
        <v>2803.7</v>
      </c>
      <c r="G297" s="12">
        <v>2739.8</v>
      </c>
      <c r="H297" s="12">
        <v>2739.8</v>
      </c>
      <c r="I297" s="12">
        <v>2739.8</v>
      </c>
      <c r="J297" s="50"/>
      <c r="K297" s="47"/>
      <c r="L297" s="47"/>
      <c r="M297" s="47"/>
      <c r="N297" s="47"/>
      <c r="O297" s="47"/>
      <c r="P297" s="47"/>
      <c r="Q297" s="47"/>
      <c r="S297" s="47"/>
    </row>
    <row r="298" spans="1:19" ht="42.75" customHeight="1">
      <c r="A298" s="4" t="s">
        <v>21</v>
      </c>
      <c r="B298" s="56"/>
      <c r="C298" s="11">
        <f t="shared" si="103"/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50"/>
      <c r="K298" s="47"/>
      <c r="L298" s="47"/>
      <c r="M298" s="47"/>
      <c r="N298" s="47"/>
      <c r="O298" s="47"/>
      <c r="P298" s="47"/>
      <c r="Q298" s="47"/>
      <c r="S298" s="47"/>
    </row>
    <row r="299" spans="1:19">
      <c r="A299" s="4" t="s">
        <v>9</v>
      </c>
      <c r="B299" s="54" t="s">
        <v>148</v>
      </c>
      <c r="C299" s="11">
        <f t="shared" si="103"/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50"/>
      <c r="K299" s="47"/>
      <c r="L299" s="47"/>
      <c r="M299" s="47"/>
      <c r="N299" s="47"/>
      <c r="O299" s="47"/>
      <c r="P299" s="47"/>
      <c r="Q299" s="47"/>
      <c r="S299" s="47"/>
    </row>
    <row r="300" spans="1:19">
      <c r="A300" s="4" t="s">
        <v>20</v>
      </c>
      <c r="B300" s="55"/>
      <c r="C300" s="11">
        <f t="shared" si="103"/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50"/>
      <c r="K300" s="47"/>
      <c r="L300" s="47"/>
      <c r="M300" s="47"/>
      <c r="N300" s="47"/>
      <c r="O300" s="47"/>
      <c r="P300" s="47"/>
      <c r="Q300" s="47"/>
      <c r="S300" s="47"/>
    </row>
    <row r="301" spans="1:19">
      <c r="A301" s="4" t="s">
        <v>8</v>
      </c>
      <c r="B301" s="55"/>
      <c r="C301" s="11">
        <f t="shared" si="103"/>
        <v>1282.3000000000002</v>
      </c>
      <c r="D301" s="12">
        <v>360</v>
      </c>
      <c r="E301" s="12">
        <v>346.8</v>
      </c>
      <c r="F301" s="12">
        <v>145.9</v>
      </c>
      <c r="G301" s="12">
        <v>143.19999999999999</v>
      </c>
      <c r="H301" s="12">
        <v>143.19999999999999</v>
      </c>
      <c r="I301" s="12">
        <v>143.19999999999999</v>
      </c>
      <c r="J301" s="50"/>
      <c r="K301" s="47"/>
      <c r="L301" s="47"/>
      <c r="M301" s="47"/>
      <c r="N301" s="47"/>
      <c r="O301" s="47"/>
      <c r="P301" s="47"/>
      <c r="Q301" s="47"/>
      <c r="S301" s="47"/>
    </row>
    <row r="302" spans="1:19" ht="18.75" customHeight="1">
      <c r="A302" s="4" t="s">
        <v>21</v>
      </c>
      <c r="B302" s="56"/>
      <c r="C302" s="11">
        <f t="shared" si="103"/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51"/>
      <c r="K302" s="48"/>
      <c r="L302" s="48"/>
      <c r="M302" s="48"/>
      <c r="N302" s="48"/>
      <c r="O302" s="48"/>
      <c r="P302" s="48"/>
      <c r="Q302" s="48"/>
      <c r="S302" s="48"/>
    </row>
    <row r="303" spans="1:19" ht="51" customHeight="1">
      <c r="A303" s="22" t="s">
        <v>199</v>
      </c>
      <c r="B303" s="54" t="s">
        <v>25</v>
      </c>
      <c r="C303" s="11">
        <f t="shared" si="103"/>
        <v>217.8</v>
      </c>
      <c r="D303" s="11">
        <f>D304+D305+D306+D307</f>
        <v>108.9</v>
      </c>
      <c r="E303" s="11">
        <f t="shared" ref="E303:H303" si="135">E304+E305+E306+E307</f>
        <v>108.9</v>
      </c>
      <c r="F303" s="11">
        <f t="shared" si="135"/>
        <v>0</v>
      </c>
      <c r="G303" s="11">
        <f t="shared" si="135"/>
        <v>0</v>
      </c>
      <c r="H303" s="11">
        <f t="shared" si="135"/>
        <v>0</v>
      </c>
      <c r="I303" s="11">
        <f t="shared" ref="I303" si="136">I304+I305+I306+I307</f>
        <v>0</v>
      </c>
      <c r="J303" s="52" t="s">
        <v>200</v>
      </c>
      <c r="K303" s="53" t="s">
        <v>12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S303" s="53">
        <v>0</v>
      </c>
    </row>
    <row r="304" spans="1:19">
      <c r="A304" s="4" t="s">
        <v>9</v>
      </c>
      <c r="B304" s="55"/>
      <c r="C304" s="11">
        <f t="shared" si="103"/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52"/>
      <c r="K304" s="53"/>
      <c r="L304" s="53"/>
      <c r="M304" s="53"/>
      <c r="N304" s="53"/>
      <c r="O304" s="53"/>
      <c r="P304" s="53"/>
      <c r="Q304" s="53"/>
      <c r="S304" s="53"/>
    </row>
    <row r="305" spans="1:19">
      <c r="A305" s="4" t="s">
        <v>20</v>
      </c>
      <c r="B305" s="55"/>
      <c r="C305" s="11">
        <f t="shared" si="103"/>
        <v>217.8</v>
      </c>
      <c r="D305" s="12">
        <v>108.9</v>
      </c>
      <c r="E305" s="12">
        <v>108.9</v>
      </c>
      <c r="F305" s="12">
        <v>0</v>
      </c>
      <c r="G305" s="12">
        <v>0</v>
      </c>
      <c r="H305" s="12">
        <v>0</v>
      </c>
      <c r="I305" s="12">
        <v>0</v>
      </c>
      <c r="J305" s="52"/>
      <c r="K305" s="53"/>
      <c r="L305" s="53"/>
      <c r="M305" s="53"/>
      <c r="N305" s="53"/>
      <c r="O305" s="53"/>
      <c r="P305" s="53"/>
      <c r="Q305" s="53"/>
      <c r="S305" s="53"/>
    </row>
    <row r="306" spans="1:19">
      <c r="A306" s="4" t="s">
        <v>8</v>
      </c>
      <c r="B306" s="55"/>
      <c r="C306" s="11">
        <f t="shared" ref="C306:C374" si="137">E306+F306+H306+D306+G306+I306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2"/>
      <c r="K306" s="53"/>
      <c r="L306" s="53"/>
      <c r="M306" s="53"/>
      <c r="N306" s="53"/>
      <c r="O306" s="53"/>
      <c r="P306" s="53"/>
      <c r="Q306" s="53"/>
      <c r="S306" s="53"/>
    </row>
    <row r="307" spans="1:19">
      <c r="A307" s="4" t="s">
        <v>21</v>
      </c>
      <c r="B307" s="56"/>
      <c r="C307" s="11">
        <f t="shared" si="137"/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52"/>
      <c r="K307" s="53"/>
      <c r="L307" s="53"/>
      <c r="M307" s="53"/>
      <c r="N307" s="53"/>
      <c r="O307" s="53"/>
      <c r="P307" s="53"/>
      <c r="Q307" s="53"/>
      <c r="S307" s="53"/>
    </row>
    <row r="308" spans="1:19" ht="39" customHeight="1">
      <c r="A308" s="59" t="s">
        <v>158</v>
      </c>
      <c r="B308" s="60"/>
      <c r="C308" s="11">
        <f t="shared" si="137"/>
        <v>113735.4</v>
      </c>
      <c r="D308" s="11">
        <f>D313+D318+D328+D333+D338+D323</f>
        <v>604.4</v>
      </c>
      <c r="E308" s="11">
        <f t="shared" ref="E308:H308" si="138">E313+E318+E328+E333+E338+E323</f>
        <v>202.60000000000002</v>
      </c>
      <c r="F308" s="11">
        <f t="shared" si="138"/>
        <v>25094.899999999998</v>
      </c>
      <c r="G308" s="11">
        <f t="shared" si="138"/>
        <v>28828.5</v>
      </c>
      <c r="H308" s="11">
        <f t="shared" si="138"/>
        <v>29502.5</v>
      </c>
      <c r="I308" s="11">
        <f t="shared" ref="I308" si="139">I313+I318+I328+I333+I338+I323</f>
        <v>29502.5</v>
      </c>
      <c r="J308" s="6"/>
      <c r="K308" s="8"/>
      <c r="L308" s="8"/>
      <c r="M308" s="8"/>
      <c r="N308" s="8"/>
      <c r="O308" s="8"/>
      <c r="P308" s="8"/>
      <c r="Q308" s="8"/>
      <c r="S308" s="29"/>
    </row>
    <row r="309" spans="1:19">
      <c r="A309" s="57" t="s">
        <v>9</v>
      </c>
      <c r="B309" s="58"/>
      <c r="C309" s="11">
        <f t="shared" si="137"/>
        <v>0</v>
      </c>
      <c r="D309" s="11">
        <f>D314+D319+D329+D334+D339+D324</f>
        <v>0</v>
      </c>
      <c r="E309" s="11">
        <f t="shared" ref="E309:H309" si="140">E314+E319+E329+E334+E339+E324</f>
        <v>0</v>
      </c>
      <c r="F309" s="11">
        <f t="shared" si="140"/>
        <v>0</v>
      </c>
      <c r="G309" s="11">
        <f t="shared" si="140"/>
        <v>0</v>
      </c>
      <c r="H309" s="11">
        <f t="shared" si="140"/>
        <v>0</v>
      </c>
      <c r="I309" s="11">
        <f t="shared" ref="I309" si="141">I314+I319+I329+I334+I339+I324</f>
        <v>0</v>
      </c>
      <c r="J309" s="6"/>
      <c r="K309" s="8"/>
      <c r="L309" s="8"/>
      <c r="M309" s="8"/>
      <c r="N309" s="8"/>
      <c r="O309" s="8"/>
      <c r="P309" s="8"/>
      <c r="Q309" s="8"/>
      <c r="S309" s="29"/>
    </row>
    <row r="310" spans="1:19">
      <c r="A310" s="57" t="s">
        <v>20</v>
      </c>
      <c r="B310" s="58"/>
      <c r="C310" s="11">
        <f t="shared" si="137"/>
        <v>112722</v>
      </c>
      <c r="D310" s="11">
        <f t="shared" ref="D310:H310" si="142">D315+D320+D330+D335+D340+D325</f>
        <v>0</v>
      </c>
      <c r="E310" s="11">
        <f t="shared" si="142"/>
        <v>0</v>
      </c>
      <c r="F310" s="11">
        <f t="shared" si="142"/>
        <v>24888.5</v>
      </c>
      <c r="G310" s="11">
        <f t="shared" si="142"/>
        <v>28828.5</v>
      </c>
      <c r="H310" s="11">
        <f t="shared" si="142"/>
        <v>29502.5</v>
      </c>
      <c r="I310" s="11">
        <f t="shared" ref="I310" si="143">I315+I320+I330+I335+I340+I325</f>
        <v>29502.5</v>
      </c>
      <c r="J310" s="6"/>
      <c r="K310" s="8"/>
      <c r="L310" s="8"/>
      <c r="M310" s="8"/>
      <c r="N310" s="8"/>
      <c r="O310" s="8"/>
      <c r="P310" s="8"/>
      <c r="Q310" s="8"/>
      <c r="S310" s="29"/>
    </row>
    <row r="311" spans="1:19">
      <c r="A311" s="57" t="s">
        <v>8</v>
      </c>
      <c r="B311" s="58"/>
      <c r="C311" s="11">
        <f t="shared" si="137"/>
        <v>1013.4</v>
      </c>
      <c r="D311" s="11">
        <f>D316+D321+D331+D336+D341+D326</f>
        <v>604.4</v>
      </c>
      <c r="E311" s="11">
        <f t="shared" ref="E311:H311" si="144">E316+E321+E331+E336+E341+E326</f>
        <v>202.60000000000002</v>
      </c>
      <c r="F311" s="11">
        <f t="shared" si="144"/>
        <v>206.4</v>
      </c>
      <c r="G311" s="11">
        <f t="shared" si="144"/>
        <v>0</v>
      </c>
      <c r="H311" s="11">
        <f t="shared" si="144"/>
        <v>0</v>
      </c>
      <c r="I311" s="11">
        <f t="shared" ref="I311" si="145">I316+I321+I331+I336+I341+I326</f>
        <v>0</v>
      </c>
      <c r="J311" s="6"/>
      <c r="K311" s="8"/>
      <c r="L311" s="8"/>
      <c r="M311" s="8"/>
      <c r="N311" s="8"/>
      <c r="O311" s="8"/>
      <c r="P311" s="8"/>
      <c r="Q311" s="8"/>
      <c r="S311" s="29"/>
    </row>
    <row r="312" spans="1:19" ht="20.25" customHeight="1">
      <c r="A312" s="57" t="s">
        <v>21</v>
      </c>
      <c r="B312" s="58"/>
      <c r="C312" s="11">
        <f t="shared" si="137"/>
        <v>0</v>
      </c>
      <c r="D312" s="11">
        <f t="shared" ref="D312:H312" si="146">D317+D322+D332+D337+D342+D327</f>
        <v>0</v>
      </c>
      <c r="E312" s="11">
        <f t="shared" si="146"/>
        <v>0</v>
      </c>
      <c r="F312" s="11">
        <f t="shared" si="146"/>
        <v>0</v>
      </c>
      <c r="G312" s="11">
        <f t="shared" si="146"/>
        <v>0</v>
      </c>
      <c r="H312" s="11">
        <f t="shared" si="146"/>
        <v>0</v>
      </c>
      <c r="I312" s="11">
        <f t="shared" ref="I312" si="147">I317+I322+I332+I337+I342+I327</f>
        <v>0</v>
      </c>
      <c r="J312" s="6"/>
      <c r="K312" s="8"/>
      <c r="L312" s="8"/>
      <c r="M312" s="8"/>
      <c r="N312" s="8"/>
      <c r="O312" s="8"/>
      <c r="P312" s="8"/>
      <c r="Q312" s="8"/>
      <c r="S312" s="29"/>
    </row>
    <row r="313" spans="1:19" ht="52.5" customHeight="1">
      <c r="A313" s="17" t="s">
        <v>159</v>
      </c>
      <c r="B313" s="54" t="s">
        <v>25</v>
      </c>
      <c r="C313" s="11">
        <f t="shared" si="137"/>
        <v>550.5</v>
      </c>
      <c r="D313" s="11">
        <f>D314+D315+D316+D317</f>
        <v>550.5</v>
      </c>
      <c r="E313" s="11">
        <f t="shared" ref="E313:H313" si="148">E314+E315+E316+E317</f>
        <v>0</v>
      </c>
      <c r="F313" s="11">
        <f t="shared" si="148"/>
        <v>0</v>
      </c>
      <c r="G313" s="11">
        <f t="shared" si="148"/>
        <v>0</v>
      </c>
      <c r="H313" s="11">
        <f t="shared" si="148"/>
        <v>0</v>
      </c>
      <c r="I313" s="11">
        <f t="shared" ref="I313" si="149">I314+I315+I316+I317</f>
        <v>0</v>
      </c>
      <c r="J313" s="52" t="s">
        <v>189</v>
      </c>
      <c r="K313" s="53" t="s">
        <v>12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  <c r="Q313" s="53">
        <v>0</v>
      </c>
      <c r="S313" s="53">
        <v>0</v>
      </c>
    </row>
    <row r="314" spans="1:19">
      <c r="A314" s="4" t="s">
        <v>9</v>
      </c>
      <c r="B314" s="55"/>
      <c r="C314" s="11">
        <f t="shared" si="137"/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52"/>
      <c r="K314" s="53"/>
      <c r="L314" s="53"/>
      <c r="M314" s="53"/>
      <c r="N314" s="53"/>
      <c r="O314" s="53"/>
      <c r="P314" s="53"/>
      <c r="Q314" s="53"/>
      <c r="S314" s="53"/>
    </row>
    <row r="315" spans="1:19">
      <c r="A315" s="4" t="s">
        <v>20</v>
      </c>
      <c r="B315" s="55"/>
      <c r="C315" s="11">
        <f t="shared" si="137"/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52"/>
      <c r="K315" s="53"/>
      <c r="L315" s="53"/>
      <c r="M315" s="53"/>
      <c r="N315" s="53"/>
      <c r="O315" s="53"/>
      <c r="P315" s="53"/>
      <c r="Q315" s="53"/>
      <c r="S315" s="53"/>
    </row>
    <row r="316" spans="1:19">
      <c r="A316" s="4" t="s">
        <v>8</v>
      </c>
      <c r="B316" s="55"/>
      <c r="C316" s="11">
        <f t="shared" si="137"/>
        <v>550.5</v>
      </c>
      <c r="D316" s="12">
        <v>550.5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52"/>
      <c r="K316" s="53"/>
      <c r="L316" s="53"/>
      <c r="M316" s="53"/>
      <c r="N316" s="53"/>
      <c r="O316" s="53"/>
      <c r="P316" s="53"/>
      <c r="Q316" s="53"/>
      <c r="S316" s="53"/>
    </row>
    <row r="317" spans="1:19" ht="16.5" customHeight="1">
      <c r="A317" s="4" t="s">
        <v>21</v>
      </c>
      <c r="B317" s="56"/>
      <c r="C317" s="11">
        <f t="shared" si="137"/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52"/>
      <c r="K317" s="53"/>
      <c r="L317" s="53"/>
      <c r="M317" s="53"/>
      <c r="N317" s="53"/>
      <c r="O317" s="53"/>
      <c r="P317" s="53"/>
      <c r="Q317" s="53"/>
      <c r="S317" s="53"/>
    </row>
    <row r="318" spans="1:19" ht="41.4">
      <c r="A318" s="25" t="s">
        <v>213</v>
      </c>
      <c r="B318" s="54" t="s">
        <v>25</v>
      </c>
      <c r="C318" s="11">
        <f t="shared" si="137"/>
        <v>83.4</v>
      </c>
      <c r="D318" s="11">
        <f>D319+D320+D321+D322</f>
        <v>0</v>
      </c>
      <c r="E318" s="11">
        <f t="shared" ref="E318:H318" si="150">E319+E320+E321+E322</f>
        <v>41.3</v>
      </c>
      <c r="F318" s="11">
        <f t="shared" si="150"/>
        <v>42.1</v>
      </c>
      <c r="G318" s="11">
        <f t="shared" si="150"/>
        <v>0</v>
      </c>
      <c r="H318" s="11">
        <f t="shared" si="150"/>
        <v>0</v>
      </c>
      <c r="I318" s="11">
        <f t="shared" ref="I318" si="151">I319+I320+I321+I322</f>
        <v>0</v>
      </c>
      <c r="J318" s="49" t="s">
        <v>160</v>
      </c>
      <c r="K318" s="46" t="s">
        <v>10</v>
      </c>
      <c r="L318" s="46">
        <v>100</v>
      </c>
      <c r="M318" s="46">
        <v>100</v>
      </c>
      <c r="N318" s="46">
        <v>100</v>
      </c>
      <c r="O318" s="46">
        <v>100</v>
      </c>
      <c r="P318" s="46">
        <v>100</v>
      </c>
      <c r="Q318" s="46">
        <v>100</v>
      </c>
      <c r="S318" s="46">
        <v>100</v>
      </c>
    </row>
    <row r="319" spans="1:19" ht="15" customHeight="1">
      <c r="A319" s="4" t="s">
        <v>9</v>
      </c>
      <c r="B319" s="55"/>
      <c r="C319" s="11">
        <f t="shared" si="137"/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50"/>
      <c r="K319" s="47"/>
      <c r="L319" s="47"/>
      <c r="M319" s="47"/>
      <c r="N319" s="47"/>
      <c r="O319" s="47"/>
      <c r="P319" s="47"/>
      <c r="Q319" s="47"/>
      <c r="S319" s="47"/>
    </row>
    <row r="320" spans="1:19">
      <c r="A320" s="4" t="s">
        <v>20</v>
      </c>
      <c r="B320" s="55"/>
      <c r="C320" s="11">
        <f t="shared" si="137"/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50"/>
      <c r="K320" s="47"/>
      <c r="L320" s="47"/>
      <c r="M320" s="47"/>
      <c r="N320" s="47"/>
      <c r="O320" s="47"/>
      <c r="P320" s="47"/>
      <c r="Q320" s="47"/>
      <c r="S320" s="47"/>
    </row>
    <row r="321" spans="1:19">
      <c r="A321" s="4" t="s">
        <v>8</v>
      </c>
      <c r="B321" s="55"/>
      <c r="C321" s="11">
        <f t="shared" si="137"/>
        <v>83.4</v>
      </c>
      <c r="D321" s="12">
        <v>0</v>
      </c>
      <c r="E321" s="12">
        <v>41.3</v>
      </c>
      <c r="F321" s="12">
        <v>42.1</v>
      </c>
      <c r="G321" s="12">
        <v>0</v>
      </c>
      <c r="H321" s="12">
        <v>0</v>
      </c>
      <c r="I321" s="12">
        <v>0</v>
      </c>
      <c r="J321" s="50"/>
      <c r="K321" s="47"/>
      <c r="L321" s="47"/>
      <c r="M321" s="47"/>
      <c r="N321" s="47"/>
      <c r="O321" s="47"/>
      <c r="P321" s="47"/>
      <c r="Q321" s="47"/>
      <c r="S321" s="47"/>
    </row>
    <row r="322" spans="1:19" ht="21.75" customHeight="1">
      <c r="A322" s="4" t="s">
        <v>21</v>
      </c>
      <c r="B322" s="56"/>
      <c r="C322" s="11">
        <f t="shared" si="137"/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50"/>
      <c r="K322" s="47"/>
      <c r="L322" s="47"/>
      <c r="M322" s="47"/>
      <c r="N322" s="47"/>
      <c r="O322" s="47"/>
      <c r="P322" s="47"/>
      <c r="Q322" s="47"/>
      <c r="S322" s="47"/>
    </row>
    <row r="323" spans="1:19" ht="52.5" customHeight="1">
      <c r="A323" s="25" t="s">
        <v>205</v>
      </c>
      <c r="B323" s="54" t="s">
        <v>148</v>
      </c>
      <c r="C323" s="11">
        <f t="shared" si="137"/>
        <v>325.60000000000002</v>
      </c>
      <c r="D323" s="11">
        <f>D324+D325+D326+D327</f>
        <v>0</v>
      </c>
      <c r="E323" s="11">
        <f t="shared" ref="E323:H323" si="152">E324+E325+E326+E327</f>
        <v>161.30000000000001</v>
      </c>
      <c r="F323" s="11">
        <f t="shared" si="152"/>
        <v>164.3</v>
      </c>
      <c r="G323" s="11">
        <f t="shared" si="152"/>
        <v>0</v>
      </c>
      <c r="H323" s="11">
        <f t="shared" si="152"/>
        <v>0</v>
      </c>
      <c r="I323" s="11">
        <f t="shared" ref="I323" si="153">I324+I325+I326+I327</f>
        <v>0</v>
      </c>
      <c r="J323" s="52" t="s">
        <v>206</v>
      </c>
      <c r="K323" s="53" t="s">
        <v>10</v>
      </c>
      <c r="L323" s="53">
        <v>100</v>
      </c>
      <c r="M323" s="53">
        <v>100</v>
      </c>
      <c r="N323" s="53">
        <v>100</v>
      </c>
      <c r="O323" s="53">
        <v>100</v>
      </c>
      <c r="P323" s="53">
        <v>100</v>
      </c>
      <c r="Q323" s="53">
        <v>100</v>
      </c>
      <c r="S323" s="53">
        <v>100</v>
      </c>
    </row>
    <row r="324" spans="1:19">
      <c r="A324" s="4" t="s">
        <v>9</v>
      </c>
      <c r="B324" s="55"/>
      <c r="C324" s="11">
        <f t="shared" si="137"/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52"/>
      <c r="K324" s="53"/>
      <c r="L324" s="53"/>
      <c r="M324" s="53"/>
      <c r="N324" s="53"/>
      <c r="O324" s="53"/>
      <c r="P324" s="53"/>
      <c r="Q324" s="53"/>
      <c r="S324" s="53"/>
    </row>
    <row r="325" spans="1:19">
      <c r="A325" s="4" t="s">
        <v>20</v>
      </c>
      <c r="B325" s="55"/>
      <c r="C325" s="11">
        <f t="shared" si="137"/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52"/>
      <c r="K325" s="53"/>
      <c r="L325" s="53"/>
      <c r="M325" s="53"/>
      <c r="N325" s="53"/>
      <c r="O325" s="53"/>
      <c r="P325" s="53"/>
      <c r="Q325" s="53"/>
      <c r="S325" s="53"/>
    </row>
    <row r="326" spans="1:19">
      <c r="A326" s="4" t="s">
        <v>8</v>
      </c>
      <c r="B326" s="55"/>
      <c r="C326" s="11">
        <f t="shared" si="137"/>
        <v>325.60000000000002</v>
      </c>
      <c r="D326" s="12">
        <v>0</v>
      </c>
      <c r="E326" s="12">
        <v>161.30000000000001</v>
      </c>
      <c r="F326" s="12">
        <v>164.3</v>
      </c>
      <c r="G326" s="12">
        <v>0</v>
      </c>
      <c r="H326" s="12">
        <v>0</v>
      </c>
      <c r="I326" s="12">
        <v>0</v>
      </c>
      <c r="J326" s="52"/>
      <c r="K326" s="53"/>
      <c r="L326" s="53"/>
      <c r="M326" s="53"/>
      <c r="N326" s="53"/>
      <c r="O326" s="53"/>
      <c r="P326" s="53"/>
      <c r="Q326" s="53"/>
      <c r="S326" s="53"/>
    </row>
    <row r="327" spans="1:19" ht="18.75" customHeight="1">
      <c r="A327" s="4" t="s">
        <v>21</v>
      </c>
      <c r="B327" s="56"/>
      <c r="C327" s="11">
        <f t="shared" si="137"/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52"/>
      <c r="K327" s="53"/>
      <c r="L327" s="53"/>
      <c r="M327" s="53"/>
      <c r="N327" s="53"/>
      <c r="O327" s="53"/>
      <c r="P327" s="53"/>
      <c r="Q327" s="53"/>
      <c r="S327" s="53"/>
    </row>
    <row r="328" spans="1:19" ht="37.5" customHeight="1">
      <c r="A328" s="25" t="s">
        <v>207</v>
      </c>
      <c r="B328" s="54" t="s">
        <v>25</v>
      </c>
      <c r="C328" s="11">
        <f t="shared" si="137"/>
        <v>53.9</v>
      </c>
      <c r="D328" s="11">
        <f t="shared" ref="D328:I328" si="154">D329+D330+D331+D332</f>
        <v>53.9</v>
      </c>
      <c r="E328" s="11">
        <f t="shared" si="154"/>
        <v>0</v>
      </c>
      <c r="F328" s="11">
        <f t="shared" si="154"/>
        <v>0</v>
      </c>
      <c r="G328" s="11">
        <f t="shared" si="154"/>
        <v>0</v>
      </c>
      <c r="H328" s="11">
        <f t="shared" si="154"/>
        <v>0</v>
      </c>
      <c r="I328" s="11">
        <f t="shared" si="154"/>
        <v>0</v>
      </c>
      <c r="J328" s="49" t="s">
        <v>208</v>
      </c>
      <c r="K328" s="46" t="s">
        <v>10</v>
      </c>
      <c r="L328" s="46">
        <v>100</v>
      </c>
      <c r="M328" s="46">
        <v>100</v>
      </c>
      <c r="N328" s="46">
        <v>100</v>
      </c>
      <c r="O328" s="46">
        <v>100</v>
      </c>
      <c r="P328" s="46">
        <v>100</v>
      </c>
      <c r="Q328" s="46">
        <v>100</v>
      </c>
      <c r="S328" s="46">
        <v>100</v>
      </c>
    </row>
    <row r="329" spans="1:19">
      <c r="A329" s="4" t="s">
        <v>9</v>
      </c>
      <c r="B329" s="55"/>
      <c r="C329" s="11">
        <f t="shared" si="137"/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50"/>
      <c r="K329" s="47"/>
      <c r="L329" s="47"/>
      <c r="M329" s="47"/>
      <c r="N329" s="47"/>
      <c r="O329" s="47"/>
      <c r="P329" s="47"/>
      <c r="Q329" s="47"/>
      <c r="S329" s="47"/>
    </row>
    <row r="330" spans="1:19">
      <c r="A330" s="4" t="s">
        <v>20</v>
      </c>
      <c r="B330" s="55"/>
      <c r="C330" s="11">
        <f t="shared" si="137"/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50"/>
      <c r="K330" s="47"/>
      <c r="L330" s="47"/>
      <c r="M330" s="47"/>
      <c r="N330" s="47"/>
      <c r="O330" s="47"/>
      <c r="P330" s="47"/>
      <c r="Q330" s="47"/>
      <c r="S330" s="47"/>
    </row>
    <row r="331" spans="1:19">
      <c r="A331" s="4" t="s">
        <v>8</v>
      </c>
      <c r="B331" s="55"/>
      <c r="C331" s="11">
        <f t="shared" si="137"/>
        <v>53.9</v>
      </c>
      <c r="D331" s="12">
        <v>53.9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50"/>
      <c r="K331" s="47"/>
      <c r="L331" s="47"/>
      <c r="M331" s="47"/>
      <c r="N331" s="47"/>
      <c r="O331" s="47"/>
      <c r="P331" s="47"/>
      <c r="Q331" s="47"/>
      <c r="S331" s="47"/>
    </row>
    <row r="332" spans="1:19" ht="21" customHeight="1">
      <c r="A332" s="4" t="s">
        <v>21</v>
      </c>
      <c r="B332" s="56"/>
      <c r="C332" s="11">
        <f t="shared" si="137"/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51"/>
      <c r="K332" s="48"/>
      <c r="L332" s="48"/>
      <c r="M332" s="48"/>
      <c r="N332" s="48"/>
      <c r="O332" s="48"/>
      <c r="P332" s="48"/>
      <c r="Q332" s="48"/>
      <c r="S332" s="48"/>
    </row>
    <row r="333" spans="1:19" ht="37.5" customHeight="1">
      <c r="A333" s="25" t="s">
        <v>209</v>
      </c>
      <c r="B333" s="54" t="s">
        <v>25</v>
      </c>
      <c r="C333" s="11">
        <f t="shared" si="137"/>
        <v>48200.2</v>
      </c>
      <c r="D333" s="11">
        <f t="shared" ref="D333:I333" si="155">D334+D335+D336+D337</f>
        <v>0</v>
      </c>
      <c r="E333" s="11">
        <f t="shared" si="155"/>
        <v>0</v>
      </c>
      <c r="F333" s="11">
        <f t="shared" si="155"/>
        <v>10423</v>
      </c>
      <c r="G333" s="11">
        <f t="shared" si="155"/>
        <v>12425</v>
      </c>
      <c r="H333" s="11">
        <f t="shared" si="155"/>
        <v>12676.1</v>
      </c>
      <c r="I333" s="11">
        <f t="shared" si="155"/>
        <v>12676.1</v>
      </c>
      <c r="J333" s="49" t="s">
        <v>210</v>
      </c>
      <c r="K333" s="46" t="s">
        <v>10</v>
      </c>
      <c r="L333" s="46">
        <v>100</v>
      </c>
      <c r="M333" s="46">
        <v>100</v>
      </c>
      <c r="N333" s="46">
        <v>100</v>
      </c>
      <c r="O333" s="46">
        <v>100</v>
      </c>
      <c r="P333" s="46">
        <v>100</v>
      </c>
      <c r="Q333" s="46">
        <v>100</v>
      </c>
      <c r="S333" s="46">
        <v>100</v>
      </c>
    </row>
    <row r="334" spans="1:19">
      <c r="A334" s="4" t="s">
        <v>9</v>
      </c>
      <c r="B334" s="55"/>
      <c r="C334" s="11">
        <f t="shared" si="137"/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50"/>
      <c r="K334" s="47"/>
      <c r="L334" s="47"/>
      <c r="M334" s="47"/>
      <c r="N334" s="47"/>
      <c r="O334" s="47"/>
      <c r="P334" s="47"/>
      <c r="Q334" s="47"/>
      <c r="S334" s="47"/>
    </row>
    <row r="335" spans="1:19">
      <c r="A335" s="4" t="s">
        <v>20</v>
      </c>
      <c r="B335" s="55"/>
      <c r="C335" s="11">
        <f t="shared" si="137"/>
        <v>48200.2</v>
      </c>
      <c r="D335" s="12">
        <v>0</v>
      </c>
      <c r="E335" s="12">
        <v>0</v>
      </c>
      <c r="F335" s="12">
        <v>10423</v>
      </c>
      <c r="G335" s="12">
        <v>12425</v>
      </c>
      <c r="H335" s="12">
        <v>12676.1</v>
      </c>
      <c r="I335" s="12">
        <v>12676.1</v>
      </c>
      <c r="J335" s="50"/>
      <c r="K335" s="47"/>
      <c r="L335" s="47"/>
      <c r="M335" s="47"/>
      <c r="N335" s="47"/>
      <c r="O335" s="47"/>
      <c r="P335" s="47"/>
      <c r="Q335" s="47"/>
      <c r="S335" s="47"/>
    </row>
    <row r="336" spans="1:19">
      <c r="A336" s="4" t="s">
        <v>8</v>
      </c>
      <c r="B336" s="55"/>
      <c r="C336" s="11">
        <f t="shared" si="137"/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50"/>
      <c r="K336" s="47"/>
      <c r="L336" s="47"/>
      <c r="M336" s="47"/>
      <c r="N336" s="47"/>
      <c r="O336" s="47"/>
      <c r="P336" s="47"/>
      <c r="Q336" s="47"/>
      <c r="S336" s="47"/>
    </row>
    <row r="337" spans="1:20" ht="21" customHeight="1">
      <c r="A337" s="4" t="s">
        <v>21</v>
      </c>
      <c r="B337" s="56"/>
      <c r="C337" s="11">
        <f t="shared" si="137"/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51"/>
      <c r="K337" s="48"/>
      <c r="L337" s="48"/>
      <c r="M337" s="48"/>
      <c r="N337" s="48"/>
      <c r="O337" s="48"/>
      <c r="P337" s="48"/>
      <c r="Q337" s="48"/>
      <c r="S337" s="48"/>
    </row>
    <row r="338" spans="1:20" ht="37.5" customHeight="1">
      <c r="A338" s="25" t="s">
        <v>212</v>
      </c>
      <c r="B338" s="54" t="s">
        <v>25</v>
      </c>
      <c r="C338" s="11">
        <f t="shared" si="137"/>
        <v>64521.8</v>
      </c>
      <c r="D338" s="11">
        <f t="shared" ref="D338:I338" si="156">D339+D340+D341+D342</f>
        <v>0</v>
      </c>
      <c r="E338" s="11">
        <f t="shared" si="156"/>
        <v>0</v>
      </c>
      <c r="F338" s="11">
        <f t="shared" si="156"/>
        <v>14465.5</v>
      </c>
      <c r="G338" s="11">
        <f t="shared" si="156"/>
        <v>16403.5</v>
      </c>
      <c r="H338" s="11">
        <f t="shared" si="156"/>
        <v>16826.400000000001</v>
      </c>
      <c r="I338" s="11">
        <f t="shared" si="156"/>
        <v>16826.400000000001</v>
      </c>
      <c r="J338" s="49" t="s">
        <v>211</v>
      </c>
      <c r="K338" s="46" t="s">
        <v>10</v>
      </c>
      <c r="L338" s="46">
        <v>100</v>
      </c>
      <c r="M338" s="46">
        <v>100</v>
      </c>
      <c r="N338" s="46">
        <v>100</v>
      </c>
      <c r="O338" s="46">
        <v>100</v>
      </c>
      <c r="P338" s="46">
        <v>100</v>
      </c>
      <c r="Q338" s="46">
        <v>100</v>
      </c>
      <c r="S338" s="46">
        <v>100</v>
      </c>
      <c r="T338" s="40"/>
    </row>
    <row r="339" spans="1:20">
      <c r="A339" s="4" t="s">
        <v>9</v>
      </c>
      <c r="B339" s="55"/>
      <c r="C339" s="11">
        <f t="shared" si="137"/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50"/>
      <c r="K339" s="47"/>
      <c r="L339" s="47"/>
      <c r="M339" s="47"/>
      <c r="N339" s="47"/>
      <c r="O339" s="47"/>
      <c r="P339" s="47"/>
      <c r="Q339" s="47"/>
      <c r="S339" s="47"/>
      <c r="T339" s="40"/>
    </row>
    <row r="340" spans="1:20">
      <c r="A340" s="4" t="s">
        <v>20</v>
      </c>
      <c r="B340" s="55"/>
      <c r="C340" s="11">
        <f t="shared" si="137"/>
        <v>64521.8</v>
      </c>
      <c r="D340" s="12">
        <v>0</v>
      </c>
      <c r="E340" s="12">
        <v>0</v>
      </c>
      <c r="F340" s="12">
        <v>14465.5</v>
      </c>
      <c r="G340" s="12">
        <v>16403.5</v>
      </c>
      <c r="H340" s="12">
        <v>16826.400000000001</v>
      </c>
      <c r="I340" s="12">
        <v>16826.400000000001</v>
      </c>
      <c r="J340" s="50"/>
      <c r="K340" s="47"/>
      <c r="L340" s="47"/>
      <c r="M340" s="47"/>
      <c r="N340" s="47"/>
      <c r="O340" s="47"/>
      <c r="P340" s="47"/>
      <c r="Q340" s="47"/>
      <c r="S340" s="47"/>
      <c r="T340" s="40"/>
    </row>
    <row r="341" spans="1:20">
      <c r="A341" s="4" t="s">
        <v>8</v>
      </c>
      <c r="B341" s="55"/>
      <c r="C341" s="11">
        <f t="shared" si="137"/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50"/>
      <c r="K341" s="47"/>
      <c r="L341" s="47"/>
      <c r="M341" s="47"/>
      <c r="N341" s="47"/>
      <c r="O341" s="47"/>
      <c r="P341" s="47"/>
      <c r="Q341" s="47"/>
      <c r="S341" s="47"/>
      <c r="T341" s="40"/>
    </row>
    <row r="342" spans="1:20" ht="21" customHeight="1">
      <c r="A342" s="4" t="s">
        <v>21</v>
      </c>
      <c r="B342" s="56"/>
      <c r="C342" s="11">
        <f t="shared" si="137"/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51"/>
      <c r="K342" s="48"/>
      <c r="L342" s="48"/>
      <c r="M342" s="48"/>
      <c r="N342" s="48"/>
      <c r="O342" s="48"/>
      <c r="P342" s="48"/>
      <c r="Q342" s="48"/>
      <c r="S342" s="48"/>
      <c r="T342" s="40"/>
    </row>
    <row r="343" spans="1:20" ht="40.5" customHeight="1">
      <c r="A343" s="39" t="s">
        <v>233</v>
      </c>
      <c r="B343" s="54" t="s">
        <v>25</v>
      </c>
      <c r="C343" s="11">
        <f t="shared" ref="C343:C347" si="157">E343+F343+H343+D343+G343+I343</f>
        <v>0</v>
      </c>
      <c r="D343" s="11">
        <f t="shared" ref="D343:I343" si="158">D344+D345+D346+D347</f>
        <v>0</v>
      </c>
      <c r="E343" s="11">
        <f t="shared" si="158"/>
        <v>0</v>
      </c>
      <c r="F343" s="11">
        <f t="shared" si="158"/>
        <v>0</v>
      </c>
      <c r="G343" s="11">
        <f t="shared" si="158"/>
        <v>0</v>
      </c>
      <c r="H343" s="11">
        <f t="shared" si="158"/>
        <v>0</v>
      </c>
      <c r="I343" s="11">
        <f t="shared" si="158"/>
        <v>0</v>
      </c>
      <c r="J343" s="49" t="s">
        <v>234</v>
      </c>
      <c r="K343" s="46" t="s">
        <v>10</v>
      </c>
      <c r="L343" s="61">
        <v>0</v>
      </c>
      <c r="M343" s="61">
        <v>0</v>
      </c>
      <c r="N343" s="61">
        <v>0</v>
      </c>
      <c r="O343" s="61">
        <v>0</v>
      </c>
      <c r="P343" s="61">
        <v>100</v>
      </c>
      <c r="Q343" s="61">
        <v>100</v>
      </c>
      <c r="R343" s="40"/>
      <c r="S343" s="61">
        <v>100</v>
      </c>
    </row>
    <row r="344" spans="1:20">
      <c r="A344" s="4" t="s">
        <v>9</v>
      </c>
      <c r="B344" s="55"/>
      <c r="C344" s="11">
        <f t="shared" si="157"/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50"/>
      <c r="K344" s="47"/>
      <c r="L344" s="62"/>
      <c r="M344" s="62"/>
      <c r="N344" s="62"/>
      <c r="O344" s="62"/>
      <c r="P344" s="62"/>
      <c r="Q344" s="62"/>
      <c r="R344" s="40"/>
      <c r="S344" s="62"/>
    </row>
    <row r="345" spans="1:20">
      <c r="A345" s="4" t="s">
        <v>20</v>
      </c>
      <c r="B345" s="55"/>
      <c r="C345" s="11">
        <f t="shared" si="157"/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50"/>
      <c r="K345" s="47"/>
      <c r="L345" s="62"/>
      <c r="M345" s="62"/>
      <c r="N345" s="62"/>
      <c r="O345" s="62"/>
      <c r="P345" s="62"/>
      <c r="Q345" s="62"/>
      <c r="R345" s="40"/>
      <c r="S345" s="62"/>
    </row>
    <row r="346" spans="1:20">
      <c r="A346" s="4" t="s">
        <v>8</v>
      </c>
      <c r="B346" s="55"/>
      <c r="C346" s="11">
        <f t="shared" si="157"/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50"/>
      <c r="K346" s="47"/>
      <c r="L346" s="62"/>
      <c r="M346" s="62"/>
      <c r="N346" s="62"/>
      <c r="O346" s="62"/>
      <c r="P346" s="62"/>
      <c r="Q346" s="62"/>
      <c r="R346" s="40"/>
      <c r="S346" s="62"/>
    </row>
    <row r="347" spans="1:20">
      <c r="A347" s="4" t="s">
        <v>21</v>
      </c>
      <c r="B347" s="56"/>
      <c r="C347" s="11">
        <f t="shared" si="157"/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51"/>
      <c r="K347" s="48"/>
      <c r="L347" s="63"/>
      <c r="M347" s="63"/>
      <c r="N347" s="63"/>
      <c r="O347" s="63"/>
      <c r="P347" s="63"/>
      <c r="Q347" s="63"/>
      <c r="R347" s="40"/>
      <c r="S347" s="63"/>
    </row>
    <row r="348" spans="1:20" ht="35.25" customHeight="1">
      <c r="A348" s="59" t="s">
        <v>195</v>
      </c>
      <c r="B348" s="60"/>
      <c r="C348" s="11">
        <f t="shared" si="137"/>
        <v>344.4</v>
      </c>
      <c r="D348" s="11">
        <f>D353+D358</f>
        <v>0</v>
      </c>
      <c r="E348" s="11">
        <f t="shared" ref="E348:H348" si="159">E353+E358</f>
        <v>344.4</v>
      </c>
      <c r="F348" s="11">
        <f t="shared" si="159"/>
        <v>0</v>
      </c>
      <c r="G348" s="11">
        <f t="shared" si="159"/>
        <v>0</v>
      </c>
      <c r="H348" s="11">
        <f t="shared" si="159"/>
        <v>0</v>
      </c>
      <c r="I348" s="11">
        <f t="shared" ref="I348" si="160">I353+I358</f>
        <v>0</v>
      </c>
      <c r="J348" s="18"/>
      <c r="K348" s="23"/>
      <c r="L348" s="23"/>
      <c r="M348" s="23"/>
      <c r="N348" s="23"/>
      <c r="O348" s="23"/>
      <c r="P348" s="23"/>
      <c r="Q348" s="23"/>
      <c r="S348" s="29"/>
    </row>
    <row r="349" spans="1:20">
      <c r="A349" s="57" t="s">
        <v>9</v>
      </c>
      <c r="B349" s="58"/>
      <c r="C349" s="11">
        <f t="shared" si="137"/>
        <v>0</v>
      </c>
      <c r="D349" s="11">
        <f t="shared" ref="D349:H349" si="161">D354+D359</f>
        <v>0</v>
      </c>
      <c r="E349" s="11">
        <f t="shared" si="161"/>
        <v>0</v>
      </c>
      <c r="F349" s="11">
        <f t="shared" si="161"/>
        <v>0</v>
      </c>
      <c r="G349" s="11">
        <f t="shared" si="161"/>
        <v>0</v>
      </c>
      <c r="H349" s="11">
        <f t="shared" si="161"/>
        <v>0</v>
      </c>
      <c r="I349" s="11">
        <f t="shared" ref="I349" si="162">I354+I359</f>
        <v>0</v>
      </c>
      <c r="J349" s="18"/>
      <c r="K349" s="23"/>
      <c r="L349" s="23"/>
      <c r="M349" s="23"/>
      <c r="N349" s="23"/>
      <c r="O349" s="23"/>
      <c r="P349" s="23"/>
      <c r="Q349" s="23"/>
      <c r="S349" s="29"/>
    </row>
    <row r="350" spans="1:20">
      <c r="A350" s="57" t="s">
        <v>20</v>
      </c>
      <c r="B350" s="58"/>
      <c r="C350" s="11">
        <f t="shared" si="137"/>
        <v>0</v>
      </c>
      <c r="D350" s="11">
        <f t="shared" ref="D350:H350" si="163">D355+D360</f>
        <v>0</v>
      </c>
      <c r="E350" s="11">
        <f t="shared" si="163"/>
        <v>0</v>
      </c>
      <c r="F350" s="11">
        <f t="shared" si="163"/>
        <v>0</v>
      </c>
      <c r="G350" s="11">
        <f t="shared" si="163"/>
        <v>0</v>
      </c>
      <c r="H350" s="11">
        <f t="shared" si="163"/>
        <v>0</v>
      </c>
      <c r="I350" s="11">
        <f t="shared" ref="I350" si="164">I355+I360</f>
        <v>0</v>
      </c>
      <c r="J350" s="18"/>
      <c r="K350" s="23"/>
      <c r="L350" s="23"/>
      <c r="M350" s="23"/>
      <c r="N350" s="23"/>
      <c r="O350" s="23"/>
      <c r="P350" s="23"/>
      <c r="Q350" s="23"/>
      <c r="S350" s="29"/>
    </row>
    <row r="351" spans="1:20">
      <c r="A351" s="57" t="s">
        <v>8</v>
      </c>
      <c r="B351" s="58"/>
      <c r="C351" s="11">
        <f t="shared" si="137"/>
        <v>344.4</v>
      </c>
      <c r="D351" s="11">
        <f t="shared" ref="D351:H351" si="165">D356+D361</f>
        <v>0</v>
      </c>
      <c r="E351" s="11">
        <f t="shared" si="165"/>
        <v>344.4</v>
      </c>
      <c r="F351" s="11">
        <f t="shared" si="165"/>
        <v>0</v>
      </c>
      <c r="G351" s="11">
        <f t="shared" si="165"/>
        <v>0</v>
      </c>
      <c r="H351" s="11">
        <f t="shared" si="165"/>
        <v>0</v>
      </c>
      <c r="I351" s="11">
        <f t="shared" ref="I351" si="166">I356+I361</f>
        <v>0</v>
      </c>
      <c r="J351" s="18"/>
      <c r="K351" s="23"/>
      <c r="L351" s="23"/>
      <c r="M351" s="23"/>
      <c r="N351" s="23"/>
      <c r="O351" s="23"/>
      <c r="P351" s="23"/>
      <c r="Q351" s="23"/>
      <c r="S351" s="29"/>
    </row>
    <row r="352" spans="1:20" ht="20.25" customHeight="1">
      <c r="A352" s="57" t="s">
        <v>21</v>
      </c>
      <c r="B352" s="58"/>
      <c r="C352" s="11">
        <f t="shared" si="137"/>
        <v>0</v>
      </c>
      <c r="D352" s="11">
        <f t="shared" ref="D352:H352" si="167">D357+D362</f>
        <v>0</v>
      </c>
      <c r="E352" s="11">
        <f t="shared" si="167"/>
        <v>0</v>
      </c>
      <c r="F352" s="11">
        <f t="shared" si="167"/>
        <v>0</v>
      </c>
      <c r="G352" s="11">
        <f t="shared" si="167"/>
        <v>0</v>
      </c>
      <c r="H352" s="11">
        <f t="shared" si="167"/>
        <v>0</v>
      </c>
      <c r="I352" s="11">
        <f t="shared" ref="I352" si="168">I357+I362</f>
        <v>0</v>
      </c>
      <c r="J352" s="18"/>
      <c r="K352" s="23"/>
      <c r="L352" s="23"/>
      <c r="M352" s="23"/>
      <c r="N352" s="23"/>
      <c r="O352" s="23"/>
      <c r="P352" s="23"/>
      <c r="Q352" s="23"/>
      <c r="S352" s="29"/>
    </row>
    <row r="353" spans="1:22" ht="39.75" customHeight="1">
      <c r="A353" s="22" t="s">
        <v>196</v>
      </c>
      <c r="B353" s="54" t="s">
        <v>25</v>
      </c>
      <c r="C353" s="11">
        <f t="shared" si="137"/>
        <v>94.5</v>
      </c>
      <c r="D353" s="11">
        <f>D354+D355+D356+D357</f>
        <v>0</v>
      </c>
      <c r="E353" s="11">
        <f t="shared" ref="E353:H353" si="169">E354+E355+E356+E357</f>
        <v>94.5</v>
      </c>
      <c r="F353" s="11">
        <f t="shared" si="169"/>
        <v>0</v>
      </c>
      <c r="G353" s="11">
        <f t="shared" si="169"/>
        <v>0</v>
      </c>
      <c r="H353" s="11">
        <f t="shared" si="169"/>
        <v>0</v>
      </c>
      <c r="I353" s="11">
        <f t="shared" ref="I353" si="170">I354+I355+I356+I357</f>
        <v>0</v>
      </c>
      <c r="J353" s="52" t="s">
        <v>201</v>
      </c>
      <c r="K353" s="53" t="s">
        <v>12</v>
      </c>
      <c r="L353" s="53">
        <v>0</v>
      </c>
      <c r="M353" s="53">
        <v>0</v>
      </c>
      <c r="N353" s="53">
        <v>1</v>
      </c>
      <c r="O353" s="53">
        <v>0</v>
      </c>
      <c r="P353" s="53">
        <v>0</v>
      </c>
      <c r="Q353" s="53">
        <v>0</v>
      </c>
      <c r="S353" s="53">
        <v>0</v>
      </c>
    </row>
    <row r="354" spans="1:22">
      <c r="A354" s="4" t="s">
        <v>9</v>
      </c>
      <c r="B354" s="55"/>
      <c r="C354" s="11">
        <f t="shared" si="137"/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52"/>
      <c r="K354" s="53"/>
      <c r="L354" s="53"/>
      <c r="M354" s="53"/>
      <c r="N354" s="53"/>
      <c r="O354" s="53"/>
      <c r="P354" s="53"/>
      <c r="Q354" s="53"/>
      <c r="S354" s="53"/>
    </row>
    <row r="355" spans="1:22">
      <c r="A355" s="4" t="s">
        <v>20</v>
      </c>
      <c r="B355" s="55"/>
      <c r="C355" s="11">
        <f t="shared" si="137"/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52"/>
      <c r="K355" s="53"/>
      <c r="L355" s="53"/>
      <c r="M355" s="53"/>
      <c r="N355" s="53"/>
      <c r="O355" s="53"/>
      <c r="P355" s="53"/>
      <c r="Q355" s="53"/>
      <c r="S355" s="53"/>
    </row>
    <row r="356" spans="1:22">
      <c r="A356" s="4" t="s">
        <v>8</v>
      </c>
      <c r="B356" s="55"/>
      <c r="C356" s="11">
        <f t="shared" si="137"/>
        <v>94.5</v>
      </c>
      <c r="D356" s="12">
        <v>0</v>
      </c>
      <c r="E356" s="12">
        <v>94.5</v>
      </c>
      <c r="F356" s="12">
        <v>0</v>
      </c>
      <c r="G356" s="12">
        <v>0</v>
      </c>
      <c r="H356" s="12">
        <v>0</v>
      </c>
      <c r="I356" s="12">
        <v>0</v>
      </c>
      <c r="J356" s="52"/>
      <c r="K356" s="53"/>
      <c r="L356" s="53"/>
      <c r="M356" s="53"/>
      <c r="N356" s="53"/>
      <c r="O356" s="53"/>
      <c r="P356" s="53"/>
      <c r="Q356" s="53"/>
      <c r="S356" s="53"/>
    </row>
    <row r="357" spans="1:22" ht="16.5" customHeight="1">
      <c r="A357" s="4" t="s">
        <v>21</v>
      </c>
      <c r="B357" s="56"/>
      <c r="C357" s="11">
        <f t="shared" si="137"/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52"/>
      <c r="K357" s="53"/>
      <c r="L357" s="53"/>
      <c r="M357" s="53"/>
      <c r="N357" s="53"/>
      <c r="O357" s="53"/>
      <c r="P357" s="53"/>
      <c r="Q357" s="53"/>
      <c r="S357" s="53"/>
    </row>
    <row r="358" spans="1:22" ht="22.5" customHeight="1">
      <c r="A358" s="22" t="s">
        <v>197</v>
      </c>
      <c r="B358" s="54" t="s">
        <v>25</v>
      </c>
      <c r="C358" s="11">
        <f t="shared" si="137"/>
        <v>249.9</v>
      </c>
      <c r="D358" s="11">
        <f>D359+D360+D361+D362</f>
        <v>0</v>
      </c>
      <c r="E358" s="11">
        <f t="shared" ref="E358:H358" si="171">E359+E360+E361+E362</f>
        <v>249.9</v>
      </c>
      <c r="F358" s="11">
        <f t="shared" si="171"/>
        <v>0</v>
      </c>
      <c r="G358" s="11">
        <f t="shared" si="171"/>
        <v>0</v>
      </c>
      <c r="H358" s="11">
        <f t="shared" si="171"/>
        <v>0</v>
      </c>
      <c r="I358" s="11">
        <f t="shared" ref="I358" si="172">I359+I360+I361+I362</f>
        <v>0</v>
      </c>
      <c r="J358" s="52" t="s">
        <v>198</v>
      </c>
      <c r="K358" s="53" t="s">
        <v>12</v>
      </c>
      <c r="L358" s="53">
        <v>0</v>
      </c>
      <c r="M358" s="53">
        <v>0</v>
      </c>
      <c r="N358" s="53">
        <v>1</v>
      </c>
      <c r="O358" s="53">
        <v>0</v>
      </c>
      <c r="P358" s="53">
        <v>0</v>
      </c>
      <c r="Q358" s="53">
        <v>0</v>
      </c>
      <c r="S358" s="53">
        <v>0</v>
      </c>
      <c r="T358" s="3"/>
      <c r="U358" s="3"/>
      <c r="V358" s="3"/>
    </row>
    <row r="359" spans="1:22" ht="15.75" customHeight="1">
      <c r="A359" s="4" t="s">
        <v>9</v>
      </c>
      <c r="B359" s="55"/>
      <c r="C359" s="11">
        <f t="shared" si="137"/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52"/>
      <c r="K359" s="53"/>
      <c r="L359" s="53"/>
      <c r="M359" s="53"/>
      <c r="N359" s="53"/>
      <c r="O359" s="53"/>
      <c r="P359" s="53"/>
      <c r="Q359" s="53"/>
      <c r="S359" s="53"/>
      <c r="T359" s="3"/>
      <c r="U359" s="3"/>
      <c r="V359" s="3"/>
    </row>
    <row r="360" spans="1:22" ht="15.75" customHeight="1">
      <c r="A360" s="4" t="s">
        <v>20</v>
      </c>
      <c r="B360" s="55"/>
      <c r="C360" s="11">
        <f t="shared" si="137"/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52"/>
      <c r="K360" s="53"/>
      <c r="L360" s="53"/>
      <c r="M360" s="53"/>
      <c r="N360" s="53"/>
      <c r="O360" s="53"/>
      <c r="P360" s="53"/>
      <c r="Q360" s="53"/>
      <c r="S360" s="53"/>
      <c r="T360" s="3"/>
      <c r="U360" s="3"/>
      <c r="V360" s="3"/>
    </row>
    <row r="361" spans="1:22" ht="15.75" customHeight="1">
      <c r="A361" s="4" t="s">
        <v>8</v>
      </c>
      <c r="B361" s="55"/>
      <c r="C361" s="11">
        <f t="shared" si="137"/>
        <v>249.9</v>
      </c>
      <c r="D361" s="12">
        <v>0</v>
      </c>
      <c r="E361" s="12">
        <v>249.9</v>
      </c>
      <c r="F361" s="12">
        <v>0</v>
      </c>
      <c r="G361" s="12">
        <v>0</v>
      </c>
      <c r="H361" s="12">
        <v>0</v>
      </c>
      <c r="I361" s="12">
        <v>0</v>
      </c>
      <c r="J361" s="52"/>
      <c r="K361" s="53"/>
      <c r="L361" s="53"/>
      <c r="M361" s="53"/>
      <c r="N361" s="53"/>
      <c r="O361" s="53"/>
      <c r="P361" s="53"/>
      <c r="Q361" s="53"/>
      <c r="S361" s="53"/>
      <c r="T361" s="3"/>
      <c r="U361" s="3"/>
      <c r="V361" s="3"/>
    </row>
    <row r="362" spans="1:22" ht="15.75" customHeight="1">
      <c r="A362" s="4" t="s">
        <v>21</v>
      </c>
      <c r="B362" s="56"/>
      <c r="C362" s="11">
        <f t="shared" si="137"/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52"/>
      <c r="K362" s="53"/>
      <c r="L362" s="53"/>
      <c r="M362" s="53"/>
      <c r="N362" s="53"/>
      <c r="O362" s="53"/>
      <c r="P362" s="53"/>
      <c r="Q362" s="53"/>
      <c r="S362" s="53"/>
      <c r="T362" s="3"/>
      <c r="U362" s="3"/>
      <c r="V362" s="3"/>
    </row>
    <row r="363" spans="1:22" ht="35.25" customHeight="1">
      <c r="A363" s="87" t="s">
        <v>161</v>
      </c>
      <c r="B363" s="88"/>
      <c r="C363" s="11">
        <f t="shared" si="137"/>
        <v>32719.200000000001</v>
      </c>
      <c r="D363" s="11">
        <f t="shared" ref="D363:H367" si="173">D368+D383+D408+D423+D438+D483</f>
        <v>2361</v>
      </c>
      <c r="E363" s="11">
        <f t="shared" si="173"/>
        <v>2071.9</v>
      </c>
      <c r="F363" s="11">
        <f t="shared" si="173"/>
        <v>7415.8</v>
      </c>
      <c r="G363" s="11">
        <f t="shared" si="173"/>
        <v>7443.5</v>
      </c>
      <c r="H363" s="11">
        <f t="shared" si="173"/>
        <v>6713.5</v>
      </c>
      <c r="I363" s="11">
        <f t="shared" ref="I363" si="174">I368+I383+I408+I423+I438+I483</f>
        <v>6713.5</v>
      </c>
      <c r="J363" s="6"/>
      <c r="K363" s="8"/>
      <c r="L363" s="8"/>
      <c r="M363" s="8"/>
      <c r="N363" s="8"/>
      <c r="O363" s="8"/>
      <c r="P363" s="8"/>
      <c r="Q363" s="8"/>
      <c r="R363" s="3"/>
      <c r="S363" s="29"/>
      <c r="T363" s="3"/>
      <c r="U363" s="3"/>
      <c r="V363" s="3"/>
    </row>
    <row r="364" spans="1:22" ht="15.75" customHeight="1">
      <c r="A364" s="57" t="s">
        <v>9</v>
      </c>
      <c r="B364" s="58"/>
      <c r="C364" s="11">
        <f t="shared" si="137"/>
        <v>0</v>
      </c>
      <c r="D364" s="11">
        <f t="shared" si="173"/>
        <v>0</v>
      </c>
      <c r="E364" s="11">
        <f t="shared" si="173"/>
        <v>0</v>
      </c>
      <c r="F364" s="11">
        <f t="shared" si="173"/>
        <v>0</v>
      </c>
      <c r="G364" s="11">
        <f t="shared" si="173"/>
        <v>0</v>
      </c>
      <c r="H364" s="11">
        <f t="shared" si="173"/>
        <v>0</v>
      </c>
      <c r="I364" s="11">
        <f t="shared" ref="I364" si="175">I369+I384+I409+I424+I439+I484</f>
        <v>0</v>
      </c>
      <c r="J364" s="6"/>
      <c r="K364" s="8"/>
      <c r="L364" s="8"/>
      <c r="M364" s="8"/>
      <c r="N364" s="8"/>
      <c r="O364" s="8"/>
      <c r="P364" s="8"/>
      <c r="Q364" s="8"/>
      <c r="R364" s="3"/>
      <c r="S364" s="29"/>
      <c r="T364" s="3"/>
      <c r="U364" s="3"/>
      <c r="V364" s="3"/>
    </row>
    <row r="365" spans="1:22" ht="15.75" customHeight="1">
      <c r="A365" s="57" t="s">
        <v>20</v>
      </c>
      <c r="B365" s="58"/>
      <c r="C365" s="11">
        <f t="shared" si="137"/>
        <v>22668.3</v>
      </c>
      <c r="D365" s="11">
        <f t="shared" si="173"/>
        <v>0</v>
      </c>
      <c r="E365" s="11">
        <f t="shared" si="173"/>
        <v>0</v>
      </c>
      <c r="F365" s="11">
        <f t="shared" si="173"/>
        <v>5451.3</v>
      </c>
      <c r="G365" s="11">
        <f t="shared" si="173"/>
        <v>5739</v>
      </c>
      <c r="H365" s="11">
        <f t="shared" si="173"/>
        <v>5739</v>
      </c>
      <c r="I365" s="11">
        <f t="shared" ref="I365" si="176">I370+I385+I410+I425+I440+I485</f>
        <v>5739</v>
      </c>
      <c r="J365" s="6"/>
      <c r="K365" s="8"/>
      <c r="L365" s="8"/>
      <c r="M365" s="8"/>
      <c r="N365" s="8"/>
      <c r="O365" s="8"/>
      <c r="P365" s="8"/>
      <c r="Q365" s="8"/>
      <c r="R365" s="3"/>
      <c r="S365" s="29"/>
      <c r="T365" s="3"/>
      <c r="U365" s="3"/>
      <c r="V365" s="3"/>
    </row>
    <row r="366" spans="1:22" ht="15.75" customHeight="1">
      <c r="A366" s="57" t="s">
        <v>8</v>
      </c>
      <c r="B366" s="58"/>
      <c r="C366" s="11">
        <f t="shared" si="137"/>
        <v>10050.900000000001</v>
      </c>
      <c r="D366" s="11">
        <f t="shared" si="173"/>
        <v>2361</v>
      </c>
      <c r="E366" s="11">
        <f t="shared" si="173"/>
        <v>2071.9</v>
      </c>
      <c r="F366" s="11">
        <f t="shared" si="173"/>
        <v>1964.5000000000002</v>
      </c>
      <c r="G366" s="11">
        <f t="shared" si="173"/>
        <v>1704.5</v>
      </c>
      <c r="H366" s="11">
        <f t="shared" si="173"/>
        <v>974.50000000000011</v>
      </c>
      <c r="I366" s="11">
        <f t="shared" ref="I366" si="177">I371+I386+I411+I426+I441+I486</f>
        <v>974.50000000000011</v>
      </c>
      <c r="J366" s="6"/>
      <c r="K366" s="8"/>
      <c r="L366" s="8"/>
      <c r="M366" s="8"/>
      <c r="N366" s="8"/>
      <c r="O366" s="8"/>
      <c r="P366" s="8"/>
      <c r="Q366" s="8"/>
      <c r="R366" s="3"/>
      <c r="S366" s="29"/>
      <c r="T366" s="3"/>
      <c r="U366" s="3"/>
      <c r="V366" s="3"/>
    </row>
    <row r="367" spans="1:22" ht="15.75" customHeight="1">
      <c r="A367" s="57" t="s">
        <v>21</v>
      </c>
      <c r="B367" s="58"/>
      <c r="C367" s="11">
        <f t="shared" si="137"/>
        <v>0</v>
      </c>
      <c r="D367" s="11">
        <f t="shared" si="173"/>
        <v>0</v>
      </c>
      <c r="E367" s="11">
        <f t="shared" si="173"/>
        <v>0</v>
      </c>
      <c r="F367" s="11">
        <f t="shared" si="173"/>
        <v>0</v>
      </c>
      <c r="G367" s="11">
        <f t="shared" si="173"/>
        <v>0</v>
      </c>
      <c r="H367" s="11">
        <f t="shared" si="173"/>
        <v>0</v>
      </c>
      <c r="I367" s="11">
        <f t="shared" ref="I367" si="178">I372+I387+I412+I427+I442+I487</f>
        <v>0</v>
      </c>
      <c r="J367" s="6"/>
      <c r="K367" s="8"/>
      <c r="L367" s="8"/>
      <c r="M367" s="8"/>
      <c r="N367" s="8"/>
      <c r="O367" s="8"/>
      <c r="P367" s="8"/>
      <c r="Q367" s="8"/>
      <c r="R367" s="3"/>
      <c r="S367" s="29"/>
      <c r="T367" s="3"/>
      <c r="U367" s="3"/>
      <c r="V367" s="3"/>
    </row>
    <row r="368" spans="1:22" ht="53.25" customHeight="1">
      <c r="A368" s="59" t="s">
        <v>162</v>
      </c>
      <c r="B368" s="60"/>
      <c r="C368" s="11">
        <f t="shared" si="137"/>
        <v>0</v>
      </c>
      <c r="D368" s="11">
        <f t="shared" ref="D368:H372" si="179">D373+D378</f>
        <v>0</v>
      </c>
      <c r="E368" s="11">
        <f t="shared" si="179"/>
        <v>0</v>
      </c>
      <c r="F368" s="11">
        <f t="shared" si="179"/>
        <v>0</v>
      </c>
      <c r="G368" s="11">
        <f t="shared" si="179"/>
        <v>0</v>
      </c>
      <c r="H368" s="11">
        <f t="shared" si="179"/>
        <v>0</v>
      </c>
      <c r="I368" s="11">
        <f t="shared" ref="I368" si="180">I373+I378</f>
        <v>0</v>
      </c>
      <c r="J368" s="6"/>
      <c r="K368" s="8"/>
      <c r="L368" s="8"/>
      <c r="M368" s="8"/>
      <c r="N368" s="8"/>
      <c r="O368" s="8"/>
      <c r="P368" s="8"/>
      <c r="Q368" s="8"/>
      <c r="R368" s="3"/>
      <c r="S368" s="29"/>
      <c r="T368" s="3"/>
      <c r="U368" s="3"/>
      <c r="V368" s="3"/>
    </row>
    <row r="369" spans="1:22" ht="15.75" customHeight="1">
      <c r="A369" s="57" t="s">
        <v>9</v>
      </c>
      <c r="B369" s="58"/>
      <c r="C369" s="11">
        <f t="shared" si="137"/>
        <v>0</v>
      </c>
      <c r="D369" s="11">
        <f t="shared" si="179"/>
        <v>0</v>
      </c>
      <c r="E369" s="11">
        <f t="shared" si="179"/>
        <v>0</v>
      </c>
      <c r="F369" s="11">
        <f t="shared" si="179"/>
        <v>0</v>
      </c>
      <c r="G369" s="11">
        <f t="shared" si="179"/>
        <v>0</v>
      </c>
      <c r="H369" s="11">
        <f t="shared" si="179"/>
        <v>0</v>
      </c>
      <c r="I369" s="11">
        <f t="shared" ref="I369" si="181">I374+I379</f>
        <v>0</v>
      </c>
      <c r="J369" s="6"/>
      <c r="K369" s="8"/>
      <c r="L369" s="8"/>
      <c r="M369" s="8"/>
      <c r="N369" s="8"/>
      <c r="O369" s="8"/>
      <c r="P369" s="8"/>
      <c r="Q369" s="8"/>
      <c r="R369" s="3"/>
      <c r="S369" s="29"/>
      <c r="T369" s="3"/>
      <c r="U369" s="3"/>
      <c r="V369" s="3"/>
    </row>
    <row r="370" spans="1:22" ht="15.75" customHeight="1">
      <c r="A370" s="57" t="s">
        <v>20</v>
      </c>
      <c r="B370" s="58"/>
      <c r="C370" s="11">
        <f t="shared" si="137"/>
        <v>0</v>
      </c>
      <c r="D370" s="11">
        <f t="shared" si="179"/>
        <v>0</v>
      </c>
      <c r="E370" s="11">
        <f t="shared" si="179"/>
        <v>0</v>
      </c>
      <c r="F370" s="11">
        <f t="shared" si="179"/>
        <v>0</v>
      </c>
      <c r="G370" s="11">
        <f t="shared" si="179"/>
        <v>0</v>
      </c>
      <c r="H370" s="11">
        <f t="shared" si="179"/>
        <v>0</v>
      </c>
      <c r="I370" s="11">
        <f t="shared" ref="I370" si="182">I375+I380</f>
        <v>0</v>
      </c>
      <c r="J370" s="6"/>
      <c r="K370" s="8"/>
      <c r="L370" s="8"/>
      <c r="M370" s="8"/>
      <c r="N370" s="8"/>
      <c r="O370" s="8"/>
      <c r="P370" s="8"/>
      <c r="Q370" s="8"/>
      <c r="R370" s="3"/>
      <c r="S370" s="29"/>
      <c r="T370" s="3"/>
      <c r="U370" s="3"/>
      <c r="V370" s="3"/>
    </row>
    <row r="371" spans="1:22" ht="15.75" customHeight="1">
      <c r="A371" s="57" t="s">
        <v>8</v>
      </c>
      <c r="B371" s="58"/>
      <c r="C371" s="11">
        <f t="shared" si="137"/>
        <v>0</v>
      </c>
      <c r="D371" s="11">
        <f t="shared" si="179"/>
        <v>0</v>
      </c>
      <c r="E371" s="11">
        <f t="shared" si="179"/>
        <v>0</v>
      </c>
      <c r="F371" s="11">
        <f t="shared" si="179"/>
        <v>0</v>
      </c>
      <c r="G371" s="11">
        <f t="shared" si="179"/>
        <v>0</v>
      </c>
      <c r="H371" s="11">
        <f t="shared" si="179"/>
        <v>0</v>
      </c>
      <c r="I371" s="11">
        <f t="shared" ref="I371" si="183">I376+I381</f>
        <v>0</v>
      </c>
      <c r="J371" s="6"/>
      <c r="K371" s="8"/>
      <c r="L371" s="8"/>
      <c r="M371" s="8"/>
      <c r="N371" s="8"/>
      <c r="O371" s="8"/>
      <c r="P371" s="8"/>
      <c r="Q371" s="8"/>
      <c r="R371" s="3"/>
      <c r="S371" s="29"/>
      <c r="T371" s="3"/>
      <c r="U371" s="3"/>
      <c r="V371" s="3"/>
    </row>
    <row r="372" spans="1:22" ht="15.75" customHeight="1">
      <c r="A372" s="57" t="s">
        <v>21</v>
      </c>
      <c r="B372" s="58"/>
      <c r="C372" s="11">
        <f t="shared" si="137"/>
        <v>0</v>
      </c>
      <c r="D372" s="11">
        <f t="shared" si="179"/>
        <v>0</v>
      </c>
      <c r="E372" s="11">
        <f t="shared" si="179"/>
        <v>0</v>
      </c>
      <c r="F372" s="11">
        <f t="shared" si="179"/>
        <v>0</v>
      </c>
      <c r="G372" s="11">
        <f t="shared" si="179"/>
        <v>0</v>
      </c>
      <c r="H372" s="11">
        <f t="shared" si="179"/>
        <v>0</v>
      </c>
      <c r="I372" s="11">
        <f t="shared" ref="I372" si="184">I377+I382</f>
        <v>0</v>
      </c>
      <c r="J372" s="6"/>
      <c r="K372" s="8"/>
      <c r="L372" s="8"/>
      <c r="M372" s="8"/>
      <c r="N372" s="8"/>
      <c r="O372" s="8"/>
      <c r="P372" s="8"/>
      <c r="Q372" s="8"/>
      <c r="R372" s="3"/>
      <c r="S372" s="29"/>
      <c r="T372" s="3"/>
      <c r="U372" s="3"/>
      <c r="V372" s="3"/>
    </row>
    <row r="373" spans="1:22" ht="51" customHeight="1">
      <c r="A373" s="17" t="s">
        <v>29</v>
      </c>
      <c r="B373" s="54" t="s">
        <v>25</v>
      </c>
      <c r="C373" s="11">
        <f t="shared" si="137"/>
        <v>0</v>
      </c>
      <c r="D373" s="14">
        <f t="shared" ref="D373:I373" si="185">D374+D375+D376+D377</f>
        <v>0</v>
      </c>
      <c r="E373" s="14">
        <f t="shared" si="185"/>
        <v>0</v>
      </c>
      <c r="F373" s="14">
        <f t="shared" si="185"/>
        <v>0</v>
      </c>
      <c r="G373" s="14">
        <f t="shared" si="185"/>
        <v>0</v>
      </c>
      <c r="H373" s="14">
        <f t="shared" si="185"/>
        <v>0</v>
      </c>
      <c r="I373" s="14">
        <f t="shared" si="185"/>
        <v>0</v>
      </c>
      <c r="J373" s="49" t="s">
        <v>65</v>
      </c>
      <c r="K373" s="46" t="s">
        <v>10</v>
      </c>
      <c r="L373" s="46">
        <v>66</v>
      </c>
      <c r="M373" s="46">
        <v>76</v>
      </c>
      <c r="N373" s="46">
        <v>76</v>
      </c>
      <c r="O373" s="46">
        <v>86</v>
      </c>
      <c r="P373" s="46">
        <v>86</v>
      </c>
      <c r="Q373" s="46">
        <v>98</v>
      </c>
      <c r="R373" s="3"/>
      <c r="S373" s="46">
        <v>98</v>
      </c>
      <c r="T373" s="3"/>
      <c r="U373" s="3"/>
      <c r="V373" s="3"/>
    </row>
    <row r="374" spans="1:22" ht="15.75" customHeight="1">
      <c r="A374" s="4" t="s">
        <v>9</v>
      </c>
      <c r="B374" s="55"/>
      <c r="C374" s="11">
        <f t="shared" si="137"/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50"/>
      <c r="K374" s="47"/>
      <c r="L374" s="47"/>
      <c r="M374" s="47"/>
      <c r="N374" s="47"/>
      <c r="O374" s="47"/>
      <c r="P374" s="47"/>
      <c r="Q374" s="47"/>
      <c r="R374" s="3"/>
      <c r="S374" s="47"/>
      <c r="T374" s="3"/>
      <c r="U374" s="3"/>
      <c r="V374" s="3"/>
    </row>
    <row r="375" spans="1:22" ht="15.75" customHeight="1">
      <c r="A375" s="4" t="s">
        <v>20</v>
      </c>
      <c r="B375" s="55"/>
      <c r="C375" s="11">
        <f t="shared" ref="C375:C438" si="186">E375+F375+H375+D375+G375+I375</f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50"/>
      <c r="K375" s="47"/>
      <c r="L375" s="47"/>
      <c r="M375" s="47"/>
      <c r="N375" s="47"/>
      <c r="O375" s="47"/>
      <c r="P375" s="47"/>
      <c r="Q375" s="47"/>
      <c r="R375" s="3"/>
      <c r="S375" s="47"/>
      <c r="T375" s="3"/>
      <c r="U375" s="3"/>
      <c r="V375" s="3"/>
    </row>
    <row r="376" spans="1:22" ht="15.75" customHeight="1">
      <c r="A376" s="4" t="s">
        <v>8</v>
      </c>
      <c r="B376" s="55"/>
      <c r="C376" s="11">
        <f t="shared" si="186"/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50"/>
      <c r="K376" s="47"/>
      <c r="L376" s="47"/>
      <c r="M376" s="47"/>
      <c r="N376" s="47"/>
      <c r="O376" s="47"/>
      <c r="P376" s="47"/>
      <c r="Q376" s="47"/>
      <c r="R376" s="3"/>
      <c r="S376" s="47"/>
      <c r="T376" s="3"/>
      <c r="U376" s="3"/>
      <c r="V376" s="3"/>
    </row>
    <row r="377" spans="1:22" ht="15.75" customHeight="1">
      <c r="A377" s="4" t="s">
        <v>21</v>
      </c>
      <c r="B377" s="56"/>
      <c r="C377" s="11">
        <f t="shared" si="186"/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51"/>
      <c r="K377" s="48"/>
      <c r="L377" s="48"/>
      <c r="M377" s="48"/>
      <c r="N377" s="48"/>
      <c r="O377" s="48"/>
      <c r="P377" s="48"/>
      <c r="Q377" s="48"/>
      <c r="R377" s="3"/>
      <c r="S377" s="48"/>
      <c r="T377" s="3"/>
      <c r="U377" s="3"/>
      <c r="V377" s="3"/>
    </row>
    <row r="378" spans="1:22" ht="35.25" customHeight="1">
      <c r="A378" s="17" t="s">
        <v>30</v>
      </c>
      <c r="B378" s="54" t="s">
        <v>25</v>
      </c>
      <c r="C378" s="11">
        <f t="shared" si="186"/>
        <v>0</v>
      </c>
      <c r="D378" s="14">
        <f t="shared" ref="D378:I378" si="187">D379+D380+D381+D382</f>
        <v>0</v>
      </c>
      <c r="E378" s="14">
        <f t="shared" si="187"/>
        <v>0</v>
      </c>
      <c r="F378" s="14">
        <f t="shared" si="187"/>
        <v>0</v>
      </c>
      <c r="G378" s="14">
        <f t="shared" si="187"/>
        <v>0</v>
      </c>
      <c r="H378" s="14">
        <f t="shared" si="187"/>
        <v>0</v>
      </c>
      <c r="I378" s="14">
        <f t="shared" si="187"/>
        <v>0</v>
      </c>
      <c r="J378" s="49" t="s">
        <v>66</v>
      </c>
      <c r="K378" s="46" t="s">
        <v>10</v>
      </c>
      <c r="L378" s="46">
        <v>0</v>
      </c>
      <c r="M378" s="46">
        <v>100</v>
      </c>
      <c r="N378" s="46">
        <v>100</v>
      </c>
      <c r="O378" s="46">
        <v>100</v>
      </c>
      <c r="P378" s="46">
        <v>100</v>
      </c>
      <c r="Q378" s="46">
        <v>100</v>
      </c>
      <c r="R378" s="3"/>
      <c r="S378" s="46">
        <v>100</v>
      </c>
      <c r="T378" s="3"/>
      <c r="U378" s="3"/>
      <c r="V378" s="3"/>
    </row>
    <row r="379" spans="1:22" ht="15.75" customHeight="1">
      <c r="A379" s="4" t="s">
        <v>9</v>
      </c>
      <c r="B379" s="55"/>
      <c r="C379" s="11">
        <f t="shared" si="186"/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50"/>
      <c r="K379" s="47"/>
      <c r="L379" s="47"/>
      <c r="M379" s="47"/>
      <c r="N379" s="47"/>
      <c r="O379" s="47"/>
      <c r="P379" s="47"/>
      <c r="Q379" s="47"/>
      <c r="R379" s="3"/>
      <c r="S379" s="47"/>
      <c r="T379" s="3"/>
      <c r="U379" s="3"/>
      <c r="V379" s="3"/>
    </row>
    <row r="380" spans="1:22" ht="15.75" customHeight="1">
      <c r="A380" s="4" t="s">
        <v>20</v>
      </c>
      <c r="B380" s="55"/>
      <c r="C380" s="11">
        <f t="shared" si="186"/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50"/>
      <c r="K380" s="47"/>
      <c r="L380" s="47"/>
      <c r="M380" s="47"/>
      <c r="N380" s="47"/>
      <c r="O380" s="47"/>
      <c r="P380" s="47"/>
      <c r="Q380" s="47"/>
      <c r="R380" s="3"/>
      <c r="S380" s="47"/>
      <c r="T380" s="3"/>
      <c r="U380" s="3"/>
      <c r="V380" s="3"/>
    </row>
    <row r="381" spans="1:22" ht="15.75" customHeight="1">
      <c r="A381" s="4" t="s">
        <v>8</v>
      </c>
      <c r="B381" s="55"/>
      <c r="C381" s="11">
        <f t="shared" si="186"/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50"/>
      <c r="K381" s="47"/>
      <c r="L381" s="47"/>
      <c r="M381" s="47"/>
      <c r="N381" s="47"/>
      <c r="O381" s="47"/>
      <c r="P381" s="47"/>
      <c r="Q381" s="47"/>
      <c r="R381" s="3"/>
      <c r="S381" s="47"/>
      <c r="T381" s="3"/>
      <c r="U381" s="3"/>
      <c r="V381" s="3"/>
    </row>
    <row r="382" spans="1:22" ht="15.75" customHeight="1">
      <c r="A382" s="4" t="s">
        <v>21</v>
      </c>
      <c r="B382" s="56"/>
      <c r="C382" s="11">
        <f t="shared" si="186"/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51"/>
      <c r="K382" s="48"/>
      <c r="L382" s="48"/>
      <c r="M382" s="48"/>
      <c r="N382" s="48"/>
      <c r="O382" s="48"/>
      <c r="P382" s="48"/>
      <c r="Q382" s="48"/>
      <c r="R382" s="3"/>
      <c r="S382" s="48"/>
      <c r="T382" s="3"/>
      <c r="U382" s="3"/>
      <c r="V382" s="3"/>
    </row>
    <row r="383" spans="1:22" ht="36.75" customHeight="1">
      <c r="A383" s="59" t="s">
        <v>31</v>
      </c>
      <c r="B383" s="60"/>
      <c r="C383" s="11">
        <f t="shared" si="186"/>
        <v>2515.6999999999998</v>
      </c>
      <c r="D383" s="11">
        <f>D388+D393+D398+D403</f>
        <v>800</v>
      </c>
      <c r="E383" s="11">
        <f t="shared" ref="E383:H383" si="188">E388+E393+E398+E403</f>
        <v>600.79999999999995</v>
      </c>
      <c r="F383" s="11">
        <f t="shared" si="188"/>
        <v>684.9</v>
      </c>
      <c r="G383" s="11">
        <f t="shared" si="188"/>
        <v>430</v>
      </c>
      <c r="H383" s="11">
        <f t="shared" si="188"/>
        <v>0</v>
      </c>
      <c r="I383" s="11">
        <f t="shared" ref="I383" si="189">I388+I393+I398+I403</f>
        <v>0</v>
      </c>
      <c r="J383" s="6"/>
      <c r="K383" s="8"/>
      <c r="L383" s="8"/>
      <c r="M383" s="8"/>
      <c r="N383" s="8"/>
      <c r="O383" s="8"/>
      <c r="P383" s="8"/>
      <c r="Q383" s="8"/>
      <c r="R383" s="3"/>
      <c r="S383" s="29"/>
      <c r="T383" s="3"/>
      <c r="U383" s="3"/>
      <c r="V383" s="3"/>
    </row>
    <row r="384" spans="1:22" ht="15.75" customHeight="1">
      <c r="A384" s="57" t="s">
        <v>9</v>
      </c>
      <c r="B384" s="58"/>
      <c r="C384" s="11">
        <f t="shared" si="186"/>
        <v>0</v>
      </c>
      <c r="D384" s="11">
        <f>D389+D394+D399+D404</f>
        <v>0</v>
      </c>
      <c r="E384" s="11">
        <f t="shared" ref="E384:H384" si="190">E389+E394+E399+E404</f>
        <v>0</v>
      </c>
      <c r="F384" s="11">
        <f t="shared" si="190"/>
        <v>0</v>
      </c>
      <c r="G384" s="11">
        <f t="shared" si="190"/>
        <v>0</v>
      </c>
      <c r="H384" s="11">
        <f t="shared" si="190"/>
        <v>0</v>
      </c>
      <c r="I384" s="11">
        <f t="shared" ref="I384" si="191">I389+I394+I399+I404</f>
        <v>0</v>
      </c>
      <c r="J384" s="6"/>
      <c r="K384" s="8"/>
      <c r="L384" s="8"/>
      <c r="M384" s="8"/>
      <c r="N384" s="8"/>
      <c r="O384" s="8"/>
      <c r="P384" s="8"/>
      <c r="Q384" s="8"/>
      <c r="R384" s="3"/>
      <c r="S384" s="29"/>
      <c r="T384" s="3"/>
      <c r="U384" s="3"/>
      <c r="V384" s="3"/>
    </row>
    <row r="385" spans="1:22" ht="15.75" customHeight="1">
      <c r="A385" s="57" t="s">
        <v>20</v>
      </c>
      <c r="B385" s="58"/>
      <c r="C385" s="11">
        <f t="shared" si="186"/>
        <v>0</v>
      </c>
      <c r="D385" s="11">
        <f t="shared" ref="D385:H385" si="192">D390+D395+D400+D405</f>
        <v>0</v>
      </c>
      <c r="E385" s="11">
        <f t="shared" si="192"/>
        <v>0</v>
      </c>
      <c r="F385" s="11">
        <f t="shared" si="192"/>
        <v>0</v>
      </c>
      <c r="G385" s="11">
        <f t="shared" si="192"/>
        <v>0</v>
      </c>
      <c r="H385" s="11">
        <f t="shared" si="192"/>
        <v>0</v>
      </c>
      <c r="I385" s="11">
        <f t="shared" ref="I385" si="193">I390+I395+I400+I405</f>
        <v>0</v>
      </c>
      <c r="J385" s="6"/>
      <c r="K385" s="8"/>
      <c r="L385" s="8"/>
      <c r="M385" s="8"/>
      <c r="N385" s="8"/>
      <c r="O385" s="8"/>
      <c r="P385" s="8"/>
      <c r="Q385" s="8"/>
      <c r="R385" s="3"/>
      <c r="S385" s="29"/>
      <c r="T385" s="3"/>
      <c r="U385" s="3"/>
      <c r="V385" s="3"/>
    </row>
    <row r="386" spans="1:22" ht="15.75" customHeight="1">
      <c r="A386" s="57" t="s">
        <v>8</v>
      </c>
      <c r="B386" s="58"/>
      <c r="C386" s="11">
        <f t="shared" si="186"/>
        <v>2515.6999999999998</v>
      </c>
      <c r="D386" s="11">
        <f t="shared" ref="D386:H386" si="194">D391+D396+D401+D406</f>
        <v>800</v>
      </c>
      <c r="E386" s="11">
        <f t="shared" si="194"/>
        <v>600.79999999999995</v>
      </c>
      <c r="F386" s="11">
        <f t="shared" si="194"/>
        <v>684.9</v>
      </c>
      <c r="G386" s="11">
        <f t="shared" si="194"/>
        <v>430</v>
      </c>
      <c r="H386" s="11">
        <f t="shared" si="194"/>
        <v>0</v>
      </c>
      <c r="I386" s="11">
        <f t="shared" ref="I386" si="195">I391+I396+I401+I406</f>
        <v>0</v>
      </c>
      <c r="J386" s="6"/>
      <c r="K386" s="8"/>
      <c r="L386" s="8"/>
      <c r="M386" s="8"/>
      <c r="N386" s="8"/>
      <c r="O386" s="8"/>
      <c r="P386" s="8"/>
      <c r="Q386" s="8"/>
      <c r="R386" s="3"/>
      <c r="S386" s="29"/>
      <c r="T386" s="3"/>
      <c r="U386" s="3"/>
      <c r="V386" s="3"/>
    </row>
    <row r="387" spans="1:22" ht="15.75" customHeight="1">
      <c r="A387" s="57" t="s">
        <v>21</v>
      </c>
      <c r="B387" s="58"/>
      <c r="C387" s="11">
        <f t="shared" si="186"/>
        <v>0</v>
      </c>
      <c r="D387" s="11">
        <f t="shared" ref="D387:H387" si="196">D392+D397+D402+D407</f>
        <v>0</v>
      </c>
      <c r="E387" s="11">
        <f t="shared" si="196"/>
        <v>0</v>
      </c>
      <c r="F387" s="11">
        <f t="shared" si="196"/>
        <v>0</v>
      </c>
      <c r="G387" s="11">
        <f t="shared" si="196"/>
        <v>0</v>
      </c>
      <c r="H387" s="11">
        <f t="shared" si="196"/>
        <v>0</v>
      </c>
      <c r="I387" s="11">
        <f t="shared" ref="I387" si="197">I392+I397+I402+I407</f>
        <v>0</v>
      </c>
      <c r="J387" s="6"/>
      <c r="K387" s="8"/>
      <c r="L387" s="8"/>
      <c r="M387" s="8"/>
      <c r="N387" s="8"/>
      <c r="O387" s="8"/>
      <c r="P387" s="8"/>
      <c r="Q387" s="8"/>
      <c r="R387" s="3"/>
      <c r="S387" s="29"/>
      <c r="T387" s="3"/>
      <c r="U387" s="3"/>
      <c r="V387" s="3"/>
    </row>
    <row r="388" spans="1:22" ht="50.25" customHeight="1">
      <c r="A388" s="17" t="s">
        <v>32</v>
      </c>
      <c r="B388" s="54" t="s">
        <v>25</v>
      </c>
      <c r="C388" s="11">
        <f t="shared" si="186"/>
        <v>470.8</v>
      </c>
      <c r="D388" s="14">
        <f t="shared" ref="D388:I388" si="198">D389+D390+D391+D392</f>
        <v>300</v>
      </c>
      <c r="E388" s="14">
        <f t="shared" si="198"/>
        <v>50.8</v>
      </c>
      <c r="F388" s="14">
        <f t="shared" si="198"/>
        <v>120</v>
      </c>
      <c r="G388" s="14">
        <f t="shared" si="198"/>
        <v>0</v>
      </c>
      <c r="H388" s="14">
        <f t="shared" si="198"/>
        <v>0</v>
      </c>
      <c r="I388" s="14">
        <f t="shared" si="198"/>
        <v>0</v>
      </c>
      <c r="J388" s="49" t="s">
        <v>67</v>
      </c>
      <c r="K388" s="46" t="s">
        <v>10</v>
      </c>
      <c r="L388" s="46">
        <v>43</v>
      </c>
      <c r="M388" s="46">
        <v>100</v>
      </c>
      <c r="N388" s="46">
        <v>100</v>
      </c>
      <c r="O388" s="46">
        <v>100</v>
      </c>
      <c r="P388" s="46">
        <v>100</v>
      </c>
      <c r="Q388" s="46">
        <v>100</v>
      </c>
      <c r="R388" s="3"/>
      <c r="S388" s="46">
        <v>100</v>
      </c>
      <c r="T388" s="3"/>
      <c r="U388" s="3"/>
      <c r="V388" s="3"/>
    </row>
    <row r="389" spans="1:22" ht="15.75" customHeight="1">
      <c r="A389" s="4" t="s">
        <v>9</v>
      </c>
      <c r="B389" s="55"/>
      <c r="C389" s="11">
        <f t="shared" si="186"/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50"/>
      <c r="K389" s="47"/>
      <c r="L389" s="47"/>
      <c r="M389" s="47"/>
      <c r="N389" s="47"/>
      <c r="O389" s="47"/>
      <c r="P389" s="47"/>
      <c r="Q389" s="47"/>
      <c r="R389" s="3"/>
      <c r="S389" s="47"/>
      <c r="T389" s="3"/>
      <c r="U389" s="3"/>
      <c r="V389" s="3"/>
    </row>
    <row r="390" spans="1:22" ht="15.75" customHeight="1">
      <c r="A390" s="4" t="s">
        <v>20</v>
      </c>
      <c r="B390" s="55"/>
      <c r="C390" s="11">
        <f t="shared" si="186"/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50"/>
      <c r="K390" s="47"/>
      <c r="L390" s="47"/>
      <c r="M390" s="47"/>
      <c r="N390" s="47"/>
      <c r="O390" s="47"/>
      <c r="P390" s="47"/>
      <c r="Q390" s="47"/>
      <c r="R390" s="3"/>
      <c r="S390" s="47"/>
      <c r="T390" s="3"/>
      <c r="U390" s="3"/>
      <c r="V390" s="3"/>
    </row>
    <row r="391" spans="1:22" ht="15.75" customHeight="1">
      <c r="A391" s="4" t="s">
        <v>8</v>
      </c>
      <c r="B391" s="55"/>
      <c r="C391" s="11">
        <f t="shared" si="186"/>
        <v>470.8</v>
      </c>
      <c r="D391" s="12">
        <v>300</v>
      </c>
      <c r="E391" s="12">
        <v>50.8</v>
      </c>
      <c r="F391" s="12">
        <v>120</v>
      </c>
      <c r="G391" s="12">
        <v>0</v>
      </c>
      <c r="H391" s="12">
        <v>0</v>
      </c>
      <c r="I391" s="12">
        <v>0</v>
      </c>
      <c r="J391" s="50"/>
      <c r="K391" s="47"/>
      <c r="L391" s="47"/>
      <c r="M391" s="47"/>
      <c r="N391" s="47"/>
      <c r="O391" s="47"/>
      <c r="P391" s="47"/>
      <c r="Q391" s="47"/>
      <c r="R391" s="3"/>
      <c r="S391" s="47"/>
      <c r="T391" s="3"/>
      <c r="U391" s="3"/>
      <c r="V391" s="3"/>
    </row>
    <row r="392" spans="1:22" ht="15.75" customHeight="1">
      <c r="A392" s="4" t="s">
        <v>21</v>
      </c>
      <c r="B392" s="56"/>
      <c r="C392" s="11">
        <f t="shared" si="186"/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51"/>
      <c r="K392" s="48"/>
      <c r="L392" s="48"/>
      <c r="M392" s="48"/>
      <c r="N392" s="48"/>
      <c r="O392" s="48"/>
      <c r="P392" s="48"/>
      <c r="Q392" s="48"/>
      <c r="R392" s="3"/>
      <c r="S392" s="48"/>
      <c r="T392" s="3"/>
      <c r="U392" s="3"/>
      <c r="V392" s="3"/>
    </row>
    <row r="393" spans="1:22" ht="50.25" customHeight="1">
      <c r="A393" s="17" t="s">
        <v>33</v>
      </c>
      <c r="B393" s="54" t="s">
        <v>25</v>
      </c>
      <c r="C393" s="11">
        <f t="shared" si="186"/>
        <v>1950</v>
      </c>
      <c r="D393" s="14">
        <f t="shared" ref="D393:I393" si="199">D394+D395+D396+D397</f>
        <v>500</v>
      </c>
      <c r="E393" s="14">
        <f t="shared" si="199"/>
        <v>550</v>
      </c>
      <c r="F393" s="14">
        <f t="shared" si="199"/>
        <v>550</v>
      </c>
      <c r="G393" s="14">
        <f t="shared" si="199"/>
        <v>350</v>
      </c>
      <c r="H393" s="14">
        <f t="shared" si="199"/>
        <v>0</v>
      </c>
      <c r="I393" s="14">
        <f t="shared" si="199"/>
        <v>0</v>
      </c>
      <c r="J393" s="49" t="s">
        <v>163</v>
      </c>
      <c r="K393" s="46" t="s">
        <v>10</v>
      </c>
      <c r="L393" s="46">
        <v>3</v>
      </c>
      <c r="M393" s="46">
        <v>5</v>
      </c>
      <c r="N393" s="46">
        <v>6</v>
      </c>
      <c r="O393" s="46">
        <v>7</v>
      </c>
      <c r="P393" s="46">
        <v>8</v>
      </c>
      <c r="Q393" s="46">
        <v>10</v>
      </c>
      <c r="R393" s="3"/>
      <c r="S393" s="46">
        <v>12</v>
      </c>
      <c r="T393" s="3"/>
      <c r="U393" s="3"/>
      <c r="V393" s="3"/>
    </row>
    <row r="394" spans="1:22" ht="15.75" customHeight="1">
      <c r="A394" s="4" t="s">
        <v>9</v>
      </c>
      <c r="B394" s="55"/>
      <c r="C394" s="11">
        <f t="shared" si="186"/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50"/>
      <c r="K394" s="47"/>
      <c r="L394" s="47"/>
      <c r="M394" s="47"/>
      <c r="N394" s="47"/>
      <c r="O394" s="47"/>
      <c r="P394" s="47"/>
      <c r="Q394" s="47"/>
      <c r="R394" s="3"/>
      <c r="S394" s="47"/>
      <c r="T394" s="3"/>
      <c r="U394" s="3"/>
      <c r="V394" s="3"/>
    </row>
    <row r="395" spans="1:22" ht="15.75" customHeight="1">
      <c r="A395" s="4" t="s">
        <v>20</v>
      </c>
      <c r="B395" s="55"/>
      <c r="C395" s="11">
        <f t="shared" si="186"/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50"/>
      <c r="K395" s="47"/>
      <c r="L395" s="47"/>
      <c r="M395" s="47"/>
      <c r="N395" s="47"/>
      <c r="O395" s="47"/>
      <c r="P395" s="47"/>
      <c r="Q395" s="47"/>
      <c r="R395" s="3"/>
      <c r="S395" s="47"/>
      <c r="T395" s="3"/>
      <c r="U395" s="3"/>
      <c r="V395" s="3"/>
    </row>
    <row r="396" spans="1:22" ht="15.75" customHeight="1">
      <c r="A396" s="4" t="s">
        <v>8</v>
      </c>
      <c r="B396" s="55"/>
      <c r="C396" s="11">
        <f t="shared" si="186"/>
        <v>1950</v>
      </c>
      <c r="D396" s="12">
        <v>500</v>
      </c>
      <c r="E396" s="12">
        <v>550</v>
      </c>
      <c r="F396" s="12">
        <v>550</v>
      </c>
      <c r="G396" s="12">
        <v>350</v>
      </c>
      <c r="H396" s="12">
        <v>0</v>
      </c>
      <c r="I396" s="12">
        <v>0</v>
      </c>
      <c r="J396" s="50"/>
      <c r="K396" s="47"/>
      <c r="L396" s="47"/>
      <c r="M396" s="47"/>
      <c r="N396" s="47"/>
      <c r="O396" s="47"/>
      <c r="P396" s="47"/>
      <c r="Q396" s="47"/>
      <c r="R396" s="3"/>
      <c r="S396" s="47"/>
      <c r="T396" s="3"/>
      <c r="U396" s="3"/>
      <c r="V396" s="3"/>
    </row>
    <row r="397" spans="1:22" ht="15.75" customHeight="1">
      <c r="A397" s="4" t="s">
        <v>21</v>
      </c>
      <c r="B397" s="56"/>
      <c r="C397" s="11">
        <f t="shared" si="186"/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51"/>
      <c r="K397" s="48"/>
      <c r="L397" s="48"/>
      <c r="M397" s="48"/>
      <c r="N397" s="48"/>
      <c r="O397" s="48"/>
      <c r="P397" s="48"/>
      <c r="Q397" s="48"/>
      <c r="R397" s="3"/>
      <c r="S397" s="48"/>
      <c r="T397" s="3"/>
      <c r="U397" s="3"/>
      <c r="V397" s="3"/>
    </row>
    <row r="398" spans="1:22" ht="50.25" customHeight="1">
      <c r="A398" s="17" t="s">
        <v>34</v>
      </c>
      <c r="B398" s="54" t="s">
        <v>25</v>
      </c>
      <c r="C398" s="11">
        <f t="shared" si="186"/>
        <v>0</v>
      </c>
      <c r="D398" s="14">
        <f t="shared" ref="D398:I398" si="200">D399+D400+D401+D402</f>
        <v>0</v>
      </c>
      <c r="E398" s="14">
        <f t="shared" si="200"/>
        <v>0</v>
      </c>
      <c r="F398" s="14">
        <f t="shared" si="200"/>
        <v>0</v>
      </c>
      <c r="G398" s="14">
        <f t="shared" si="200"/>
        <v>0</v>
      </c>
      <c r="H398" s="14">
        <f t="shared" si="200"/>
        <v>0</v>
      </c>
      <c r="I398" s="14">
        <f t="shared" si="200"/>
        <v>0</v>
      </c>
      <c r="J398" s="49" t="s">
        <v>68</v>
      </c>
      <c r="K398" s="46" t="s">
        <v>10</v>
      </c>
      <c r="L398" s="46">
        <v>77</v>
      </c>
      <c r="M398" s="46">
        <v>80</v>
      </c>
      <c r="N398" s="46">
        <v>85</v>
      </c>
      <c r="O398" s="46">
        <v>85</v>
      </c>
      <c r="P398" s="46">
        <v>90</v>
      </c>
      <c r="Q398" s="46">
        <v>90</v>
      </c>
      <c r="R398" s="3"/>
      <c r="S398" s="46">
        <v>90</v>
      </c>
      <c r="T398" s="3"/>
      <c r="U398" s="3"/>
      <c r="V398" s="3"/>
    </row>
    <row r="399" spans="1:22" ht="15.75" customHeight="1">
      <c r="A399" s="4" t="s">
        <v>9</v>
      </c>
      <c r="B399" s="55"/>
      <c r="C399" s="11">
        <f t="shared" si="186"/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50"/>
      <c r="K399" s="47"/>
      <c r="L399" s="47"/>
      <c r="M399" s="47"/>
      <c r="N399" s="47"/>
      <c r="O399" s="47"/>
      <c r="P399" s="47"/>
      <c r="Q399" s="47"/>
      <c r="R399" s="3"/>
      <c r="S399" s="47"/>
      <c r="T399" s="3"/>
      <c r="U399" s="3"/>
      <c r="V399" s="3"/>
    </row>
    <row r="400" spans="1:22" ht="15.75" customHeight="1">
      <c r="A400" s="4" t="s">
        <v>20</v>
      </c>
      <c r="B400" s="55"/>
      <c r="C400" s="11">
        <f t="shared" si="186"/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50"/>
      <c r="K400" s="47"/>
      <c r="L400" s="47"/>
      <c r="M400" s="47"/>
      <c r="N400" s="47"/>
      <c r="O400" s="47"/>
      <c r="P400" s="47"/>
      <c r="Q400" s="47"/>
      <c r="R400" s="3"/>
      <c r="S400" s="47"/>
      <c r="T400" s="3"/>
      <c r="U400" s="3"/>
      <c r="V400" s="3"/>
    </row>
    <row r="401" spans="1:22" ht="15.75" customHeight="1">
      <c r="A401" s="4" t="s">
        <v>8</v>
      </c>
      <c r="B401" s="55"/>
      <c r="C401" s="11">
        <f t="shared" si="186"/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50"/>
      <c r="K401" s="47"/>
      <c r="L401" s="47"/>
      <c r="M401" s="47"/>
      <c r="N401" s="47"/>
      <c r="O401" s="47"/>
      <c r="P401" s="47"/>
      <c r="Q401" s="47"/>
      <c r="R401" s="3"/>
      <c r="S401" s="47"/>
      <c r="T401" s="3"/>
      <c r="U401" s="3"/>
      <c r="V401" s="3"/>
    </row>
    <row r="402" spans="1:22" ht="15.75" customHeight="1">
      <c r="A402" s="4" t="s">
        <v>21</v>
      </c>
      <c r="B402" s="56"/>
      <c r="C402" s="11">
        <f t="shared" si="186"/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51"/>
      <c r="K402" s="48"/>
      <c r="L402" s="48"/>
      <c r="M402" s="48"/>
      <c r="N402" s="48"/>
      <c r="O402" s="48"/>
      <c r="P402" s="48"/>
      <c r="Q402" s="48"/>
      <c r="R402" s="3"/>
      <c r="S402" s="48"/>
      <c r="T402" s="3"/>
      <c r="U402" s="3"/>
      <c r="V402" s="3"/>
    </row>
    <row r="403" spans="1:22" ht="35.25" customHeight="1">
      <c r="A403" s="34" t="s">
        <v>221</v>
      </c>
      <c r="B403" s="54" t="s">
        <v>25</v>
      </c>
      <c r="C403" s="11">
        <f t="shared" si="186"/>
        <v>94.9</v>
      </c>
      <c r="D403" s="14">
        <f t="shared" ref="D403:I403" si="201">D404+D405+D406+D407</f>
        <v>0</v>
      </c>
      <c r="E403" s="14">
        <f t="shared" si="201"/>
        <v>0</v>
      </c>
      <c r="F403" s="14">
        <f t="shared" si="201"/>
        <v>14.9</v>
      </c>
      <c r="G403" s="14">
        <f t="shared" si="201"/>
        <v>80</v>
      </c>
      <c r="H403" s="14">
        <f t="shared" si="201"/>
        <v>0</v>
      </c>
      <c r="I403" s="14">
        <f t="shared" si="201"/>
        <v>0</v>
      </c>
      <c r="J403" s="49" t="s">
        <v>214</v>
      </c>
      <c r="K403" s="46" t="s">
        <v>22</v>
      </c>
      <c r="L403" s="46" t="s">
        <v>24</v>
      </c>
      <c r="M403" s="46" t="s">
        <v>24</v>
      </c>
      <c r="N403" s="46" t="s">
        <v>24</v>
      </c>
      <c r="O403" s="46" t="s">
        <v>23</v>
      </c>
      <c r="P403" s="46" t="s">
        <v>23</v>
      </c>
      <c r="Q403" s="46" t="s">
        <v>23</v>
      </c>
      <c r="R403" s="3"/>
      <c r="S403" s="46" t="s">
        <v>23</v>
      </c>
      <c r="T403" s="3"/>
      <c r="U403" s="3"/>
      <c r="V403" s="3"/>
    </row>
    <row r="404" spans="1:22" ht="15.75" customHeight="1">
      <c r="A404" s="4" t="s">
        <v>9</v>
      </c>
      <c r="B404" s="55"/>
      <c r="C404" s="11">
        <f t="shared" si="186"/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50"/>
      <c r="K404" s="47"/>
      <c r="L404" s="47"/>
      <c r="M404" s="47"/>
      <c r="N404" s="47"/>
      <c r="O404" s="47"/>
      <c r="P404" s="47"/>
      <c r="Q404" s="47"/>
      <c r="R404" s="3"/>
      <c r="S404" s="47"/>
      <c r="T404" s="3"/>
      <c r="U404" s="3"/>
      <c r="V404" s="3"/>
    </row>
    <row r="405" spans="1:22" ht="15.75" customHeight="1">
      <c r="A405" s="4" t="s">
        <v>20</v>
      </c>
      <c r="B405" s="55"/>
      <c r="C405" s="11">
        <f t="shared" si="186"/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50"/>
      <c r="K405" s="47"/>
      <c r="L405" s="47"/>
      <c r="M405" s="47"/>
      <c r="N405" s="47"/>
      <c r="O405" s="47"/>
      <c r="P405" s="47"/>
      <c r="Q405" s="47"/>
      <c r="R405" s="3"/>
      <c r="S405" s="47"/>
      <c r="T405" s="3"/>
      <c r="U405" s="3"/>
      <c r="V405" s="3"/>
    </row>
    <row r="406" spans="1:22" ht="15.75" customHeight="1">
      <c r="A406" s="4" t="s">
        <v>8</v>
      </c>
      <c r="B406" s="55"/>
      <c r="C406" s="11">
        <f t="shared" si="186"/>
        <v>94.9</v>
      </c>
      <c r="D406" s="12">
        <v>0</v>
      </c>
      <c r="E406" s="12">
        <v>0</v>
      </c>
      <c r="F406" s="12">
        <v>14.9</v>
      </c>
      <c r="G406" s="12">
        <v>80</v>
      </c>
      <c r="H406" s="12">
        <v>0</v>
      </c>
      <c r="I406" s="12">
        <v>0</v>
      </c>
      <c r="J406" s="50"/>
      <c r="K406" s="47"/>
      <c r="L406" s="47"/>
      <c r="M406" s="47"/>
      <c r="N406" s="47"/>
      <c r="O406" s="47"/>
      <c r="P406" s="47"/>
      <c r="Q406" s="47"/>
      <c r="R406" s="3"/>
      <c r="S406" s="47"/>
      <c r="T406" s="3"/>
      <c r="U406" s="3"/>
      <c r="V406" s="3"/>
    </row>
    <row r="407" spans="1:22" ht="15.75" customHeight="1">
      <c r="A407" s="4" t="s">
        <v>21</v>
      </c>
      <c r="B407" s="56"/>
      <c r="C407" s="11">
        <f t="shared" si="186"/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51"/>
      <c r="K407" s="48"/>
      <c r="L407" s="48"/>
      <c r="M407" s="48"/>
      <c r="N407" s="48"/>
      <c r="O407" s="48"/>
      <c r="P407" s="48"/>
      <c r="Q407" s="48"/>
      <c r="R407" s="3"/>
      <c r="S407" s="48"/>
      <c r="T407" s="3"/>
      <c r="U407" s="3"/>
      <c r="V407" s="3"/>
    </row>
    <row r="408" spans="1:22" ht="54" customHeight="1">
      <c r="A408" s="59" t="s">
        <v>35</v>
      </c>
      <c r="B408" s="60"/>
      <c r="C408" s="11">
        <f t="shared" si="186"/>
        <v>0</v>
      </c>
      <c r="D408" s="11">
        <f t="shared" ref="D408:H412" si="202">D413+D418</f>
        <v>0</v>
      </c>
      <c r="E408" s="11">
        <f t="shared" si="202"/>
        <v>0</v>
      </c>
      <c r="F408" s="11">
        <f t="shared" si="202"/>
        <v>0</v>
      </c>
      <c r="G408" s="11">
        <f t="shared" si="202"/>
        <v>0</v>
      </c>
      <c r="H408" s="11">
        <f t="shared" si="202"/>
        <v>0</v>
      </c>
      <c r="I408" s="11">
        <f t="shared" ref="I408" si="203">I413+I418</f>
        <v>0</v>
      </c>
      <c r="J408" s="6"/>
      <c r="K408" s="8"/>
      <c r="L408" s="8"/>
      <c r="M408" s="8"/>
      <c r="N408" s="8"/>
      <c r="O408" s="8"/>
      <c r="P408" s="8"/>
      <c r="Q408" s="8"/>
      <c r="R408" s="3"/>
      <c r="S408" s="29"/>
      <c r="T408" s="3"/>
      <c r="U408" s="3"/>
      <c r="V408" s="3"/>
    </row>
    <row r="409" spans="1:22" ht="15.75" customHeight="1">
      <c r="A409" s="57" t="s">
        <v>9</v>
      </c>
      <c r="B409" s="58"/>
      <c r="C409" s="11">
        <f t="shared" si="186"/>
        <v>0</v>
      </c>
      <c r="D409" s="11">
        <f t="shared" si="202"/>
        <v>0</v>
      </c>
      <c r="E409" s="11">
        <f t="shared" si="202"/>
        <v>0</v>
      </c>
      <c r="F409" s="11">
        <f t="shared" si="202"/>
        <v>0</v>
      </c>
      <c r="G409" s="11">
        <f t="shared" si="202"/>
        <v>0</v>
      </c>
      <c r="H409" s="11">
        <f t="shared" si="202"/>
        <v>0</v>
      </c>
      <c r="I409" s="11">
        <f t="shared" ref="I409" si="204">I414+I419</f>
        <v>0</v>
      </c>
      <c r="J409" s="6"/>
      <c r="K409" s="8"/>
      <c r="L409" s="8"/>
      <c r="M409" s="8"/>
      <c r="N409" s="8"/>
      <c r="O409" s="8"/>
      <c r="P409" s="8"/>
      <c r="Q409" s="8"/>
      <c r="R409" s="3"/>
      <c r="S409" s="29"/>
      <c r="T409" s="3"/>
      <c r="U409" s="3"/>
      <c r="V409" s="3"/>
    </row>
    <row r="410" spans="1:22" ht="15.75" customHeight="1">
      <c r="A410" s="57" t="s">
        <v>20</v>
      </c>
      <c r="B410" s="58"/>
      <c r="C410" s="11">
        <f t="shared" si="186"/>
        <v>0</v>
      </c>
      <c r="D410" s="11">
        <f t="shared" si="202"/>
        <v>0</v>
      </c>
      <c r="E410" s="11">
        <f t="shared" si="202"/>
        <v>0</v>
      </c>
      <c r="F410" s="11">
        <f t="shared" si="202"/>
        <v>0</v>
      </c>
      <c r="G410" s="11">
        <f t="shared" si="202"/>
        <v>0</v>
      </c>
      <c r="H410" s="11">
        <f t="shared" si="202"/>
        <v>0</v>
      </c>
      <c r="I410" s="11">
        <f t="shared" ref="I410" si="205">I415+I420</f>
        <v>0</v>
      </c>
      <c r="J410" s="6"/>
      <c r="K410" s="8"/>
      <c r="L410" s="8"/>
      <c r="M410" s="8"/>
      <c r="N410" s="8"/>
      <c r="O410" s="8"/>
      <c r="P410" s="8"/>
      <c r="Q410" s="8"/>
      <c r="R410" s="3"/>
      <c r="S410" s="29"/>
      <c r="T410" s="3"/>
      <c r="U410" s="3"/>
      <c r="V410" s="3"/>
    </row>
    <row r="411" spans="1:22" ht="15.75" customHeight="1">
      <c r="A411" s="57" t="s">
        <v>8</v>
      </c>
      <c r="B411" s="58"/>
      <c r="C411" s="11">
        <f t="shared" si="186"/>
        <v>0</v>
      </c>
      <c r="D411" s="11">
        <f t="shared" si="202"/>
        <v>0</v>
      </c>
      <c r="E411" s="11">
        <f t="shared" si="202"/>
        <v>0</v>
      </c>
      <c r="F411" s="11">
        <f t="shared" si="202"/>
        <v>0</v>
      </c>
      <c r="G411" s="11">
        <f t="shared" si="202"/>
        <v>0</v>
      </c>
      <c r="H411" s="11">
        <f t="shared" si="202"/>
        <v>0</v>
      </c>
      <c r="I411" s="11">
        <f t="shared" ref="I411" si="206">I416+I421</f>
        <v>0</v>
      </c>
      <c r="J411" s="6"/>
      <c r="K411" s="8"/>
      <c r="L411" s="8"/>
      <c r="M411" s="8"/>
      <c r="N411" s="8"/>
      <c r="O411" s="8"/>
      <c r="P411" s="8"/>
      <c r="Q411" s="8"/>
      <c r="R411" s="3"/>
      <c r="S411" s="29"/>
      <c r="T411" s="3"/>
      <c r="U411" s="3"/>
      <c r="V411" s="3"/>
    </row>
    <row r="412" spans="1:22" ht="15.75" customHeight="1">
      <c r="A412" s="57" t="s">
        <v>21</v>
      </c>
      <c r="B412" s="58"/>
      <c r="C412" s="11">
        <f t="shared" si="186"/>
        <v>0</v>
      </c>
      <c r="D412" s="11">
        <f t="shared" si="202"/>
        <v>0</v>
      </c>
      <c r="E412" s="11">
        <f t="shared" si="202"/>
        <v>0</v>
      </c>
      <c r="F412" s="11">
        <f t="shared" si="202"/>
        <v>0</v>
      </c>
      <c r="G412" s="11">
        <f t="shared" si="202"/>
        <v>0</v>
      </c>
      <c r="H412" s="11">
        <f t="shared" si="202"/>
        <v>0</v>
      </c>
      <c r="I412" s="11">
        <f t="shared" ref="I412" si="207">I417+I422</f>
        <v>0</v>
      </c>
      <c r="J412" s="6"/>
      <c r="K412" s="8"/>
      <c r="L412" s="8"/>
      <c r="M412" s="8"/>
      <c r="N412" s="8"/>
      <c r="O412" s="8"/>
      <c r="P412" s="8"/>
      <c r="Q412" s="8"/>
      <c r="R412" s="3"/>
      <c r="S412" s="29"/>
      <c r="T412" s="3"/>
      <c r="U412" s="3"/>
      <c r="V412" s="3"/>
    </row>
    <row r="413" spans="1:22" ht="77.25" customHeight="1">
      <c r="A413" s="17" t="s">
        <v>36</v>
      </c>
      <c r="B413" s="54" t="s">
        <v>25</v>
      </c>
      <c r="C413" s="11">
        <f t="shared" si="186"/>
        <v>0</v>
      </c>
      <c r="D413" s="14">
        <f t="shared" ref="D413:I413" si="208">D414+D415+D416+D417</f>
        <v>0</v>
      </c>
      <c r="E413" s="14">
        <f t="shared" si="208"/>
        <v>0</v>
      </c>
      <c r="F413" s="14">
        <f t="shared" si="208"/>
        <v>0</v>
      </c>
      <c r="G413" s="14">
        <f t="shared" si="208"/>
        <v>0</v>
      </c>
      <c r="H413" s="14">
        <f t="shared" si="208"/>
        <v>0</v>
      </c>
      <c r="I413" s="14">
        <f t="shared" si="208"/>
        <v>0</v>
      </c>
      <c r="J413" s="49" t="s">
        <v>69</v>
      </c>
      <c r="K413" s="46" t="s">
        <v>22</v>
      </c>
      <c r="L413" s="46" t="s">
        <v>23</v>
      </c>
      <c r="M413" s="46" t="s">
        <v>23</v>
      </c>
      <c r="N413" s="46" t="s">
        <v>24</v>
      </c>
      <c r="O413" s="46" t="s">
        <v>24</v>
      </c>
      <c r="P413" s="46" t="s">
        <v>24</v>
      </c>
      <c r="Q413" s="46" t="s">
        <v>24</v>
      </c>
      <c r="R413" s="3"/>
      <c r="S413" s="46" t="s">
        <v>24</v>
      </c>
      <c r="T413" s="3"/>
      <c r="U413" s="3"/>
      <c r="V413" s="3"/>
    </row>
    <row r="414" spans="1:22" ht="15.75" customHeight="1">
      <c r="A414" s="4" t="s">
        <v>9</v>
      </c>
      <c r="B414" s="55"/>
      <c r="C414" s="11">
        <f t="shared" si="186"/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50"/>
      <c r="K414" s="47"/>
      <c r="L414" s="47"/>
      <c r="M414" s="47"/>
      <c r="N414" s="47"/>
      <c r="O414" s="47"/>
      <c r="P414" s="47"/>
      <c r="Q414" s="47"/>
      <c r="R414" s="3"/>
      <c r="S414" s="47"/>
      <c r="T414" s="3"/>
      <c r="U414" s="3"/>
      <c r="V414" s="3"/>
    </row>
    <row r="415" spans="1:22" ht="15.75" customHeight="1">
      <c r="A415" s="4" t="s">
        <v>20</v>
      </c>
      <c r="B415" s="55"/>
      <c r="C415" s="11">
        <f t="shared" si="186"/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50"/>
      <c r="K415" s="47"/>
      <c r="L415" s="47"/>
      <c r="M415" s="47"/>
      <c r="N415" s="47"/>
      <c r="O415" s="47"/>
      <c r="P415" s="47"/>
      <c r="Q415" s="47"/>
      <c r="R415" s="3"/>
      <c r="S415" s="47"/>
      <c r="T415" s="3"/>
      <c r="U415" s="3"/>
      <c r="V415" s="3"/>
    </row>
    <row r="416" spans="1:22" ht="15.75" customHeight="1">
      <c r="A416" s="4" t="s">
        <v>8</v>
      </c>
      <c r="B416" s="55"/>
      <c r="C416" s="11">
        <f t="shared" si="186"/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50"/>
      <c r="K416" s="47"/>
      <c r="L416" s="47"/>
      <c r="M416" s="47"/>
      <c r="N416" s="47"/>
      <c r="O416" s="47"/>
      <c r="P416" s="47"/>
      <c r="Q416" s="47"/>
      <c r="R416" s="3"/>
      <c r="S416" s="47"/>
      <c r="T416" s="3"/>
      <c r="U416" s="3"/>
      <c r="V416" s="3"/>
    </row>
    <row r="417" spans="1:22" ht="17.25" customHeight="1">
      <c r="A417" s="4" t="s">
        <v>21</v>
      </c>
      <c r="B417" s="56"/>
      <c r="C417" s="11">
        <f t="shared" si="186"/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51"/>
      <c r="K417" s="48"/>
      <c r="L417" s="48"/>
      <c r="M417" s="48"/>
      <c r="N417" s="48"/>
      <c r="O417" s="48"/>
      <c r="P417" s="48"/>
      <c r="Q417" s="48"/>
      <c r="R417" s="3"/>
      <c r="S417" s="48"/>
      <c r="T417" s="3"/>
      <c r="U417" s="3"/>
      <c r="V417" s="3"/>
    </row>
    <row r="418" spans="1:22" ht="27" customHeight="1">
      <c r="A418" s="17" t="s">
        <v>37</v>
      </c>
      <c r="B418" s="54" t="s">
        <v>25</v>
      </c>
      <c r="C418" s="11">
        <f t="shared" si="186"/>
        <v>0</v>
      </c>
      <c r="D418" s="14">
        <f t="shared" ref="D418:I418" si="209">D419+D420+D421+D422</f>
        <v>0</v>
      </c>
      <c r="E418" s="14">
        <f t="shared" si="209"/>
        <v>0</v>
      </c>
      <c r="F418" s="14">
        <f t="shared" si="209"/>
        <v>0</v>
      </c>
      <c r="G418" s="14">
        <f t="shared" si="209"/>
        <v>0</v>
      </c>
      <c r="H418" s="14">
        <f t="shared" si="209"/>
        <v>0</v>
      </c>
      <c r="I418" s="14">
        <f t="shared" si="209"/>
        <v>0</v>
      </c>
      <c r="J418" s="49" t="s">
        <v>94</v>
      </c>
      <c r="K418" s="46" t="s">
        <v>10</v>
      </c>
      <c r="L418" s="46">
        <v>84</v>
      </c>
      <c r="M418" s="46">
        <v>85</v>
      </c>
      <c r="N418" s="46">
        <v>85</v>
      </c>
      <c r="O418" s="46">
        <v>85</v>
      </c>
      <c r="P418" s="46">
        <v>85</v>
      </c>
      <c r="Q418" s="46">
        <v>85</v>
      </c>
      <c r="R418" s="3"/>
      <c r="S418" s="46">
        <v>85</v>
      </c>
      <c r="T418" s="3"/>
      <c r="U418" s="3"/>
      <c r="V418" s="3"/>
    </row>
    <row r="419" spans="1:22" ht="18" customHeight="1">
      <c r="A419" s="4" t="s">
        <v>9</v>
      </c>
      <c r="B419" s="55"/>
      <c r="C419" s="11">
        <f t="shared" si="186"/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50"/>
      <c r="K419" s="47"/>
      <c r="L419" s="47"/>
      <c r="M419" s="47"/>
      <c r="N419" s="47"/>
      <c r="O419" s="47"/>
      <c r="P419" s="47"/>
      <c r="Q419" s="47"/>
      <c r="R419" s="3"/>
      <c r="S419" s="47"/>
      <c r="T419" s="3"/>
      <c r="U419" s="3"/>
      <c r="V419" s="3"/>
    </row>
    <row r="420" spans="1:22" ht="15.75" customHeight="1">
      <c r="A420" s="4" t="s">
        <v>20</v>
      </c>
      <c r="B420" s="55"/>
      <c r="C420" s="11">
        <f t="shared" si="186"/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50"/>
      <c r="K420" s="47"/>
      <c r="L420" s="47"/>
      <c r="M420" s="47"/>
      <c r="N420" s="47"/>
      <c r="O420" s="47"/>
      <c r="P420" s="47"/>
      <c r="Q420" s="47"/>
      <c r="R420" s="3"/>
      <c r="S420" s="47"/>
      <c r="T420" s="3"/>
      <c r="U420" s="3"/>
      <c r="V420" s="3"/>
    </row>
    <row r="421" spans="1:22" ht="15.75" customHeight="1">
      <c r="A421" s="4" t="s">
        <v>8</v>
      </c>
      <c r="B421" s="55"/>
      <c r="C421" s="11">
        <f t="shared" si="186"/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50"/>
      <c r="K421" s="47"/>
      <c r="L421" s="47"/>
      <c r="M421" s="47"/>
      <c r="N421" s="47"/>
      <c r="O421" s="47"/>
      <c r="P421" s="47"/>
      <c r="Q421" s="47"/>
      <c r="R421" s="3"/>
      <c r="S421" s="47"/>
      <c r="T421" s="3"/>
      <c r="U421" s="3"/>
      <c r="V421" s="3"/>
    </row>
    <row r="422" spans="1:22" ht="15.75" customHeight="1">
      <c r="A422" s="4" t="s">
        <v>21</v>
      </c>
      <c r="B422" s="56"/>
      <c r="C422" s="11">
        <f t="shared" si="186"/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51"/>
      <c r="K422" s="48"/>
      <c r="L422" s="48"/>
      <c r="M422" s="48"/>
      <c r="N422" s="48"/>
      <c r="O422" s="48"/>
      <c r="P422" s="48"/>
      <c r="Q422" s="48"/>
      <c r="R422" s="3"/>
      <c r="S422" s="48"/>
      <c r="T422" s="3"/>
      <c r="U422" s="3"/>
      <c r="V422" s="3"/>
    </row>
    <row r="423" spans="1:22" ht="54" customHeight="1">
      <c r="A423" s="59" t="s">
        <v>38</v>
      </c>
      <c r="B423" s="60"/>
      <c r="C423" s="11">
        <f t="shared" si="186"/>
        <v>100</v>
      </c>
      <c r="D423" s="11">
        <f t="shared" ref="D423:H427" si="210">D428+D433</f>
        <v>100</v>
      </c>
      <c r="E423" s="11">
        <f t="shared" si="210"/>
        <v>0</v>
      </c>
      <c r="F423" s="11">
        <f t="shared" si="210"/>
        <v>0</v>
      </c>
      <c r="G423" s="11">
        <f t="shared" si="210"/>
        <v>0</v>
      </c>
      <c r="H423" s="11">
        <f t="shared" si="210"/>
        <v>0</v>
      </c>
      <c r="I423" s="11">
        <f t="shared" ref="I423" si="211">I428+I433</f>
        <v>0</v>
      </c>
      <c r="J423" s="6"/>
      <c r="K423" s="8"/>
      <c r="L423" s="8"/>
      <c r="M423" s="8"/>
      <c r="N423" s="8"/>
      <c r="O423" s="8"/>
      <c r="P423" s="8"/>
      <c r="Q423" s="8"/>
      <c r="R423" s="3"/>
      <c r="S423" s="29"/>
      <c r="T423" s="3"/>
      <c r="U423" s="3"/>
      <c r="V423" s="3"/>
    </row>
    <row r="424" spans="1:22" ht="15.75" customHeight="1">
      <c r="A424" s="57" t="s">
        <v>9</v>
      </c>
      <c r="B424" s="58"/>
      <c r="C424" s="11">
        <f t="shared" si="186"/>
        <v>0</v>
      </c>
      <c r="D424" s="11">
        <f t="shared" si="210"/>
        <v>0</v>
      </c>
      <c r="E424" s="11">
        <f t="shared" si="210"/>
        <v>0</v>
      </c>
      <c r="F424" s="11">
        <f t="shared" si="210"/>
        <v>0</v>
      </c>
      <c r="G424" s="11">
        <f t="shared" si="210"/>
        <v>0</v>
      </c>
      <c r="H424" s="11">
        <f t="shared" si="210"/>
        <v>0</v>
      </c>
      <c r="I424" s="11">
        <f t="shared" ref="I424" si="212">I429+I434</f>
        <v>0</v>
      </c>
      <c r="J424" s="6"/>
      <c r="K424" s="8"/>
      <c r="L424" s="8"/>
      <c r="M424" s="8"/>
      <c r="N424" s="8"/>
      <c r="O424" s="8"/>
      <c r="P424" s="8"/>
      <c r="Q424" s="8"/>
      <c r="R424" s="3"/>
      <c r="S424" s="29"/>
      <c r="T424" s="3"/>
      <c r="U424" s="3"/>
      <c r="V424" s="3"/>
    </row>
    <row r="425" spans="1:22" ht="15.75" customHeight="1">
      <c r="A425" s="57" t="s">
        <v>20</v>
      </c>
      <c r="B425" s="58"/>
      <c r="C425" s="11">
        <f t="shared" si="186"/>
        <v>0</v>
      </c>
      <c r="D425" s="11">
        <f t="shared" si="210"/>
        <v>0</v>
      </c>
      <c r="E425" s="11">
        <f t="shared" si="210"/>
        <v>0</v>
      </c>
      <c r="F425" s="11">
        <f t="shared" si="210"/>
        <v>0</v>
      </c>
      <c r="G425" s="11">
        <f t="shared" si="210"/>
        <v>0</v>
      </c>
      <c r="H425" s="11">
        <f t="shared" si="210"/>
        <v>0</v>
      </c>
      <c r="I425" s="11">
        <f t="shared" ref="I425" si="213">I430+I435</f>
        <v>0</v>
      </c>
      <c r="J425" s="6"/>
      <c r="K425" s="8"/>
      <c r="L425" s="8"/>
      <c r="M425" s="8"/>
      <c r="N425" s="8"/>
      <c r="O425" s="8"/>
      <c r="P425" s="8"/>
      <c r="Q425" s="8"/>
      <c r="R425" s="3"/>
      <c r="S425" s="29"/>
      <c r="T425" s="3"/>
      <c r="U425" s="3"/>
      <c r="V425" s="3"/>
    </row>
    <row r="426" spans="1:22" ht="15.75" customHeight="1">
      <c r="A426" s="57" t="s">
        <v>8</v>
      </c>
      <c r="B426" s="58"/>
      <c r="C426" s="11">
        <f t="shared" si="186"/>
        <v>100</v>
      </c>
      <c r="D426" s="11">
        <f t="shared" si="210"/>
        <v>100</v>
      </c>
      <c r="E426" s="11">
        <f t="shared" si="210"/>
        <v>0</v>
      </c>
      <c r="F426" s="11">
        <f t="shared" si="210"/>
        <v>0</v>
      </c>
      <c r="G426" s="11">
        <f t="shared" si="210"/>
        <v>0</v>
      </c>
      <c r="H426" s="11">
        <f t="shared" si="210"/>
        <v>0</v>
      </c>
      <c r="I426" s="11">
        <f t="shared" ref="I426" si="214">I431+I436</f>
        <v>0</v>
      </c>
      <c r="J426" s="6"/>
      <c r="K426" s="8"/>
      <c r="L426" s="8"/>
      <c r="M426" s="8"/>
      <c r="N426" s="8"/>
      <c r="O426" s="8"/>
      <c r="P426" s="8"/>
      <c r="Q426" s="8"/>
      <c r="R426" s="3"/>
      <c r="S426" s="29"/>
      <c r="T426" s="3"/>
      <c r="U426" s="3"/>
      <c r="V426" s="3"/>
    </row>
    <row r="427" spans="1:22" ht="15.75" customHeight="1">
      <c r="A427" s="57" t="s">
        <v>21</v>
      </c>
      <c r="B427" s="58"/>
      <c r="C427" s="11">
        <f t="shared" si="186"/>
        <v>0</v>
      </c>
      <c r="D427" s="11">
        <f t="shared" si="210"/>
        <v>0</v>
      </c>
      <c r="E427" s="11">
        <f t="shared" si="210"/>
        <v>0</v>
      </c>
      <c r="F427" s="11">
        <f t="shared" si="210"/>
        <v>0</v>
      </c>
      <c r="G427" s="11">
        <f t="shared" si="210"/>
        <v>0</v>
      </c>
      <c r="H427" s="11">
        <f t="shared" si="210"/>
        <v>0</v>
      </c>
      <c r="I427" s="11">
        <f t="shared" ref="I427" si="215">I432+I437</f>
        <v>0</v>
      </c>
      <c r="J427" s="6"/>
      <c r="K427" s="8"/>
      <c r="L427" s="8"/>
      <c r="M427" s="8"/>
      <c r="N427" s="8"/>
      <c r="O427" s="8"/>
      <c r="P427" s="8"/>
      <c r="Q427" s="8"/>
      <c r="R427" s="3"/>
      <c r="S427" s="29"/>
      <c r="T427" s="3"/>
      <c r="U427" s="3"/>
      <c r="V427" s="3"/>
    </row>
    <row r="428" spans="1:22" ht="35.25" customHeight="1">
      <c r="A428" s="17" t="s">
        <v>39</v>
      </c>
      <c r="B428" s="54" t="s">
        <v>25</v>
      </c>
      <c r="C428" s="11">
        <f t="shared" si="186"/>
        <v>50</v>
      </c>
      <c r="D428" s="14">
        <f t="shared" ref="D428:I428" si="216">D429+D430+D431+D432</f>
        <v>50</v>
      </c>
      <c r="E428" s="14">
        <f t="shared" si="216"/>
        <v>0</v>
      </c>
      <c r="F428" s="14">
        <f t="shared" si="216"/>
        <v>0</v>
      </c>
      <c r="G428" s="14">
        <f t="shared" si="216"/>
        <v>0</v>
      </c>
      <c r="H428" s="14">
        <f t="shared" si="216"/>
        <v>0</v>
      </c>
      <c r="I428" s="14">
        <f t="shared" si="216"/>
        <v>0</v>
      </c>
      <c r="J428" s="49" t="s">
        <v>194</v>
      </c>
      <c r="K428" s="46" t="s">
        <v>10</v>
      </c>
      <c r="L428" s="46">
        <v>100</v>
      </c>
      <c r="M428" s="46">
        <v>100</v>
      </c>
      <c r="N428" s="46">
        <v>100</v>
      </c>
      <c r="O428" s="46">
        <v>100</v>
      </c>
      <c r="P428" s="46">
        <v>100</v>
      </c>
      <c r="Q428" s="46">
        <v>100</v>
      </c>
      <c r="R428" s="3"/>
      <c r="S428" s="46">
        <v>100</v>
      </c>
      <c r="T428" s="3"/>
      <c r="U428" s="3"/>
      <c r="V428" s="3"/>
    </row>
    <row r="429" spans="1:22" ht="15.75" customHeight="1">
      <c r="A429" s="4" t="s">
        <v>9</v>
      </c>
      <c r="B429" s="55"/>
      <c r="C429" s="11">
        <f t="shared" si="186"/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50"/>
      <c r="K429" s="47"/>
      <c r="L429" s="47"/>
      <c r="M429" s="47"/>
      <c r="N429" s="47"/>
      <c r="O429" s="47"/>
      <c r="P429" s="47"/>
      <c r="Q429" s="47"/>
      <c r="R429" s="3"/>
      <c r="S429" s="47"/>
      <c r="T429" s="3"/>
      <c r="U429" s="3"/>
      <c r="V429" s="3"/>
    </row>
    <row r="430" spans="1:22" ht="15.75" customHeight="1">
      <c r="A430" s="4" t="s">
        <v>20</v>
      </c>
      <c r="B430" s="55"/>
      <c r="C430" s="11">
        <f t="shared" si="186"/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50"/>
      <c r="K430" s="47"/>
      <c r="L430" s="47"/>
      <c r="M430" s="47"/>
      <c r="N430" s="47"/>
      <c r="O430" s="47"/>
      <c r="P430" s="47"/>
      <c r="Q430" s="47"/>
      <c r="R430" s="3"/>
      <c r="S430" s="47"/>
      <c r="T430" s="3"/>
      <c r="U430" s="3"/>
      <c r="V430" s="3"/>
    </row>
    <row r="431" spans="1:22" ht="15.75" customHeight="1">
      <c r="A431" s="4" t="s">
        <v>8</v>
      </c>
      <c r="B431" s="55"/>
      <c r="C431" s="11">
        <f t="shared" si="186"/>
        <v>50</v>
      </c>
      <c r="D431" s="12">
        <v>50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50"/>
      <c r="K431" s="47"/>
      <c r="L431" s="47"/>
      <c r="M431" s="47"/>
      <c r="N431" s="47"/>
      <c r="O431" s="47"/>
      <c r="P431" s="47"/>
      <c r="Q431" s="47"/>
      <c r="R431" s="3"/>
      <c r="S431" s="47"/>
      <c r="T431" s="3"/>
      <c r="U431" s="3"/>
      <c r="V431" s="3"/>
    </row>
    <row r="432" spans="1:22" ht="15.75" customHeight="1">
      <c r="A432" s="4" t="s">
        <v>21</v>
      </c>
      <c r="B432" s="56"/>
      <c r="C432" s="11">
        <f t="shared" si="186"/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51"/>
      <c r="K432" s="48"/>
      <c r="L432" s="48"/>
      <c r="M432" s="48"/>
      <c r="N432" s="48"/>
      <c r="O432" s="48"/>
      <c r="P432" s="48"/>
      <c r="Q432" s="48"/>
      <c r="R432" s="3"/>
      <c r="S432" s="48"/>
      <c r="T432" s="3"/>
      <c r="U432" s="3"/>
      <c r="V432" s="3"/>
    </row>
    <row r="433" spans="1:22" ht="36.75" customHeight="1">
      <c r="A433" s="17" t="s">
        <v>40</v>
      </c>
      <c r="B433" s="54" t="s">
        <v>25</v>
      </c>
      <c r="C433" s="11">
        <f t="shared" si="186"/>
        <v>50</v>
      </c>
      <c r="D433" s="14">
        <f t="shared" ref="D433:I433" si="217">D434+D435+D436+D437</f>
        <v>50</v>
      </c>
      <c r="E433" s="14">
        <f t="shared" si="217"/>
        <v>0</v>
      </c>
      <c r="F433" s="14">
        <f t="shared" si="217"/>
        <v>0</v>
      </c>
      <c r="G433" s="14">
        <f t="shared" si="217"/>
        <v>0</v>
      </c>
      <c r="H433" s="14">
        <f t="shared" si="217"/>
        <v>0</v>
      </c>
      <c r="I433" s="14">
        <f t="shared" si="217"/>
        <v>0</v>
      </c>
      <c r="J433" s="49" t="s">
        <v>70</v>
      </c>
      <c r="K433" s="46" t="s">
        <v>165</v>
      </c>
      <c r="L433" s="46">
        <v>10</v>
      </c>
      <c r="M433" s="46">
        <v>12</v>
      </c>
      <c r="N433" s="46">
        <v>14</v>
      </c>
      <c r="O433" s="46">
        <v>16</v>
      </c>
      <c r="P433" s="46">
        <v>18</v>
      </c>
      <c r="Q433" s="46">
        <v>20</v>
      </c>
      <c r="R433" s="3"/>
      <c r="S433" s="46">
        <v>22</v>
      </c>
      <c r="T433" s="3"/>
      <c r="U433" s="3"/>
      <c r="V433" s="3"/>
    </row>
    <row r="434" spans="1:22" ht="15.75" customHeight="1">
      <c r="A434" s="4" t="s">
        <v>9</v>
      </c>
      <c r="B434" s="55"/>
      <c r="C434" s="11">
        <f t="shared" si="186"/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50"/>
      <c r="K434" s="47"/>
      <c r="L434" s="47"/>
      <c r="M434" s="47"/>
      <c r="N434" s="47"/>
      <c r="O434" s="47"/>
      <c r="P434" s="47"/>
      <c r="Q434" s="47"/>
      <c r="R434" s="3"/>
      <c r="S434" s="47"/>
      <c r="T434" s="3"/>
      <c r="U434" s="3"/>
      <c r="V434" s="3"/>
    </row>
    <row r="435" spans="1:22" ht="15.75" customHeight="1">
      <c r="A435" s="4" t="s">
        <v>20</v>
      </c>
      <c r="B435" s="55"/>
      <c r="C435" s="11">
        <f t="shared" si="186"/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50"/>
      <c r="K435" s="47"/>
      <c r="L435" s="47"/>
      <c r="M435" s="47"/>
      <c r="N435" s="47"/>
      <c r="O435" s="47"/>
      <c r="P435" s="47"/>
      <c r="Q435" s="47"/>
      <c r="R435" s="3"/>
      <c r="S435" s="47"/>
      <c r="T435" s="3"/>
      <c r="U435" s="3"/>
      <c r="V435" s="3"/>
    </row>
    <row r="436" spans="1:22" ht="15.75" customHeight="1">
      <c r="A436" s="4" t="s">
        <v>8</v>
      </c>
      <c r="B436" s="55"/>
      <c r="C436" s="11">
        <f t="shared" si="186"/>
        <v>50</v>
      </c>
      <c r="D436" s="12">
        <v>50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50"/>
      <c r="K436" s="47"/>
      <c r="L436" s="47"/>
      <c r="M436" s="47"/>
      <c r="N436" s="47"/>
      <c r="O436" s="47"/>
      <c r="P436" s="47"/>
      <c r="Q436" s="47"/>
      <c r="R436" s="3"/>
      <c r="S436" s="47"/>
      <c r="T436" s="3"/>
      <c r="U436" s="3"/>
      <c r="V436" s="3"/>
    </row>
    <row r="437" spans="1:22" ht="15.75" customHeight="1">
      <c r="A437" s="4" t="s">
        <v>21</v>
      </c>
      <c r="B437" s="56"/>
      <c r="C437" s="11">
        <f t="shared" si="186"/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51"/>
      <c r="K437" s="48"/>
      <c r="L437" s="48"/>
      <c r="M437" s="48"/>
      <c r="N437" s="48"/>
      <c r="O437" s="48"/>
      <c r="P437" s="48"/>
      <c r="Q437" s="48"/>
      <c r="R437" s="3"/>
      <c r="S437" s="48"/>
      <c r="T437" s="3"/>
      <c r="U437" s="3"/>
      <c r="V437" s="3"/>
    </row>
    <row r="438" spans="1:22" ht="35.25" customHeight="1">
      <c r="A438" s="59" t="s">
        <v>230</v>
      </c>
      <c r="B438" s="60"/>
      <c r="C438" s="11">
        <f t="shared" si="186"/>
        <v>4171.3</v>
      </c>
      <c r="D438" s="11">
        <f>D443+D448+D453+D458+D463+D468+D473+D478</f>
        <v>550.20000000000005</v>
      </c>
      <c r="E438" s="11">
        <f t="shared" ref="E438:H438" si="218">E443+E448+E453+E458+E463+E468+E473+E478</f>
        <v>673.5</v>
      </c>
      <c r="F438" s="11">
        <f t="shared" si="218"/>
        <v>801.90000000000009</v>
      </c>
      <c r="G438" s="11">
        <f t="shared" si="218"/>
        <v>781.90000000000009</v>
      </c>
      <c r="H438" s="11">
        <f t="shared" si="218"/>
        <v>681.90000000000009</v>
      </c>
      <c r="I438" s="11">
        <f t="shared" ref="I438" si="219">I443+I448+I453+I458+I463+I468+I473+I478</f>
        <v>681.90000000000009</v>
      </c>
      <c r="J438" s="6"/>
      <c r="K438" s="8"/>
      <c r="L438" s="8"/>
      <c r="M438" s="8"/>
      <c r="N438" s="8"/>
      <c r="O438" s="8"/>
      <c r="P438" s="8"/>
      <c r="Q438" s="8"/>
      <c r="R438" s="3"/>
      <c r="S438" s="29"/>
      <c r="T438" s="3"/>
      <c r="U438" s="3"/>
      <c r="V438" s="3"/>
    </row>
    <row r="439" spans="1:22" ht="15.75" customHeight="1">
      <c r="A439" s="57" t="s">
        <v>9</v>
      </c>
      <c r="B439" s="58"/>
      <c r="C439" s="11">
        <f t="shared" ref="C439:C502" si="220">E439+F439+H439+D439+G439+I439</f>
        <v>0</v>
      </c>
      <c r="D439" s="11">
        <f t="shared" ref="D439:H439" si="221">D444+D449+D454+D459+D464+D469+D474+D479</f>
        <v>0</v>
      </c>
      <c r="E439" s="11">
        <f t="shared" si="221"/>
        <v>0</v>
      </c>
      <c r="F439" s="11">
        <f t="shared" si="221"/>
        <v>0</v>
      </c>
      <c r="G439" s="11">
        <f t="shared" si="221"/>
        <v>0</v>
      </c>
      <c r="H439" s="11">
        <f t="shared" si="221"/>
        <v>0</v>
      </c>
      <c r="I439" s="11">
        <f t="shared" ref="I439" si="222">I444+I449+I454+I459+I464+I469+I474+I479</f>
        <v>0</v>
      </c>
      <c r="J439" s="6"/>
      <c r="K439" s="8"/>
      <c r="L439" s="8"/>
      <c r="M439" s="8"/>
      <c r="N439" s="8"/>
      <c r="O439" s="8"/>
      <c r="P439" s="8"/>
      <c r="Q439" s="8"/>
      <c r="R439" s="3"/>
      <c r="S439" s="29"/>
      <c r="T439" s="3"/>
      <c r="U439" s="3"/>
      <c r="V439" s="3"/>
    </row>
    <row r="440" spans="1:22" ht="15.75" customHeight="1">
      <c r="A440" s="57" t="s">
        <v>20</v>
      </c>
      <c r="B440" s="58"/>
      <c r="C440" s="11">
        <f t="shared" si="220"/>
        <v>0</v>
      </c>
      <c r="D440" s="11">
        <f t="shared" ref="D440:H440" si="223">D445+D450+D455+D460+D465+D470+D475+D480</f>
        <v>0</v>
      </c>
      <c r="E440" s="11">
        <f t="shared" si="223"/>
        <v>0</v>
      </c>
      <c r="F440" s="11">
        <f t="shared" si="223"/>
        <v>0</v>
      </c>
      <c r="G440" s="11">
        <f t="shared" si="223"/>
        <v>0</v>
      </c>
      <c r="H440" s="11">
        <f t="shared" si="223"/>
        <v>0</v>
      </c>
      <c r="I440" s="11">
        <f t="shared" ref="I440" si="224">I445+I450+I455+I460+I465+I470+I475+I480</f>
        <v>0</v>
      </c>
      <c r="J440" s="6"/>
      <c r="K440" s="8"/>
      <c r="L440" s="8"/>
      <c r="M440" s="8"/>
      <c r="N440" s="8"/>
      <c r="O440" s="8"/>
      <c r="P440" s="8"/>
      <c r="Q440" s="8"/>
      <c r="R440" s="3"/>
      <c r="S440" s="29"/>
      <c r="T440" s="3"/>
      <c r="U440" s="3"/>
      <c r="V440" s="3"/>
    </row>
    <row r="441" spans="1:22" ht="15.75" customHeight="1">
      <c r="A441" s="57" t="s">
        <v>8</v>
      </c>
      <c r="B441" s="58"/>
      <c r="C441" s="11">
        <f t="shared" si="220"/>
        <v>4171.3</v>
      </c>
      <c r="D441" s="11">
        <f t="shared" ref="D441:H441" si="225">D446+D451+D456+D461+D466+D471+D476+D481</f>
        <v>550.20000000000005</v>
      </c>
      <c r="E441" s="11">
        <f t="shared" si="225"/>
        <v>673.5</v>
      </c>
      <c r="F441" s="11">
        <f t="shared" si="225"/>
        <v>801.90000000000009</v>
      </c>
      <c r="G441" s="11">
        <f t="shared" si="225"/>
        <v>781.90000000000009</v>
      </c>
      <c r="H441" s="11">
        <f t="shared" si="225"/>
        <v>681.90000000000009</v>
      </c>
      <c r="I441" s="11">
        <f t="shared" ref="I441" si="226">I446+I451+I456+I461+I466+I471+I476+I481</f>
        <v>681.90000000000009</v>
      </c>
      <c r="J441" s="6"/>
      <c r="K441" s="8"/>
      <c r="L441" s="8"/>
      <c r="M441" s="8"/>
      <c r="N441" s="8"/>
      <c r="O441" s="8"/>
      <c r="P441" s="8"/>
      <c r="Q441" s="8"/>
      <c r="R441" s="3"/>
      <c r="S441" s="29"/>
      <c r="T441" s="3"/>
      <c r="U441" s="3"/>
      <c r="V441" s="3"/>
    </row>
    <row r="442" spans="1:22" ht="15.75" customHeight="1">
      <c r="A442" s="57" t="s">
        <v>21</v>
      </c>
      <c r="B442" s="58"/>
      <c r="C442" s="11">
        <f t="shared" si="220"/>
        <v>0</v>
      </c>
      <c r="D442" s="11">
        <f t="shared" ref="D442:H442" si="227">D447+D452+D457+D462+D467+D472+D477+D482</f>
        <v>0</v>
      </c>
      <c r="E442" s="11">
        <f t="shared" si="227"/>
        <v>0</v>
      </c>
      <c r="F442" s="11">
        <f t="shared" si="227"/>
        <v>0</v>
      </c>
      <c r="G442" s="11">
        <f t="shared" si="227"/>
        <v>0</v>
      </c>
      <c r="H442" s="11">
        <f t="shared" si="227"/>
        <v>0</v>
      </c>
      <c r="I442" s="11">
        <f t="shared" ref="I442" si="228">I447+I452+I457+I462+I467+I472+I477+I482</f>
        <v>0</v>
      </c>
      <c r="J442" s="6"/>
      <c r="K442" s="8"/>
      <c r="L442" s="8"/>
      <c r="M442" s="8"/>
      <c r="N442" s="8"/>
      <c r="O442" s="8"/>
      <c r="P442" s="8"/>
      <c r="Q442" s="8"/>
      <c r="R442" s="3"/>
      <c r="S442" s="29"/>
      <c r="T442" s="3"/>
      <c r="U442" s="3"/>
      <c r="V442" s="3"/>
    </row>
    <row r="443" spans="1:22" ht="35.25" customHeight="1">
      <c r="A443" s="17" t="s">
        <v>41</v>
      </c>
      <c r="B443" s="54" t="s">
        <v>25</v>
      </c>
      <c r="C443" s="11">
        <f t="shared" si="220"/>
        <v>0</v>
      </c>
      <c r="D443" s="14">
        <f t="shared" ref="D443:I443" si="229">D444+D445+D446+D447</f>
        <v>0</v>
      </c>
      <c r="E443" s="14">
        <f t="shared" si="229"/>
        <v>0</v>
      </c>
      <c r="F443" s="14">
        <f t="shared" si="229"/>
        <v>0</v>
      </c>
      <c r="G443" s="14">
        <f t="shared" si="229"/>
        <v>0</v>
      </c>
      <c r="H443" s="14">
        <f t="shared" si="229"/>
        <v>0</v>
      </c>
      <c r="I443" s="14">
        <f t="shared" si="229"/>
        <v>0</v>
      </c>
      <c r="J443" s="49" t="s">
        <v>71</v>
      </c>
      <c r="K443" s="46" t="s">
        <v>22</v>
      </c>
      <c r="L443" s="46" t="s">
        <v>23</v>
      </c>
      <c r="M443" s="46" t="s">
        <v>24</v>
      </c>
      <c r="N443" s="46" t="s">
        <v>24</v>
      </c>
      <c r="O443" s="46" t="s">
        <v>24</v>
      </c>
      <c r="P443" s="46" t="s">
        <v>24</v>
      </c>
      <c r="Q443" s="46" t="s">
        <v>24</v>
      </c>
      <c r="R443" s="3"/>
      <c r="S443" s="46" t="s">
        <v>24</v>
      </c>
      <c r="T443" s="3"/>
      <c r="U443" s="3"/>
      <c r="V443" s="3"/>
    </row>
    <row r="444" spans="1:22" ht="15.75" customHeight="1">
      <c r="A444" s="4" t="s">
        <v>9</v>
      </c>
      <c r="B444" s="55"/>
      <c r="C444" s="11">
        <f t="shared" si="220"/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50"/>
      <c r="K444" s="47"/>
      <c r="L444" s="47"/>
      <c r="M444" s="47"/>
      <c r="N444" s="47"/>
      <c r="O444" s="47"/>
      <c r="P444" s="47"/>
      <c r="Q444" s="47"/>
      <c r="R444" s="3"/>
      <c r="S444" s="47"/>
      <c r="T444" s="3"/>
      <c r="U444" s="3"/>
      <c r="V444" s="3"/>
    </row>
    <row r="445" spans="1:22" ht="15.75" customHeight="1">
      <c r="A445" s="4" t="s">
        <v>20</v>
      </c>
      <c r="B445" s="55"/>
      <c r="C445" s="11">
        <f t="shared" si="220"/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50"/>
      <c r="K445" s="47"/>
      <c r="L445" s="47"/>
      <c r="M445" s="47"/>
      <c r="N445" s="47"/>
      <c r="O445" s="47"/>
      <c r="P445" s="47"/>
      <c r="Q445" s="47"/>
      <c r="R445" s="3"/>
      <c r="S445" s="47"/>
      <c r="T445" s="3"/>
      <c r="U445" s="3"/>
      <c r="V445" s="3"/>
    </row>
    <row r="446" spans="1:22" ht="15.75" customHeight="1">
      <c r="A446" s="4" t="s">
        <v>8</v>
      </c>
      <c r="B446" s="55"/>
      <c r="C446" s="11">
        <f t="shared" si="220"/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50"/>
      <c r="K446" s="47"/>
      <c r="L446" s="47"/>
      <c r="M446" s="47"/>
      <c r="N446" s="47"/>
      <c r="O446" s="47"/>
      <c r="P446" s="47"/>
      <c r="Q446" s="47"/>
      <c r="R446" s="3"/>
      <c r="S446" s="47"/>
      <c r="T446" s="3"/>
      <c r="U446" s="3"/>
      <c r="V446" s="3"/>
    </row>
    <row r="447" spans="1:22" ht="15.75" customHeight="1">
      <c r="A447" s="4" t="s">
        <v>21</v>
      </c>
      <c r="B447" s="56"/>
      <c r="C447" s="11">
        <f t="shared" si="220"/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51"/>
      <c r="K447" s="48"/>
      <c r="L447" s="48"/>
      <c r="M447" s="48"/>
      <c r="N447" s="48"/>
      <c r="O447" s="48"/>
      <c r="P447" s="48"/>
      <c r="Q447" s="48"/>
      <c r="R447" s="3"/>
      <c r="S447" s="48"/>
      <c r="T447" s="3"/>
      <c r="U447" s="3"/>
      <c r="V447" s="3"/>
    </row>
    <row r="448" spans="1:22" ht="51" customHeight="1">
      <c r="A448" s="17" t="s">
        <v>42</v>
      </c>
      <c r="B448" s="54" t="s">
        <v>25</v>
      </c>
      <c r="C448" s="11">
        <f t="shared" si="220"/>
        <v>0</v>
      </c>
      <c r="D448" s="14">
        <f t="shared" ref="D448:I448" si="230">D449+D450+D451+D452</f>
        <v>0</v>
      </c>
      <c r="E448" s="14">
        <f t="shared" si="230"/>
        <v>0</v>
      </c>
      <c r="F448" s="14">
        <f t="shared" si="230"/>
        <v>0</v>
      </c>
      <c r="G448" s="14">
        <f t="shared" si="230"/>
        <v>0</v>
      </c>
      <c r="H448" s="14">
        <f t="shared" si="230"/>
        <v>0</v>
      </c>
      <c r="I448" s="14">
        <f t="shared" si="230"/>
        <v>0</v>
      </c>
      <c r="J448" s="49" t="s">
        <v>72</v>
      </c>
      <c r="K448" s="46" t="s">
        <v>22</v>
      </c>
      <c r="L448" s="46" t="s">
        <v>23</v>
      </c>
      <c r="M448" s="46" t="s">
        <v>24</v>
      </c>
      <c r="N448" s="46" t="s">
        <v>24</v>
      </c>
      <c r="O448" s="46" t="s">
        <v>24</v>
      </c>
      <c r="P448" s="46" t="s">
        <v>24</v>
      </c>
      <c r="Q448" s="46" t="s">
        <v>24</v>
      </c>
      <c r="R448" s="3"/>
      <c r="S448" s="46" t="s">
        <v>24</v>
      </c>
      <c r="T448" s="3"/>
      <c r="U448" s="3"/>
      <c r="V448" s="3"/>
    </row>
    <row r="449" spans="1:22">
      <c r="A449" s="4" t="s">
        <v>9</v>
      </c>
      <c r="B449" s="55"/>
      <c r="C449" s="11">
        <f t="shared" si="220"/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50"/>
      <c r="K449" s="47"/>
      <c r="L449" s="47"/>
      <c r="M449" s="47"/>
      <c r="N449" s="47"/>
      <c r="O449" s="47"/>
      <c r="P449" s="47"/>
      <c r="Q449" s="47"/>
      <c r="R449" s="3"/>
      <c r="S449" s="47"/>
      <c r="T449" s="3"/>
      <c r="U449" s="3"/>
      <c r="V449" s="3"/>
    </row>
    <row r="450" spans="1:22" ht="15.75" customHeight="1">
      <c r="A450" s="4" t="s">
        <v>20</v>
      </c>
      <c r="B450" s="55"/>
      <c r="C450" s="11">
        <f t="shared" si="220"/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50"/>
      <c r="K450" s="47"/>
      <c r="L450" s="47"/>
      <c r="M450" s="47"/>
      <c r="N450" s="47"/>
      <c r="O450" s="47"/>
      <c r="P450" s="47"/>
      <c r="Q450" s="47"/>
      <c r="R450" s="3"/>
      <c r="S450" s="47"/>
      <c r="T450" s="3"/>
      <c r="U450" s="3"/>
      <c r="V450" s="3"/>
    </row>
    <row r="451" spans="1:22" ht="15.75" customHeight="1">
      <c r="A451" s="4" t="s">
        <v>8</v>
      </c>
      <c r="B451" s="55"/>
      <c r="C451" s="11">
        <f t="shared" si="220"/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50"/>
      <c r="K451" s="47"/>
      <c r="L451" s="47"/>
      <c r="M451" s="47"/>
      <c r="N451" s="47"/>
      <c r="O451" s="47"/>
      <c r="P451" s="47"/>
      <c r="Q451" s="47"/>
      <c r="R451" s="3"/>
      <c r="S451" s="47"/>
      <c r="T451" s="3"/>
      <c r="U451" s="3"/>
      <c r="V451" s="3"/>
    </row>
    <row r="452" spans="1:22" ht="15" customHeight="1">
      <c r="A452" s="4" t="s">
        <v>21</v>
      </c>
      <c r="B452" s="56"/>
      <c r="C452" s="11">
        <f t="shared" si="220"/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51"/>
      <c r="K452" s="48"/>
      <c r="L452" s="48"/>
      <c r="M452" s="48"/>
      <c r="N452" s="48"/>
      <c r="O452" s="48"/>
      <c r="P452" s="48"/>
      <c r="Q452" s="48"/>
      <c r="R452" s="3"/>
      <c r="S452" s="48"/>
      <c r="T452" s="3"/>
      <c r="U452" s="3"/>
      <c r="V452" s="3"/>
    </row>
    <row r="453" spans="1:22" ht="34.5" customHeight="1">
      <c r="A453" s="17" t="s">
        <v>43</v>
      </c>
      <c r="B453" s="54" t="s">
        <v>25</v>
      </c>
      <c r="C453" s="11">
        <f t="shared" si="220"/>
        <v>40</v>
      </c>
      <c r="D453" s="14">
        <f t="shared" ref="D453:I453" si="231">D454+D455+D456+D457</f>
        <v>40</v>
      </c>
      <c r="E453" s="14">
        <f t="shared" si="231"/>
        <v>0</v>
      </c>
      <c r="F453" s="14">
        <f t="shared" si="231"/>
        <v>0</v>
      </c>
      <c r="G453" s="14">
        <f t="shared" si="231"/>
        <v>0</v>
      </c>
      <c r="H453" s="14">
        <f t="shared" si="231"/>
        <v>0</v>
      </c>
      <c r="I453" s="14">
        <f t="shared" si="231"/>
        <v>0</v>
      </c>
      <c r="J453" s="49" t="s">
        <v>95</v>
      </c>
      <c r="K453" s="46" t="s">
        <v>10</v>
      </c>
      <c r="L453" s="46">
        <v>0</v>
      </c>
      <c r="M453" s="46">
        <v>100</v>
      </c>
      <c r="N453" s="46">
        <v>100</v>
      </c>
      <c r="O453" s="46">
        <v>100</v>
      </c>
      <c r="P453" s="46">
        <v>100</v>
      </c>
      <c r="Q453" s="46">
        <v>100</v>
      </c>
      <c r="R453" s="3"/>
      <c r="S453" s="46">
        <v>100</v>
      </c>
      <c r="T453" s="3"/>
      <c r="U453" s="3"/>
      <c r="V453" s="3"/>
    </row>
    <row r="454" spans="1:22" ht="15.75" customHeight="1">
      <c r="A454" s="4" t="s">
        <v>9</v>
      </c>
      <c r="B454" s="55"/>
      <c r="C454" s="11">
        <f t="shared" si="220"/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50"/>
      <c r="K454" s="47"/>
      <c r="L454" s="47"/>
      <c r="M454" s="47"/>
      <c r="N454" s="47"/>
      <c r="O454" s="47"/>
      <c r="P454" s="47"/>
      <c r="Q454" s="47"/>
      <c r="R454" s="3"/>
      <c r="S454" s="47"/>
      <c r="T454" s="3"/>
      <c r="U454" s="3"/>
      <c r="V454" s="3"/>
    </row>
    <row r="455" spans="1:22" ht="15.75" customHeight="1">
      <c r="A455" s="4" t="s">
        <v>20</v>
      </c>
      <c r="B455" s="55"/>
      <c r="C455" s="11">
        <f t="shared" si="220"/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50"/>
      <c r="K455" s="47"/>
      <c r="L455" s="47"/>
      <c r="M455" s="47"/>
      <c r="N455" s="47"/>
      <c r="O455" s="47"/>
      <c r="P455" s="47"/>
      <c r="Q455" s="47"/>
      <c r="R455" s="3"/>
      <c r="S455" s="47"/>
      <c r="T455" s="3"/>
      <c r="U455" s="3"/>
      <c r="V455" s="3"/>
    </row>
    <row r="456" spans="1:22" ht="15.75" customHeight="1">
      <c r="A456" s="4" t="s">
        <v>8</v>
      </c>
      <c r="B456" s="55"/>
      <c r="C456" s="11">
        <f t="shared" si="220"/>
        <v>40</v>
      </c>
      <c r="D456" s="12">
        <v>40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50"/>
      <c r="K456" s="47"/>
      <c r="L456" s="47"/>
      <c r="M456" s="47"/>
      <c r="N456" s="47"/>
      <c r="O456" s="47"/>
      <c r="P456" s="47"/>
      <c r="Q456" s="47"/>
      <c r="R456" s="3"/>
      <c r="S456" s="47"/>
      <c r="T456" s="3"/>
      <c r="U456" s="3"/>
      <c r="V456" s="3"/>
    </row>
    <row r="457" spans="1:22" ht="15.75" customHeight="1">
      <c r="A457" s="4" t="s">
        <v>21</v>
      </c>
      <c r="B457" s="56"/>
      <c r="C457" s="11">
        <f t="shared" si="220"/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51"/>
      <c r="K457" s="48"/>
      <c r="L457" s="48"/>
      <c r="M457" s="48"/>
      <c r="N457" s="48"/>
      <c r="O457" s="48"/>
      <c r="P457" s="48"/>
      <c r="Q457" s="48"/>
      <c r="R457" s="3"/>
      <c r="S457" s="48"/>
      <c r="T457" s="3"/>
      <c r="U457" s="3"/>
      <c r="V457" s="3"/>
    </row>
    <row r="458" spans="1:22" ht="57" customHeight="1">
      <c r="A458" s="17" t="s">
        <v>83</v>
      </c>
      <c r="B458" s="54" t="s">
        <v>25</v>
      </c>
      <c r="C458" s="11">
        <f t="shared" si="220"/>
        <v>50</v>
      </c>
      <c r="D458" s="14">
        <f t="shared" ref="D458:F458" si="232">D459+D460+D461+D462</f>
        <v>0</v>
      </c>
      <c r="E458" s="14">
        <f t="shared" si="232"/>
        <v>50</v>
      </c>
      <c r="F458" s="14">
        <f t="shared" si="232"/>
        <v>0</v>
      </c>
      <c r="G458" s="14">
        <v>0</v>
      </c>
      <c r="H458" s="14">
        <v>0</v>
      </c>
      <c r="I458" s="14">
        <v>0</v>
      </c>
      <c r="J458" s="49" t="s">
        <v>96</v>
      </c>
      <c r="K458" s="46" t="s">
        <v>10</v>
      </c>
      <c r="L458" s="46">
        <v>15</v>
      </c>
      <c r="M458" s="46">
        <v>30</v>
      </c>
      <c r="N458" s="46">
        <v>40</v>
      </c>
      <c r="O458" s="46">
        <v>40</v>
      </c>
      <c r="P458" s="46">
        <v>45</v>
      </c>
      <c r="Q458" s="46">
        <v>45</v>
      </c>
      <c r="R458" s="3"/>
      <c r="S458" s="46">
        <v>45</v>
      </c>
      <c r="T458" s="3"/>
      <c r="U458" s="3"/>
      <c r="V458" s="3"/>
    </row>
    <row r="459" spans="1:22" ht="15.75" customHeight="1">
      <c r="A459" s="4" t="s">
        <v>9</v>
      </c>
      <c r="B459" s="55"/>
      <c r="C459" s="11">
        <f t="shared" si="220"/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50"/>
      <c r="K459" s="47"/>
      <c r="L459" s="47"/>
      <c r="M459" s="47"/>
      <c r="N459" s="47"/>
      <c r="O459" s="47"/>
      <c r="P459" s="47"/>
      <c r="Q459" s="47"/>
      <c r="R459" s="3"/>
      <c r="S459" s="47"/>
      <c r="T459" s="3"/>
      <c r="U459" s="3"/>
      <c r="V459" s="3"/>
    </row>
    <row r="460" spans="1:22" ht="15.75" customHeight="1">
      <c r="A460" s="4" t="s">
        <v>20</v>
      </c>
      <c r="B460" s="55"/>
      <c r="C460" s="11">
        <f t="shared" si="220"/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50"/>
      <c r="K460" s="47"/>
      <c r="L460" s="47"/>
      <c r="M460" s="47"/>
      <c r="N460" s="47"/>
      <c r="O460" s="47"/>
      <c r="P460" s="47"/>
      <c r="Q460" s="47"/>
      <c r="R460" s="3"/>
      <c r="S460" s="47"/>
      <c r="T460" s="3"/>
      <c r="U460" s="3"/>
      <c r="V460" s="3"/>
    </row>
    <row r="461" spans="1:22" ht="15.75" customHeight="1">
      <c r="A461" s="4" t="s">
        <v>8</v>
      </c>
      <c r="B461" s="55"/>
      <c r="C461" s="11">
        <f t="shared" si="220"/>
        <v>50</v>
      </c>
      <c r="D461" s="12">
        <v>0</v>
      </c>
      <c r="E461" s="12">
        <v>50</v>
      </c>
      <c r="F461" s="12">
        <v>0</v>
      </c>
      <c r="G461" s="12">
        <v>0</v>
      </c>
      <c r="H461" s="12">
        <v>0</v>
      </c>
      <c r="I461" s="12">
        <v>0</v>
      </c>
      <c r="J461" s="50"/>
      <c r="K461" s="47"/>
      <c r="L461" s="47"/>
      <c r="M461" s="47"/>
      <c r="N461" s="47"/>
      <c r="O461" s="47"/>
      <c r="P461" s="47"/>
      <c r="Q461" s="47"/>
      <c r="R461" s="3"/>
      <c r="S461" s="47"/>
      <c r="T461" s="3"/>
      <c r="U461" s="3"/>
      <c r="V461" s="3"/>
    </row>
    <row r="462" spans="1:22" ht="15.75" customHeight="1">
      <c r="A462" s="4" t="s">
        <v>21</v>
      </c>
      <c r="B462" s="56"/>
      <c r="C462" s="11">
        <f t="shared" si="220"/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51"/>
      <c r="K462" s="48"/>
      <c r="L462" s="48"/>
      <c r="M462" s="48"/>
      <c r="N462" s="48"/>
      <c r="O462" s="48"/>
      <c r="P462" s="48"/>
      <c r="Q462" s="48"/>
      <c r="R462" s="3"/>
      <c r="S462" s="48"/>
      <c r="T462" s="3"/>
      <c r="U462" s="3"/>
      <c r="V462" s="3"/>
    </row>
    <row r="463" spans="1:22" ht="54.75" customHeight="1">
      <c r="A463" s="17" t="s">
        <v>82</v>
      </c>
      <c r="B463" s="54" t="s">
        <v>25</v>
      </c>
      <c r="C463" s="11">
        <f t="shared" si="220"/>
        <v>1215.8</v>
      </c>
      <c r="D463" s="14">
        <f t="shared" ref="D463:I463" si="233">D464+D465+D466+D467</f>
        <v>182.3</v>
      </c>
      <c r="E463" s="14">
        <f t="shared" si="233"/>
        <v>182.3</v>
      </c>
      <c r="F463" s="14">
        <f t="shared" si="233"/>
        <v>212.8</v>
      </c>
      <c r="G463" s="14">
        <f t="shared" si="233"/>
        <v>212.8</v>
      </c>
      <c r="H463" s="14">
        <f t="shared" si="233"/>
        <v>212.8</v>
      </c>
      <c r="I463" s="14">
        <f t="shared" si="233"/>
        <v>212.8</v>
      </c>
      <c r="J463" s="49" t="s">
        <v>97</v>
      </c>
      <c r="K463" s="46" t="s">
        <v>10</v>
      </c>
      <c r="L463" s="46">
        <v>100</v>
      </c>
      <c r="M463" s="46">
        <v>100</v>
      </c>
      <c r="N463" s="46">
        <v>100</v>
      </c>
      <c r="O463" s="46">
        <v>100</v>
      </c>
      <c r="P463" s="46">
        <v>100</v>
      </c>
      <c r="Q463" s="46">
        <v>100</v>
      </c>
      <c r="R463" s="3"/>
      <c r="S463" s="46">
        <v>100</v>
      </c>
      <c r="T463" s="3"/>
      <c r="U463" s="3"/>
      <c r="V463" s="3"/>
    </row>
    <row r="464" spans="1:22" ht="15.75" customHeight="1">
      <c r="A464" s="4" t="s">
        <v>9</v>
      </c>
      <c r="B464" s="55"/>
      <c r="C464" s="11">
        <f t="shared" si="220"/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50"/>
      <c r="K464" s="47"/>
      <c r="L464" s="47"/>
      <c r="M464" s="47"/>
      <c r="N464" s="47"/>
      <c r="O464" s="47"/>
      <c r="P464" s="47"/>
      <c r="Q464" s="47"/>
      <c r="R464" s="3"/>
      <c r="S464" s="47"/>
      <c r="T464" s="3"/>
      <c r="U464" s="3"/>
      <c r="V464" s="3"/>
    </row>
    <row r="465" spans="1:22" ht="15.75" customHeight="1">
      <c r="A465" s="4" t="s">
        <v>20</v>
      </c>
      <c r="B465" s="55"/>
      <c r="C465" s="11">
        <f t="shared" si="220"/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50"/>
      <c r="K465" s="47"/>
      <c r="L465" s="47"/>
      <c r="M465" s="47"/>
      <c r="N465" s="47"/>
      <c r="O465" s="47"/>
      <c r="P465" s="47"/>
      <c r="Q465" s="47"/>
      <c r="R465" s="3"/>
      <c r="S465" s="47"/>
      <c r="T465" s="3"/>
      <c r="U465" s="3"/>
      <c r="V465" s="3"/>
    </row>
    <row r="466" spans="1:22" ht="15.75" customHeight="1">
      <c r="A466" s="4" t="s">
        <v>8</v>
      </c>
      <c r="B466" s="55"/>
      <c r="C466" s="11">
        <f t="shared" si="220"/>
        <v>1215.8</v>
      </c>
      <c r="D466" s="12">
        <v>182.3</v>
      </c>
      <c r="E466" s="12">
        <v>182.3</v>
      </c>
      <c r="F466" s="12">
        <v>212.8</v>
      </c>
      <c r="G466" s="12">
        <v>212.8</v>
      </c>
      <c r="H466" s="12">
        <v>212.8</v>
      </c>
      <c r="I466" s="12">
        <v>212.8</v>
      </c>
      <c r="J466" s="50"/>
      <c r="K466" s="47"/>
      <c r="L466" s="47"/>
      <c r="M466" s="47"/>
      <c r="N466" s="47"/>
      <c r="O466" s="47"/>
      <c r="P466" s="47"/>
      <c r="Q466" s="47"/>
      <c r="R466" s="3"/>
      <c r="S466" s="47"/>
      <c r="T466" s="3"/>
      <c r="U466" s="3"/>
      <c r="V466" s="3"/>
    </row>
    <row r="467" spans="1:22" ht="15.75" customHeight="1">
      <c r="A467" s="4" t="s">
        <v>21</v>
      </c>
      <c r="B467" s="56"/>
      <c r="C467" s="11">
        <f t="shared" si="220"/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51"/>
      <c r="K467" s="48"/>
      <c r="L467" s="48"/>
      <c r="M467" s="48"/>
      <c r="N467" s="48"/>
      <c r="O467" s="48"/>
      <c r="P467" s="48"/>
      <c r="Q467" s="48"/>
      <c r="R467" s="3"/>
      <c r="S467" s="48"/>
      <c r="T467" s="3"/>
      <c r="U467" s="3"/>
      <c r="V467" s="3"/>
    </row>
    <row r="468" spans="1:22" ht="50.25" customHeight="1">
      <c r="A468" s="17" t="s">
        <v>44</v>
      </c>
      <c r="B468" s="54" t="s">
        <v>25</v>
      </c>
      <c r="C468" s="11">
        <f t="shared" si="220"/>
        <v>2262.4</v>
      </c>
      <c r="D468" s="14">
        <f t="shared" ref="D468:I468" si="234">D469+D470+D471+D472</f>
        <v>277.89999999999998</v>
      </c>
      <c r="E468" s="14">
        <f t="shared" si="234"/>
        <v>392.9</v>
      </c>
      <c r="F468" s="14">
        <f t="shared" si="234"/>
        <v>412.9</v>
      </c>
      <c r="G468" s="14">
        <f t="shared" si="234"/>
        <v>392.9</v>
      </c>
      <c r="H468" s="14">
        <f t="shared" si="234"/>
        <v>392.9</v>
      </c>
      <c r="I468" s="14">
        <f t="shared" si="234"/>
        <v>392.9</v>
      </c>
      <c r="J468" s="49" t="s">
        <v>164</v>
      </c>
      <c r="K468" s="46" t="s">
        <v>165</v>
      </c>
      <c r="L468" s="46">
        <v>709</v>
      </c>
      <c r="M468" s="46">
        <v>745</v>
      </c>
      <c r="N468" s="46">
        <v>670</v>
      </c>
      <c r="O468" s="46">
        <v>710</v>
      </c>
      <c r="P468" s="46">
        <v>710</v>
      </c>
      <c r="Q468" s="46">
        <v>710</v>
      </c>
      <c r="R468" s="3"/>
      <c r="S468" s="46">
        <v>710</v>
      </c>
      <c r="T468" s="3"/>
      <c r="U468" s="3"/>
      <c r="V468" s="3"/>
    </row>
    <row r="469" spans="1:22" ht="15.75" customHeight="1">
      <c r="A469" s="4" t="s">
        <v>9</v>
      </c>
      <c r="B469" s="55"/>
      <c r="C469" s="11">
        <f t="shared" si="220"/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50"/>
      <c r="K469" s="47"/>
      <c r="L469" s="47"/>
      <c r="M469" s="47"/>
      <c r="N469" s="47"/>
      <c r="O469" s="47"/>
      <c r="P469" s="47"/>
      <c r="Q469" s="47"/>
      <c r="R469" s="3"/>
      <c r="S469" s="47"/>
      <c r="T469" s="3"/>
      <c r="U469" s="3"/>
      <c r="V469" s="3"/>
    </row>
    <row r="470" spans="1:22" ht="15.75" customHeight="1">
      <c r="A470" s="4" t="s">
        <v>20</v>
      </c>
      <c r="B470" s="55"/>
      <c r="C470" s="11">
        <f t="shared" si="220"/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50"/>
      <c r="K470" s="47"/>
      <c r="L470" s="47"/>
      <c r="M470" s="47"/>
      <c r="N470" s="47"/>
      <c r="O470" s="47"/>
      <c r="P470" s="47"/>
      <c r="Q470" s="47"/>
      <c r="R470" s="3"/>
      <c r="S470" s="47"/>
      <c r="T470" s="3"/>
      <c r="U470" s="3"/>
      <c r="V470" s="3"/>
    </row>
    <row r="471" spans="1:22" ht="15.75" customHeight="1">
      <c r="A471" s="4" t="s">
        <v>8</v>
      </c>
      <c r="B471" s="55"/>
      <c r="C471" s="11">
        <f t="shared" si="220"/>
        <v>2262.4</v>
      </c>
      <c r="D471" s="12">
        <v>277.89999999999998</v>
      </c>
      <c r="E471" s="12">
        <v>392.9</v>
      </c>
      <c r="F471" s="12">
        <v>412.9</v>
      </c>
      <c r="G471" s="12">
        <v>392.9</v>
      </c>
      <c r="H471" s="12">
        <v>392.9</v>
      </c>
      <c r="I471" s="12">
        <v>392.9</v>
      </c>
      <c r="J471" s="50"/>
      <c r="K471" s="47"/>
      <c r="L471" s="47"/>
      <c r="M471" s="47"/>
      <c r="N471" s="47"/>
      <c r="O471" s="47"/>
      <c r="P471" s="47"/>
      <c r="Q471" s="47"/>
      <c r="R471" s="3"/>
      <c r="S471" s="47"/>
      <c r="T471" s="3"/>
      <c r="U471" s="3"/>
      <c r="V471" s="3"/>
    </row>
    <row r="472" spans="1:22" ht="15.75" customHeight="1">
      <c r="A472" s="4" t="s">
        <v>21</v>
      </c>
      <c r="B472" s="56"/>
      <c r="C472" s="11">
        <f t="shared" si="220"/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51"/>
      <c r="K472" s="48"/>
      <c r="L472" s="48"/>
      <c r="M472" s="48"/>
      <c r="N472" s="48"/>
      <c r="O472" s="48"/>
      <c r="P472" s="48"/>
      <c r="Q472" s="48"/>
      <c r="R472" s="3"/>
      <c r="S472" s="48"/>
      <c r="T472" s="3"/>
      <c r="U472" s="3"/>
      <c r="V472" s="3"/>
    </row>
    <row r="473" spans="1:22" ht="119.25" customHeight="1">
      <c r="A473" s="17" t="s">
        <v>45</v>
      </c>
      <c r="B473" s="54" t="s">
        <v>25</v>
      </c>
      <c r="C473" s="11">
        <f t="shared" si="220"/>
        <v>298.3</v>
      </c>
      <c r="D473" s="14">
        <f t="shared" ref="D473:I473" si="235">D474+D475+D476+D477</f>
        <v>50</v>
      </c>
      <c r="E473" s="14">
        <f t="shared" si="235"/>
        <v>48.3</v>
      </c>
      <c r="F473" s="14">
        <f t="shared" si="235"/>
        <v>100</v>
      </c>
      <c r="G473" s="14">
        <f t="shared" si="235"/>
        <v>100</v>
      </c>
      <c r="H473" s="14">
        <f t="shared" si="235"/>
        <v>0</v>
      </c>
      <c r="I473" s="14">
        <f t="shared" si="235"/>
        <v>0</v>
      </c>
      <c r="J473" s="49" t="s">
        <v>166</v>
      </c>
      <c r="K473" s="64" t="s">
        <v>165</v>
      </c>
      <c r="L473" s="46">
        <v>46</v>
      </c>
      <c r="M473" s="46">
        <v>53</v>
      </c>
      <c r="N473" s="46">
        <v>60</v>
      </c>
      <c r="O473" s="46">
        <v>67</v>
      </c>
      <c r="P473" s="46">
        <v>74</v>
      </c>
      <c r="Q473" s="46">
        <v>81</v>
      </c>
      <c r="R473" s="3"/>
      <c r="S473" s="46">
        <v>88</v>
      </c>
      <c r="T473" s="3"/>
      <c r="U473" s="3"/>
      <c r="V473" s="3"/>
    </row>
    <row r="474" spans="1:22" ht="15.75" customHeight="1">
      <c r="A474" s="4" t="s">
        <v>9</v>
      </c>
      <c r="B474" s="55"/>
      <c r="C474" s="11">
        <f t="shared" si="220"/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50"/>
      <c r="K474" s="65"/>
      <c r="L474" s="47"/>
      <c r="M474" s="47"/>
      <c r="N474" s="47"/>
      <c r="O474" s="47"/>
      <c r="P474" s="47"/>
      <c r="Q474" s="47"/>
      <c r="R474" s="3"/>
      <c r="S474" s="47"/>
      <c r="T474" s="3"/>
      <c r="U474" s="3"/>
      <c r="V474" s="3"/>
    </row>
    <row r="475" spans="1:22" ht="15.75" customHeight="1">
      <c r="A475" s="4" t="s">
        <v>20</v>
      </c>
      <c r="B475" s="55"/>
      <c r="C475" s="11">
        <f t="shared" si="220"/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50"/>
      <c r="K475" s="65"/>
      <c r="L475" s="47"/>
      <c r="M475" s="47"/>
      <c r="N475" s="47"/>
      <c r="O475" s="47"/>
      <c r="P475" s="47"/>
      <c r="Q475" s="47"/>
      <c r="R475" s="3"/>
      <c r="S475" s="47"/>
      <c r="T475" s="3"/>
      <c r="U475" s="3"/>
      <c r="V475" s="3"/>
    </row>
    <row r="476" spans="1:22" ht="15.75" customHeight="1">
      <c r="A476" s="4" t="s">
        <v>8</v>
      </c>
      <c r="B476" s="55"/>
      <c r="C476" s="11">
        <f t="shared" si="220"/>
        <v>298.3</v>
      </c>
      <c r="D476" s="12">
        <v>50</v>
      </c>
      <c r="E476" s="12">
        <v>48.3</v>
      </c>
      <c r="F476" s="12">
        <v>100</v>
      </c>
      <c r="G476" s="12">
        <v>100</v>
      </c>
      <c r="H476" s="12">
        <v>0</v>
      </c>
      <c r="I476" s="12">
        <v>0</v>
      </c>
      <c r="J476" s="50"/>
      <c r="K476" s="65"/>
      <c r="L476" s="47"/>
      <c r="M476" s="47"/>
      <c r="N476" s="47"/>
      <c r="O476" s="47"/>
      <c r="P476" s="47"/>
      <c r="Q476" s="47"/>
      <c r="R476" s="3"/>
      <c r="S476" s="47"/>
      <c r="T476" s="3"/>
      <c r="U476" s="3"/>
      <c r="V476" s="3"/>
    </row>
    <row r="477" spans="1:22" ht="15.75" customHeight="1">
      <c r="A477" s="4" t="s">
        <v>21</v>
      </c>
      <c r="B477" s="56"/>
      <c r="C477" s="11">
        <f t="shared" si="220"/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51"/>
      <c r="K477" s="66"/>
      <c r="L477" s="48"/>
      <c r="M477" s="48"/>
      <c r="N477" s="48"/>
      <c r="O477" s="48"/>
      <c r="P477" s="48"/>
      <c r="Q477" s="48"/>
      <c r="R477" s="3"/>
      <c r="S477" s="48"/>
      <c r="T477" s="3"/>
      <c r="U477" s="3"/>
      <c r="V477" s="3"/>
    </row>
    <row r="478" spans="1:22" ht="36.75" customHeight="1">
      <c r="A478" s="24" t="s">
        <v>202</v>
      </c>
      <c r="B478" s="54" t="s">
        <v>25</v>
      </c>
      <c r="C478" s="11">
        <f t="shared" si="220"/>
        <v>304.8</v>
      </c>
      <c r="D478" s="14">
        <f t="shared" ref="D478:I478" si="236">D479+D480+D481+D482</f>
        <v>0</v>
      </c>
      <c r="E478" s="14">
        <f t="shared" si="236"/>
        <v>0</v>
      </c>
      <c r="F478" s="14">
        <f t="shared" si="236"/>
        <v>76.2</v>
      </c>
      <c r="G478" s="14">
        <f t="shared" si="236"/>
        <v>76.2</v>
      </c>
      <c r="H478" s="14">
        <f t="shared" si="236"/>
        <v>76.2</v>
      </c>
      <c r="I478" s="14">
        <f t="shared" si="236"/>
        <v>76.2</v>
      </c>
      <c r="J478" s="49" t="s">
        <v>203</v>
      </c>
      <c r="K478" s="64" t="s">
        <v>10</v>
      </c>
      <c r="L478" s="46">
        <v>100</v>
      </c>
      <c r="M478" s="46">
        <v>100</v>
      </c>
      <c r="N478" s="46">
        <v>100</v>
      </c>
      <c r="O478" s="46">
        <v>100</v>
      </c>
      <c r="P478" s="46">
        <v>100</v>
      </c>
      <c r="Q478" s="46">
        <v>100</v>
      </c>
      <c r="R478" s="3"/>
      <c r="S478" s="46">
        <v>100</v>
      </c>
      <c r="T478" s="3"/>
      <c r="U478" s="3"/>
      <c r="V478" s="3"/>
    </row>
    <row r="479" spans="1:22" ht="15.75" customHeight="1">
      <c r="A479" s="4" t="s">
        <v>9</v>
      </c>
      <c r="B479" s="55"/>
      <c r="C479" s="11">
        <f t="shared" si="220"/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50"/>
      <c r="K479" s="65"/>
      <c r="L479" s="47"/>
      <c r="M479" s="47"/>
      <c r="N479" s="47"/>
      <c r="O479" s="47"/>
      <c r="P479" s="47"/>
      <c r="Q479" s="47"/>
      <c r="R479" s="3"/>
      <c r="S479" s="47"/>
      <c r="T479" s="3"/>
      <c r="U479" s="3"/>
      <c r="V479" s="3"/>
    </row>
    <row r="480" spans="1:22" ht="15.75" customHeight="1">
      <c r="A480" s="4" t="s">
        <v>20</v>
      </c>
      <c r="B480" s="55"/>
      <c r="C480" s="11">
        <f t="shared" si="220"/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50"/>
      <c r="K480" s="65"/>
      <c r="L480" s="47"/>
      <c r="M480" s="47"/>
      <c r="N480" s="47"/>
      <c r="O480" s="47"/>
      <c r="P480" s="47"/>
      <c r="Q480" s="47"/>
      <c r="R480" s="3"/>
      <c r="S480" s="47"/>
      <c r="T480" s="3"/>
      <c r="U480" s="3"/>
      <c r="V480" s="3"/>
    </row>
    <row r="481" spans="1:22" ht="15.75" customHeight="1">
      <c r="A481" s="4" t="s">
        <v>8</v>
      </c>
      <c r="B481" s="55"/>
      <c r="C481" s="11">
        <f t="shared" si="220"/>
        <v>304.8</v>
      </c>
      <c r="D481" s="12">
        <v>0</v>
      </c>
      <c r="E481" s="12">
        <v>0</v>
      </c>
      <c r="F481" s="12">
        <v>76.2</v>
      </c>
      <c r="G481" s="12">
        <v>76.2</v>
      </c>
      <c r="H481" s="12">
        <v>76.2</v>
      </c>
      <c r="I481" s="12">
        <v>76.2</v>
      </c>
      <c r="J481" s="50"/>
      <c r="K481" s="65"/>
      <c r="L481" s="47"/>
      <c r="M481" s="47"/>
      <c r="N481" s="47"/>
      <c r="O481" s="47"/>
      <c r="P481" s="47"/>
      <c r="Q481" s="47"/>
      <c r="R481" s="3"/>
      <c r="S481" s="47"/>
      <c r="T481" s="3"/>
      <c r="U481" s="3"/>
      <c r="V481" s="3"/>
    </row>
    <row r="482" spans="1:22" ht="15.75" customHeight="1">
      <c r="A482" s="4" t="s">
        <v>21</v>
      </c>
      <c r="B482" s="56"/>
      <c r="C482" s="11">
        <f t="shared" si="220"/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51"/>
      <c r="K482" s="66"/>
      <c r="L482" s="48"/>
      <c r="M482" s="48"/>
      <c r="N482" s="48"/>
      <c r="O482" s="48"/>
      <c r="P482" s="48"/>
      <c r="Q482" s="48"/>
      <c r="R482" s="3"/>
      <c r="S482" s="48"/>
      <c r="T482" s="3"/>
      <c r="U482" s="3"/>
      <c r="V482" s="3"/>
    </row>
    <row r="483" spans="1:22" ht="84.75" customHeight="1">
      <c r="A483" s="59" t="s">
        <v>84</v>
      </c>
      <c r="B483" s="60"/>
      <c r="C483" s="11">
        <f t="shared" si="220"/>
        <v>25932.199999999997</v>
      </c>
      <c r="D483" s="11">
        <f t="shared" ref="D483:H487" si="237">D488+D493+D498+D503+D508+D513+D518+D523+D528+D533+D538+D543+D548+D553+D558+D563</f>
        <v>910.8</v>
      </c>
      <c r="E483" s="11">
        <f t="shared" si="237"/>
        <v>797.6</v>
      </c>
      <c r="F483" s="11">
        <f t="shared" si="237"/>
        <v>5929</v>
      </c>
      <c r="G483" s="11">
        <f t="shared" si="237"/>
        <v>6231.6</v>
      </c>
      <c r="H483" s="11">
        <f t="shared" si="237"/>
        <v>6031.6</v>
      </c>
      <c r="I483" s="11">
        <f t="shared" ref="I483" si="238">I488+I493+I498+I503+I508+I513+I518+I523+I528+I533+I538+I543+I548+I553+I558+I563</f>
        <v>6031.6</v>
      </c>
      <c r="J483" s="6"/>
      <c r="K483" s="8"/>
      <c r="L483" s="8"/>
      <c r="M483" s="8"/>
      <c r="N483" s="8"/>
      <c r="O483" s="8"/>
      <c r="P483" s="8"/>
      <c r="Q483" s="8"/>
      <c r="R483" s="3"/>
      <c r="S483" s="29"/>
      <c r="T483" s="3"/>
      <c r="U483" s="3"/>
      <c r="V483" s="3"/>
    </row>
    <row r="484" spans="1:22" ht="15.75" customHeight="1">
      <c r="A484" s="57" t="s">
        <v>9</v>
      </c>
      <c r="B484" s="58"/>
      <c r="C484" s="11">
        <f t="shared" si="220"/>
        <v>0</v>
      </c>
      <c r="D484" s="11">
        <f t="shared" si="237"/>
        <v>0</v>
      </c>
      <c r="E484" s="11">
        <f t="shared" si="237"/>
        <v>0</v>
      </c>
      <c r="F484" s="11">
        <f t="shared" si="237"/>
        <v>0</v>
      </c>
      <c r="G484" s="11">
        <f t="shared" si="237"/>
        <v>0</v>
      </c>
      <c r="H484" s="11">
        <f t="shared" si="237"/>
        <v>0</v>
      </c>
      <c r="I484" s="11">
        <f t="shared" ref="I484" si="239">I489+I494+I499+I504+I509+I514+I519+I524+I529+I534+I539+I544+I549+I554+I559+I564</f>
        <v>0</v>
      </c>
      <c r="J484" s="6"/>
      <c r="K484" s="8"/>
      <c r="L484" s="8"/>
      <c r="M484" s="8"/>
      <c r="N484" s="8"/>
      <c r="O484" s="8"/>
      <c r="P484" s="8"/>
      <c r="Q484" s="8"/>
      <c r="R484" s="3"/>
      <c r="S484" s="29"/>
      <c r="T484" s="3"/>
      <c r="U484" s="3"/>
      <c r="V484" s="3"/>
    </row>
    <row r="485" spans="1:22" ht="15.75" customHeight="1">
      <c r="A485" s="57" t="s">
        <v>20</v>
      </c>
      <c r="B485" s="58"/>
      <c r="C485" s="11">
        <f t="shared" si="220"/>
        <v>22668.3</v>
      </c>
      <c r="D485" s="11">
        <f t="shared" si="237"/>
        <v>0</v>
      </c>
      <c r="E485" s="11">
        <f t="shared" si="237"/>
        <v>0</v>
      </c>
      <c r="F485" s="11">
        <f t="shared" si="237"/>
        <v>5451.3</v>
      </c>
      <c r="G485" s="11">
        <f t="shared" si="237"/>
        <v>5739</v>
      </c>
      <c r="H485" s="11">
        <f t="shared" si="237"/>
        <v>5739</v>
      </c>
      <c r="I485" s="11">
        <f t="shared" ref="I485" si="240">I490+I495+I500+I505+I510+I515+I520+I525+I530+I535+I540+I545+I550+I555+I560+I565</f>
        <v>5739</v>
      </c>
      <c r="J485" s="6"/>
      <c r="K485" s="8"/>
      <c r="L485" s="8"/>
      <c r="M485" s="8"/>
      <c r="N485" s="8"/>
      <c r="O485" s="8"/>
      <c r="P485" s="8"/>
      <c r="Q485" s="8"/>
      <c r="R485" s="3"/>
      <c r="S485" s="29"/>
      <c r="T485" s="3"/>
      <c r="U485" s="3"/>
      <c r="V485" s="3"/>
    </row>
    <row r="486" spans="1:22" ht="15.75" customHeight="1">
      <c r="A486" s="57" t="s">
        <v>8</v>
      </c>
      <c r="B486" s="58"/>
      <c r="C486" s="11">
        <f t="shared" si="220"/>
        <v>3263.8999999999996</v>
      </c>
      <c r="D486" s="11">
        <f t="shared" si="237"/>
        <v>910.8</v>
      </c>
      <c r="E486" s="11">
        <f t="shared" si="237"/>
        <v>797.6</v>
      </c>
      <c r="F486" s="11">
        <f t="shared" si="237"/>
        <v>477.70000000000005</v>
      </c>
      <c r="G486" s="11">
        <f t="shared" si="237"/>
        <v>492.6</v>
      </c>
      <c r="H486" s="11">
        <f t="shared" si="237"/>
        <v>292.60000000000002</v>
      </c>
      <c r="I486" s="11">
        <f t="shared" ref="I486" si="241">I491+I496+I501+I506+I511+I516+I521+I526+I531+I536+I541+I546+I551+I556+I561+I566</f>
        <v>292.60000000000002</v>
      </c>
      <c r="J486" s="6"/>
      <c r="K486" s="8"/>
      <c r="L486" s="8"/>
      <c r="M486" s="8"/>
      <c r="N486" s="8"/>
      <c r="O486" s="8"/>
      <c r="P486" s="8"/>
      <c r="Q486" s="8"/>
      <c r="R486" s="3"/>
      <c r="S486" s="29"/>
      <c r="T486" s="3"/>
      <c r="U486" s="3"/>
      <c r="V486" s="3"/>
    </row>
    <row r="487" spans="1:22" ht="15.75" customHeight="1">
      <c r="A487" s="57" t="s">
        <v>21</v>
      </c>
      <c r="B487" s="58"/>
      <c r="C487" s="11">
        <f t="shared" si="220"/>
        <v>0</v>
      </c>
      <c r="D487" s="11">
        <f t="shared" si="237"/>
        <v>0</v>
      </c>
      <c r="E487" s="11">
        <f t="shared" si="237"/>
        <v>0</v>
      </c>
      <c r="F487" s="11">
        <f t="shared" si="237"/>
        <v>0</v>
      </c>
      <c r="G487" s="11">
        <f t="shared" si="237"/>
        <v>0</v>
      </c>
      <c r="H487" s="11">
        <f t="shared" si="237"/>
        <v>0</v>
      </c>
      <c r="I487" s="11">
        <f t="shared" ref="I487" si="242">I492+I497+I502+I507+I512+I517+I522+I527+I532+I537+I542+I547+I552+I557+I562+I567</f>
        <v>0</v>
      </c>
      <c r="J487" s="6"/>
      <c r="K487" s="8"/>
      <c r="L487" s="8"/>
      <c r="M487" s="8"/>
      <c r="N487" s="8"/>
      <c r="O487" s="8"/>
      <c r="P487" s="8"/>
      <c r="Q487" s="8"/>
      <c r="R487" s="3"/>
      <c r="S487" s="29"/>
      <c r="T487" s="3"/>
      <c r="U487" s="3"/>
      <c r="V487" s="3"/>
    </row>
    <row r="488" spans="1:22" ht="62.25" customHeight="1">
      <c r="A488" s="17" t="s">
        <v>167</v>
      </c>
      <c r="B488" s="54" t="s">
        <v>25</v>
      </c>
      <c r="C488" s="11">
        <f t="shared" si="220"/>
        <v>0</v>
      </c>
      <c r="D488" s="14">
        <f t="shared" ref="D488:I488" si="243">D489+D490+D491+D492</f>
        <v>0</v>
      </c>
      <c r="E488" s="14">
        <f t="shared" si="243"/>
        <v>0</v>
      </c>
      <c r="F488" s="14">
        <f t="shared" si="243"/>
        <v>0</v>
      </c>
      <c r="G488" s="14">
        <f t="shared" si="243"/>
        <v>0</v>
      </c>
      <c r="H488" s="14">
        <f t="shared" si="243"/>
        <v>0</v>
      </c>
      <c r="I488" s="14">
        <f t="shared" si="243"/>
        <v>0</v>
      </c>
      <c r="J488" s="52" t="s">
        <v>170</v>
      </c>
      <c r="K488" s="53" t="s">
        <v>10</v>
      </c>
      <c r="L488" s="53">
        <v>0</v>
      </c>
      <c r="M488" s="53">
        <v>100</v>
      </c>
      <c r="N488" s="53">
        <v>100</v>
      </c>
      <c r="O488" s="53">
        <v>100</v>
      </c>
      <c r="P488" s="53">
        <v>100</v>
      </c>
      <c r="Q488" s="53">
        <v>100</v>
      </c>
      <c r="R488" s="3"/>
      <c r="S488" s="53">
        <v>100</v>
      </c>
      <c r="T488" s="3"/>
      <c r="U488" s="3"/>
      <c r="V488" s="3"/>
    </row>
    <row r="489" spans="1:22" ht="15.75" customHeight="1">
      <c r="A489" s="4" t="s">
        <v>9</v>
      </c>
      <c r="B489" s="55"/>
      <c r="C489" s="11">
        <f t="shared" si="220"/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52"/>
      <c r="K489" s="53"/>
      <c r="L489" s="53"/>
      <c r="M489" s="53"/>
      <c r="N489" s="53"/>
      <c r="O489" s="53"/>
      <c r="P489" s="53"/>
      <c r="Q489" s="53"/>
      <c r="R489" s="3"/>
      <c r="S489" s="53"/>
      <c r="T489" s="3"/>
      <c r="U489" s="3"/>
      <c r="V489" s="3"/>
    </row>
    <row r="490" spans="1:22" ht="15.75" customHeight="1">
      <c r="A490" s="4" t="s">
        <v>20</v>
      </c>
      <c r="B490" s="55"/>
      <c r="C490" s="11">
        <f t="shared" si="220"/>
        <v>0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52"/>
      <c r="K490" s="53"/>
      <c r="L490" s="53"/>
      <c r="M490" s="53"/>
      <c r="N490" s="53"/>
      <c r="O490" s="53"/>
      <c r="P490" s="53"/>
      <c r="Q490" s="53"/>
      <c r="R490" s="3"/>
      <c r="S490" s="53"/>
      <c r="T490" s="3"/>
      <c r="U490" s="3"/>
      <c r="V490" s="3"/>
    </row>
    <row r="491" spans="1:22" ht="15.75" customHeight="1">
      <c r="A491" s="4" t="s">
        <v>8</v>
      </c>
      <c r="B491" s="55"/>
      <c r="C491" s="11">
        <f t="shared" si="220"/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52"/>
      <c r="K491" s="53"/>
      <c r="L491" s="53"/>
      <c r="M491" s="53"/>
      <c r="N491" s="53"/>
      <c r="O491" s="53"/>
      <c r="P491" s="53"/>
      <c r="Q491" s="53"/>
      <c r="R491" s="3"/>
      <c r="S491" s="53"/>
      <c r="T491" s="3"/>
      <c r="U491" s="3"/>
      <c r="V491" s="3"/>
    </row>
    <row r="492" spans="1:22" ht="15.75" customHeight="1">
      <c r="A492" s="4" t="s">
        <v>21</v>
      </c>
      <c r="B492" s="56"/>
      <c r="C492" s="11">
        <f t="shared" si="220"/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52"/>
      <c r="K492" s="53"/>
      <c r="L492" s="53"/>
      <c r="M492" s="53"/>
      <c r="N492" s="53"/>
      <c r="O492" s="53"/>
      <c r="P492" s="53"/>
      <c r="Q492" s="53"/>
      <c r="R492" s="3"/>
      <c r="S492" s="53"/>
      <c r="T492" s="3"/>
      <c r="U492" s="3"/>
      <c r="V492" s="3"/>
    </row>
    <row r="493" spans="1:22" ht="62.25" customHeight="1">
      <c r="A493" s="17" t="s">
        <v>168</v>
      </c>
      <c r="B493" s="54" t="s">
        <v>25</v>
      </c>
      <c r="C493" s="11">
        <f t="shared" si="220"/>
        <v>0</v>
      </c>
      <c r="D493" s="14">
        <f t="shared" ref="D493:I493" si="244">D494+D495+D496+D497</f>
        <v>0</v>
      </c>
      <c r="E493" s="14">
        <f t="shared" si="244"/>
        <v>0</v>
      </c>
      <c r="F493" s="14">
        <f t="shared" si="244"/>
        <v>0</v>
      </c>
      <c r="G493" s="14">
        <f t="shared" si="244"/>
        <v>0</v>
      </c>
      <c r="H493" s="14">
        <f t="shared" si="244"/>
        <v>0</v>
      </c>
      <c r="I493" s="14">
        <f t="shared" si="244"/>
        <v>0</v>
      </c>
      <c r="J493" s="52" t="s">
        <v>169</v>
      </c>
      <c r="K493" s="53" t="s">
        <v>10</v>
      </c>
      <c r="L493" s="53">
        <v>0</v>
      </c>
      <c r="M493" s="53">
        <v>100</v>
      </c>
      <c r="N493" s="53">
        <v>100</v>
      </c>
      <c r="O493" s="53">
        <v>100</v>
      </c>
      <c r="P493" s="53">
        <v>100</v>
      </c>
      <c r="Q493" s="53">
        <v>100</v>
      </c>
      <c r="R493" s="3"/>
      <c r="S493" s="53">
        <v>100</v>
      </c>
      <c r="T493" s="3"/>
      <c r="U493" s="3"/>
      <c r="V493" s="3"/>
    </row>
    <row r="494" spans="1:22" ht="15.75" customHeight="1">
      <c r="A494" s="4" t="s">
        <v>9</v>
      </c>
      <c r="B494" s="55"/>
      <c r="C494" s="11">
        <f t="shared" si="220"/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52"/>
      <c r="K494" s="53"/>
      <c r="L494" s="53"/>
      <c r="M494" s="53"/>
      <c r="N494" s="53"/>
      <c r="O494" s="53"/>
      <c r="P494" s="53"/>
      <c r="Q494" s="53"/>
      <c r="R494" s="3"/>
      <c r="S494" s="53"/>
      <c r="T494" s="3"/>
      <c r="U494" s="3"/>
      <c r="V494" s="3"/>
    </row>
    <row r="495" spans="1:22" ht="15.75" customHeight="1">
      <c r="A495" s="4" t="s">
        <v>20</v>
      </c>
      <c r="B495" s="55"/>
      <c r="C495" s="11">
        <f t="shared" si="220"/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52"/>
      <c r="K495" s="53"/>
      <c r="L495" s="53"/>
      <c r="M495" s="53"/>
      <c r="N495" s="53"/>
      <c r="O495" s="53"/>
      <c r="P495" s="53"/>
      <c r="Q495" s="53"/>
      <c r="R495" s="3"/>
      <c r="S495" s="53"/>
      <c r="T495" s="3"/>
      <c r="U495" s="3"/>
      <c r="V495" s="3"/>
    </row>
    <row r="496" spans="1:22" ht="15.75" customHeight="1">
      <c r="A496" s="4" t="s">
        <v>8</v>
      </c>
      <c r="B496" s="55"/>
      <c r="C496" s="11">
        <f t="shared" si="220"/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52"/>
      <c r="K496" s="53"/>
      <c r="L496" s="53"/>
      <c r="M496" s="53"/>
      <c r="N496" s="53"/>
      <c r="O496" s="53"/>
      <c r="P496" s="53"/>
      <c r="Q496" s="53"/>
      <c r="R496" s="3"/>
      <c r="S496" s="53"/>
      <c r="T496" s="3"/>
      <c r="U496" s="3"/>
      <c r="V496" s="3"/>
    </row>
    <row r="497" spans="1:22" ht="15.75" customHeight="1">
      <c r="A497" s="4" t="s">
        <v>21</v>
      </c>
      <c r="B497" s="56"/>
      <c r="C497" s="11">
        <f t="shared" si="220"/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52"/>
      <c r="K497" s="53"/>
      <c r="L497" s="53"/>
      <c r="M497" s="53"/>
      <c r="N497" s="53"/>
      <c r="O497" s="53"/>
      <c r="P497" s="53"/>
      <c r="Q497" s="53"/>
      <c r="R497" s="3"/>
      <c r="S497" s="53"/>
      <c r="T497" s="3"/>
      <c r="U497" s="3"/>
      <c r="V497" s="3"/>
    </row>
    <row r="498" spans="1:22" ht="36.75" customHeight="1">
      <c r="A498" s="17" t="s">
        <v>46</v>
      </c>
      <c r="B498" s="54" t="s">
        <v>171</v>
      </c>
      <c r="C498" s="11">
        <f t="shared" si="220"/>
        <v>0</v>
      </c>
      <c r="D498" s="14">
        <f t="shared" ref="D498:I498" si="245">D499+D500+D501+D502</f>
        <v>0</v>
      </c>
      <c r="E498" s="14">
        <f t="shared" si="245"/>
        <v>0</v>
      </c>
      <c r="F498" s="14">
        <f t="shared" si="245"/>
        <v>0</v>
      </c>
      <c r="G498" s="14">
        <f t="shared" si="245"/>
        <v>0</v>
      </c>
      <c r="H498" s="14">
        <f t="shared" si="245"/>
        <v>0</v>
      </c>
      <c r="I498" s="14">
        <f t="shared" si="245"/>
        <v>0</v>
      </c>
      <c r="J498" s="49" t="s">
        <v>190</v>
      </c>
      <c r="K498" s="46" t="s">
        <v>12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1</v>
      </c>
      <c r="R498" s="3"/>
      <c r="S498" s="46">
        <v>0</v>
      </c>
      <c r="T498" s="3"/>
      <c r="U498" s="3"/>
      <c r="V498" s="3"/>
    </row>
    <row r="499" spans="1:22" ht="15.75" customHeight="1">
      <c r="A499" s="4" t="s">
        <v>9</v>
      </c>
      <c r="B499" s="55"/>
      <c r="C499" s="11">
        <f t="shared" si="220"/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50"/>
      <c r="K499" s="47"/>
      <c r="L499" s="47"/>
      <c r="M499" s="47"/>
      <c r="N499" s="47"/>
      <c r="O499" s="47"/>
      <c r="P499" s="47"/>
      <c r="Q499" s="47"/>
      <c r="R499" s="3"/>
      <c r="S499" s="47"/>
      <c r="T499" s="3"/>
      <c r="U499" s="3"/>
      <c r="V499" s="3"/>
    </row>
    <row r="500" spans="1:22" ht="15.75" customHeight="1">
      <c r="A500" s="4" t="s">
        <v>20</v>
      </c>
      <c r="B500" s="55"/>
      <c r="C500" s="11">
        <f t="shared" si="220"/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50"/>
      <c r="K500" s="47"/>
      <c r="L500" s="47"/>
      <c r="M500" s="47"/>
      <c r="N500" s="47"/>
      <c r="O500" s="47"/>
      <c r="P500" s="47"/>
      <c r="Q500" s="47"/>
      <c r="R500" s="3"/>
      <c r="S500" s="47"/>
      <c r="T500" s="3"/>
      <c r="U500" s="3"/>
      <c r="V500" s="3"/>
    </row>
    <row r="501" spans="1:22" ht="15.75" customHeight="1">
      <c r="A501" s="4" t="s">
        <v>8</v>
      </c>
      <c r="B501" s="55"/>
      <c r="C501" s="11">
        <f t="shared" si="220"/>
        <v>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50"/>
      <c r="K501" s="47"/>
      <c r="L501" s="47"/>
      <c r="M501" s="47"/>
      <c r="N501" s="47"/>
      <c r="O501" s="47"/>
      <c r="P501" s="47"/>
      <c r="Q501" s="47"/>
      <c r="R501" s="3"/>
      <c r="S501" s="47"/>
      <c r="T501" s="3"/>
      <c r="U501" s="3"/>
      <c r="V501" s="3"/>
    </row>
    <row r="502" spans="1:22" ht="15.75" customHeight="1">
      <c r="A502" s="4" t="s">
        <v>21</v>
      </c>
      <c r="B502" s="56"/>
      <c r="C502" s="11">
        <f t="shared" si="220"/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51"/>
      <c r="K502" s="48"/>
      <c r="L502" s="48"/>
      <c r="M502" s="48"/>
      <c r="N502" s="48"/>
      <c r="O502" s="48"/>
      <c r="P502" s="48"/>
      <c r="Q502" s="48"/>
      <c r="R502" s="3"/>
      <c r="S502" s="48"/>
      <c r="T502" s="3"/>
      <c r="U502" s="3"/>
      <c r="V502" s="3"/>
    </row>
    <row r="503" spans="1:22" ht="36.75" customHeight="1">
      <c r="A503" s="17" t="s">
        <v>47</v>
      </c>
      <c r="B503" s="54" t="s">
        <v>25</v>
      </c>
      <c r="C503" s="11">
        <f t="shared" ref="C503:C566" si="246">E503+F503+H503+D503+G503+I503</f>
        <v>129</v>
      </c>
      <c r="D503" s="14">
        <f t="shared" ref="D503:I503" si="247">D504+D505+D506+D507</f>
        <v>99</v>
      </c>
      <c r="E503" s="14">
        <f t="shared" si="247"/>
        <v>30</v>
      </c>
      <c r="F503" s="14">
        <f t="shared" si="247"/>
        <v>0</v>
      </c>
      <c r="G503" s="14">
        <f t="shared" si="247"/>
        <v>0</v>
      </c>
      <c r="H503" s="14">
        <f t="shared" si="247"/>
        <v>0</v>
      </c>
      <c r="I503" s="14">
        <f t="shared" si="247"/>
        <v>0</v>
      </c>
      <c r="J503" s="49" t="s">
        <v>172</v>
      </c>
      <c r="K503" s="46" t="s">
        <v>10</v>
      </c>
      <c r="L503" s="46">
        <v>5</v>
      </c>
      <c r="M503" s="46">
        <v>30</v>
      </c>
      <c r="N503" s="46">
        <v>60</v>
      </c>
      <c r="O503" s="46">
        <v>90</v>
      </c>
      <c r="P503" s="46">
        <v>95</v>
      </c>
      <c r="Q503" s="46">
        <v>100</v>
      </c>
      <c r="R503" s="3"/>
      <c r="S503" s="46">
        <v>100</v>
      </c>
      <c r="T503" s="3"/>
      <c r="U503" s="3"/>
      <c r="V503" s="3"/>
    </row>
    <row r="504" spans="1:22" ht="15.75" customHeight="1">
      <c r="A504" s="4" t="s">
        <v>9</v>
      </c>
      <c r="B504" s="55"/>
      <c r="C504" s="11">
        <f t="shared" si="246"/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50"/>
      <c r="K504" s="47"/>
      <c r="L504" s="47"/>
      <c r="M504" s="47"/>
      <c r="N504" s="47"/>
      <c r="O504" s="47"/>
      <c r="P504" s="47"/>
      <c r="Q504" s="47"/>
      <c r="R504" s="3"/>
      <c r="S504" s="47"/>
      <c r="T504" s="3"/>
      <c r="U504" s="3"/>
      <c r="V504" s="3"/>
    </row>
    <row r="505" spans="1:22" ht="15.75" customHeight="1">
      <c r="A505" s="4" t="s">
        <v>20</v>
      </c>
      <c r="B505" s="55"/>
      <c r="C505" s="11">
        <f t="shared" si="246"/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50"/>
      <c r="K505" s="47"/>
      <c r="L505" s="47"/>
      <c r="M505" s="47"/>
      <c r="N505" s="47"/>
      <c r="O505" s="47"/>
      <c r="P505" s="47"/>
      <c r="Q505" s="47"/>
      <c r="R505" s="3"/>
      <c r="S505" s="47"/>
      <c r="T505" s="3"/>
      <c r="U505" s="3"/>
      <c r="V505" s="3"/>
    </row>
    <row r="506" spans="1:22" ht="15.75" customHeight="1">
      <c r="A506" s="4" t="s">
        <v>8</v>
      </c>
      <c r="B506" s="55"/>
      <c r="C506" s="11">
        <f t="shared" si="246"/>
        <v>129</v>
      </c>
      <c r="D506" s="12">
        <v>99</v>
      </c>
      <c r="E506" s="12">
        <v>30</v>
      </c>
      <c r="F506" s="12">
        <v>0</v>
      </c>
      <c r="G506" s="12">
        <v>0</v>
      </c>
      <c r="H506" s="12">
        <v>0</v>
      </c>
      <c r="I506" s="12">
        <v>0</v>
      </c>
      <c r="J506" s="50"/>
      <c r="K506" s="47"/>
      <c r="L506" s="47"/>
      <c r="M506" s="47"/>
      <c r="N506" s="47"/>
      <c r="O506" s="47"/>
      <c r="P506" s="47"/>
      <c r="Q506" s="47"/>
      <c r="R506" s="3"/>
      <c r="S506" s="47"/>
      <c r="T506" s="3"/>
      <c r="U506" s="3"/>
      <c r="V506" s="3"/>
    </row>
    <row r="507" spans="1:22" ht="15.75" customHeight="1">
      <c r="A507" s="4" t="s">
        <v>21</v>
      </c>
      <c r="B507" s="56"/>
      <c r="C507" s="11">
        <f t="shared" si="246"/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51"/>
      <c r="K507" s="48"/>
      <c r="L507" s="48"/>
      <c r="M507" s="48"/>
      <c r="N507" s="48"/>
      <c r="O507" s="48"/>
      <c r="P507" s="48"/>
      <c r="Q507" s="48"/>
      <c r="R507" s="3"/>
      <c r="S507" s="48"/>
      <c r="T507" s="3"/>
      <c r="U507" s="3"/>
      <c r="V507" s="3"/>
    </row>
    <row r="508" spans="1:22" ht="36.75" customHeight="1">
      <c r="A508" s="17" t="s">
        <v>48</v>
      </c>
      <c r="B508" s="54" t="s">
        <v>25</v>
      </c>
      <c r="C508" s="11">
        <f t="shared" si="246"/>
        <v>154</v>
      </c>
      <c r="D508" s="14">
        <f t="shared" ref="D508:I508" si="248">D509+D510+D511+D512</f>
        <v>144</v>
      </c>
      <c r="E508" s="14">
        <f t="shared" si="248"/>
        <v>10</v>
      </c>
      <c r="F508" s="14">
        <f t="shared" si="248"/>
        <v>0</v>
      </c>
      <c r="G508" s="14">
        <f t="shared" si="248"/>
        <v>0</v>
      </c>
      <c r="H508" s="14">
        <f t="shared" si="248"/>
        <v>0</v>
      </c>
      <c r="I508" s="14">
        <f t="shared" si="248"/>
        <v>0</v>
      </c>
      <c r="J508" s="49" t="s">
        <v>173</v>
      </c>
      <c r="K508" s="46" t="s">
        <v>10</v>
      </c>
      <c r="L508" s="46">
        <v>7</v>
      </c>
      <c r="M508" s="46">
        <v>100</v>
      </c>
      <c r="N508" s="46">
        <v>100</v>
      </c>
      <c r="O508" s="46">
        <v>100</v>
      </c>
      <c r="P508" s="46">
        <v>100</v>
      </c>
      <c r="Q508" s="46">
        <v>100</v>
      </c>
      <c r="R508" s="3"/>
      <c r="S508" s="46">
        <v>100</v>
      </c>
      <c r="T508" s="3"/>
      <c r="U508" s="3"/>
      <c r="V508" s="3"/>
    </row>
    <row r="509" spans="1:22" ht="15.75" customHeight="1">
      <c r="A509" s="4" t="s">
        <v>9</v>
      </c>
      <c r="B509" s="55"/>
      <c r="C509" s="11">
        <f t="shared" si="246"/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50"/>
      <c r="K509" s="47"/>
      <c r="L509" s="47"/>
      <c r="M509" s="47"/>
      <c r="N509" s="47"/>
      <c r="O509" s="47"/>
      <c r="P509" s="47"/>
      <c r="Q509" s="47"/>
      <c r="R509" s="3"/>
      <c r="S509" s="47"/>
      <c r="T509" s="3"/>
      <c r="U509" s="3"/>
      <c r="V509" s="3"/>
    </row>
    <row r="510" spans="1:22" ht="15.75" customHeight="1">
      <c r="A510" s="4" t="s">
        <v>20</v>
      </c>
      <c r="B510" s="55"/>
      <c r="C510" s="11">
        <f t="shared" si="246"/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50"/>
      <c r="K510" s="47"/>
      <c r="L510" s="47"/>
      <c r="M510" s="47"/>
      <c r="N510" s="47"/>
      <c r="O510" s="47"/>
      <c r="P510" s="47"/>
      <c r="Q510" s="47"/>
      <c r="R510" s="3"/>
      <c r="S510" s="47"/>
      <c r="T510" s="3"/>
      <c r="U510" s="3"/>
      <c r="V510" s="3"/>
    </row>
    <row r="511" spans="1:22" ht="15.75" customHeight="1">
      <c r="A511" s="4" t="s">
        <v>8</v>
      </c>
      <c r="B511" s="55"/>
      <c r="C511" s="11">
        <f t="shared" si="246"/>
        <v>154</v>
      </c>
      <c r="D511" s="12">
        <v>144</v>
      </c>
      <c r="E511" s="12">
        <v>10</v>
      </c>
      <c r="F511" s="12">
        <v>0</v>
      </c>
      <c r="G511" s="12">
        <v>0</v>
      </c>
      <c r="H511" s="12">
        <v>0</v>
      </c>
      <c r="I511" s="12">
        <v>0</v>
      </c>
      <c r="J511" s="50"/>
      <c r="K511" s="47"/>
      <c r="L511" s="47"/>
      <c r="M511" s="47"/>
      <c r="N511" s="47"/>
      <c r="O511" s="47"/>
      <c r="P511" s="47"/>
      <c r="Q511" s="47"/>
      <c r="R511" s="3"/>
      <c r="S511" s="47"/>
      <c r="T511" s="3"/>
      <c r="U511" s="3"/>
      <c r="V511" s="3"/>
    </row>
    <row r="512" spans="1:22" ht="15.75" customHeight="1">
      <c r="A512" s="4" t="s">
        <v>21</v>
      </c>
      <c r="B512" s="56"/>
      <c r="C512" s="11">
        <f t="shared" si="246"/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51"/>
      <c r="K512" s="48"/>
      <c r="L512" s="48"/>
      <c r="M512" s="48"/>
      <c r="N512" s="48"/>
      <c r="O512" s="48"/>
      <c r="P512" s="48"/>
      <c r="Q512" s="48"/>
      <c r="R512" s="3"/>
      <c r="S512" s="48"/>
      <c r="T512" s="3"/>
      <c r="U512" s="3"/>
      <c r="V512" s="3"/>
    </row>
    <row r="513" spans="1:22" ht="39.75" customHeight="1">
      <c r="A513" s="17" t="s">
        <v>49</v>
      </c>
      <c r="B513" s="54" t="s">
        <v>25</v>
      </c>
      <c r="C513" s="11">
        <f t="shared" si="246"/>
        <v>38</v>
      </c>
      <c r="D513" s="14">
        <f t="shared" ref="D513:I513" si="249">D514+D515+D516+D517</f>
        <v>18</v>
      </c>
      <c r="E513" s="14">
        <f t="shared" si="249"/>
        <v>20</v>
      </c>
      <c r="F513" s="14">
        <f t="shared" si="249"/>
        <v>0</v>
      </c>
      <c r="G513" s="14">
        <f t="shared" si="249"/>
        <v>0</v>
      </c>
      <c r="H513" s="14">
        <f t="shared" si="249"/>
        <v>0</v>
      </c>
      <c r="I513" s="14">
        <f t="shared" si="249"/>
        <v>0</v>
      </c>
      <c r="J513" s="49" t="s">
        <v>174</v>
      </c>
      <c r="K513" s="46" t="s">
        <v>10</v>
      </c>
      <c r="L513" s="46">
        <v>0</v>
      </c>
      <c r="M513" s="46">
        <v>0</v>
      </c>
      <c r="N513" s="46">
        <v>50</v>
      </c>
      <c r="O513" s="46">
        <v>100</v>
      </c>
      <c r="P513" s="46">
        <v>100</v>
      </c>
      <c r="Q513" s="46">
        <v>100</v>
      </c>
      <c r="R513" s="3"/>
      <c r="S513" s="46">
        <v>100</v>
      </c>
      <c r="T513" s="3"/>
      <c r="U513" s="3"/>
      <c r="V513" s="3"/>
    </row>
    <row r="514" spans="1:22" ht="20.25" customHeight="1">
      <c r="A514" s="4" t="s">
        <v>9</v>
      </c>
      <c r="B514" s="55"/>
      <c r="C514" s="11">
        <f t="shared" si="246"/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50"/>
      <c r="K514" s="47"/>
      <c r="L514" s="47"/>
      <c r="M514" s="47"/>
      <c r="N514" s="47"/>
      <c r="O514" s="47"/>
      <c r="P514" s="47"/>
      <c r="Q514" s="47"/>
      <c r="R514" s="3"/>
      <c r="S514" s="47"/>
      <c r="T514" s="3"/>
      <c r="U514" s="3"/>
      <c r="V514" s="3"/>
    </row>
    <row r="515" spans="1:22" ht="20.25" customHeight="1">
      <c r="A515" s="4" t="s">
        <v>20</v>
      </c>
      <c r="B515" s="55"/>
      <c r="C515" s="11">
        <f t="shared" si="246"/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50"/>
      <c r="K515" s="47"/>
      <c r="L515" s="47"/>
      <c r="M515" s="47"/>
      <c r="N515" s="47"/>
      <c r="O515" s="47"/>
      <c r="P515" s="47"/>
      <c r="Q515" s="47"/>
      <c r="R515" s="3"/>
      <c r="S515" s="47"/>
      <c r="T515" s="3"/>
      <c r="U515" s="3"/>
      <c r="V515" s="3"/>
    </row>
    <row r="516" spans="1:22" ht="18.75" customHeight="1">
      <c r="A516" s="4" t="s">
        <v>8</v>
      </c>
      <c r="B516" s="55"/>
      <c r="C516" s="11">
        <f t="shared" si="246"/>
        <v>38</v>
      </c>
      <c r="D516" s="12">
        <v>18</v>
      </c>
      <c r="E516" s="12">
        <v>20</v>
      </c>
      <c r="F516" s="12">
        <v>0</v>
      </c>
      <c r="G516" s="12">
        <v>0</v>
      </c>
      <c r="H516" s="12">
        <v>0</v>
      </c>
      <c r="I516" s="12">
        <v>0</v>
      </c>
      <c r="J516" s="50"/>
      <c r="K516" s="47"/>
      <c r="L516" s="47"/>
      <c r="M516" s="47"/>
      <c r="N516" s="47"/>
      <c r="O516" s="47"/>
      <c r="P516" s="47"/>
      <c r="Q516" s="47"/>
      <c r="R516" s="3"/>
      <c r="S516" s="47"/>
      <c r="T516" s="3"/>
      <c r="U516" s="3"/>
      <c r="V516" s="3"/>
    </row>
    <row r="517" spans="1:22" ht="17.25" customHeight="1">
      <c r="A517" s="4" t="s">
        <v>21</v>
      </c>
      <c r="B517" s="56"/>
      <c r="C517" s="11">
        <f t="shared" si="246"/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51"/>
      <c r="K517" s="48"/>
      <c r="L517" s="48"/>
      <c r="M517" s="48"/>
      <c r="N517" s="48"/>
      <c r="O517" s="48"/>
      <c r="P517" s="48"/>
      <c r="Q517" s="48"/>
      <c r="R517" s="3"/>
      <c r="S517" s="48"/>
      <c r="T517" s="3"/>
      <c r="U517" s="3"/>
      <c r="V517" s="3"/>
    </row>
    <row r="518" spans="1:22" ht="55.5" customHeight="1">
      <c r="A518" s="17" t="s">
        <v>50</v>
      </c>
      <c r="B518" s="54" t="s">
        <v>25</v>
      </c>
      <c r="C518" s="11">
        <f t="shared" si="246"/>
        <v>50</v>
      </c>
      <c r="D518" s="14">
        <f t="shared" ref="D518:I518" si="250">D519+D520+D521+D522</f>
        <v>50</v>
      </c>
      <c r="E518" s="14">
        <f t="shared" si="250"/>
        <v>0</v>
      </c>
      <c r="F518" s="14">
        <f t="shared" si="250"/>
        <v>0</v>
      </c>
      <c r="G518" s="14">
        <f t="shared" si="250"/>
        <v>0</v>
      </c>
      <c r="H518" s="14">
        <f t="shared" si="250"/>
        <v>0</v>
      </c>
      <c r="I518" s="14">
        <f t="shared" si="250"/>
        <v>0</v>
      </c>
      <c r="J518" s="49" t="s">
        <v>191</v>
      </c>
      <c r="K518" s="46" t="s">
        <v>12</v>
      </c>
      <c r="L518" s="46">
        <v>0</v>
      </c>
      <c r="M518" s="46">
        <v>5</v>
      </c>
      <c r="N518" s="46">
        <v>0</v>
      </c>
      <c r="O518" s="46">
        <v>0</v>
      </c>
      <c r="P518" s="46">
        <v>0</v>
      </c>
      <c r="Q518" s="46">
        <v>0</v>
      </c>
      <c r="R518" s="3"/>
      <c r="S518" s="46">
        <v>0</v>
      </c>
      <c r="T518" s="3"/>
      <c r="U518" s="3"/>
      <c r="V518" s="3"/>
    </row>
    <row r="519" spans="1:22" ht="15.75" customHeight="1">
      <c r="A519" s="4" t="s">
        <v>9</v>
      </c>
      <c r="B519" s="55"/>
      <c r="C519" s="11">
        <f t="shared" si="246"/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50"/>
      <c r="K519" s="47"/>
      <c r="L519" s="47"/>
      <c r="M519" s="47"/>
      <c r="N519" s="47"/>
      <c r="O519" s="47"/>
      <c r="P519" s="47"/>
      <c r="Q519" s="47"/>
      <c r="R519" s="3"/>
      <c r="S519" s="47"/>
      <c r="T519" s="3"/>
      <c r="U519" s="3"/>
      <c r="V519" s="3"/>
    </row>
    <row r="520" spans="1:22" ht="15.75" customHeight="1">
      <c r="A520" s="4" t="s">
        <v>20</v>
      </c>
      <c r="B520" s="55"/>
      <c r="C520" s="11">
        <f t="shared" si="246"/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50"/>
      <c r="K520" s="47"/>
      <c r="L520" s="47"/>
      <c r="M520" s="47"/>
      <c r="N520" s="47"/>
      <c r="O520" s="47"/>
      <c r="P520" s="47"/>
      <c r="Q520" s="47"/>
      <c r="R520" s="3"/>
      <c r="S520" s="47"/>
      <c r="T520" s="3"/>
      <c r="U520" s="3"/>
      <c r="V520" s="3"/>
    </row>
    <row r="521" spans="1:22" ht="15.75" customHeight="1">
      <c r="A521" s="4" t="s">
        <v>8</v>
      </c>
      <c r="B521" s="55"/>
      <c r="C521" s="11">
        <f t="shared" si="246"/>
        <v>50</v>
      </c>
      <c r="D521" s="12">
        <v>50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50"/>
      <c r="K521" s="47"/>
      <c r="L521" s="47"/>
      <c r="M521" s="47"/>
      <c r="N521" s="47"/>
      <c r="O521" s="47"/>
      <c r="P521" s="47"/>
      <c r="Q521" s="47"/>
      <c r="R521" s="3"/>
      <c r="S521" s="47"/>
      <c r="T521" s="3"/>
      <c r="U521" s="3"/>
      <c r="V521" s="3"/>
    </row>
    <row r="522" spans="1:22" ht="15.75" customHeight="1">
      <c r="A522" s="4" t="s">
        <v>21</v>
      </c>
      <c r="B522" s="56"/>
      <c r="C522" s="11">
        <f t="shared" si="246"/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51"/>
      <c r="K522" s="48"/>
      <c r="L522" s="48"/>
      <c r="M522" s="48"/>
      <c r="N522" s="48"/>
      <c r="O522" s="48"/>
      <c r="P522" s="48"/>
      <c r="Q522" s="48"/>
      <c r="R522" s="3"/>
      <c r="S522" s="48"/>
      <c r="T522" s="3"/>
      <c r="U522" s="3"/>
      <c r="V522" s="3"/>
    </row>
    <row r="523" spans="1:22" ht="38.25" customHeight="1">
      <c r="A523" s="17" t="s">
        <v>51</v>
      </c>
      <c r="B523" s="54" t="s">
        <v>25</v>
      </c>
      <c r="C523" s="11">
        <f t="shared" si="246"/>
        <v>381.1</v>
      </c>
      <c r="D523" s="14">
        <f t="shared" ref="D523:I523" si="251">D524+D525+D526+D527</f>
        <v>100</v>
      </c>
      <c r="E523" s="14">
        <f t="shared" si="251"/>
        <v>96</v>
      </c>
      <c r="F523" s="14">
        <f t="shared" si="251"/>
        <v>85.1</v>
      </c>
      <c r="G523" s="14">
        <f t="shared" si="251"/>
        <v>100</v>
      </c>
      <c r="H523" s="14">
        <f t="shared" si="251"/>
        <v>0</v>
      </c>
      <c r="I523" s="14">
        <f t="shared" si="251"/>
        <v>0</v>
      </c>
      <c r="J523" s="49" t="s">
        <v>192</v>
      </c>
      <c r="K523" s="46" t="s">
        <v>10</v>
      </c>
      <c r="L523" s="46">
        <v>50</v>
      </c>
      <c r="M523" s="46">
        <v>100</v>
      </c>
      <c r="N523" s="46">
        <v>100</v>
      </c>
      <c r="O523" s="46">
        <v>100</v>
      </c>
      <c r="P523" s="46">
        <v>100</v>
      </c>
      <c r="Q523" s="46">
        <v>100</v>
      </c>
      <c r="R523" s="3"/>
      <c r="S523" s="46">
        <v>100</v>
      </c>
      <c r="T523" s="3"/>
      <c r="U523" s="3"/>
      <c r="V523" s="3"/>
    </row>
    <row r="524" spans="1:22" ht="15.75" customHeight="1">
      <c r="A524" s="4" t="s">
        <v>9</v>
      </c>
      <c r="B524" s="55"/>
      <c r="C524" s="11">
        <f t="shared" si="246"/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50"/>
      <c r="K524" s="47"/>
      <c r="L524" s="47"/>
      <c r="M524" s="47"/>
      <c r="N524" s="47"/>
      <c r="O524" s="47"/>
      <c r="P524" s="47"/>
      <c r="Q524" s="47"/>
      <c r="R524" s="3"/>
      <c r="S524" s="47"/>
      <c r="T524" s="3"/>
      <c r="U524" s="3"/>
      <c r="V524" s="3"/>
    </row>
    <row r="525" spans="1:22" ht="15.75" customHeight="1">
      <c r="A525" s="4" t="s">
        <v>20</v>
      </c>
      <c r="B525" s="55"/>
      <c r="C525" s="11">
        <f t="shared" si="246"/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50"/>
      <c r="K525" s="47"/>
      <c r="L525" s="47"/>
      <c r="M525" s="47"/>
      <c r="N525" s="47"/>
      <c r="O525" s="47"/>
      <c r="P525" s="47"/>
      <c r="Q525" s="47"/>
      <c r="R525" s="3"/>
      <c r="S525" s="47"/>
      <c r="T525" s="3"/>
      <c r="U525" s="3"/>
      <c r="V525" s="3"/>
    </row>
    <row r="526" spans="1:22" ht="15.75" customHeight="1">
      <c r="A526" s="4" t="s">
        <v>8</v>
      </c>
      <c r="B526" s="55"/>
      <c r="C526" s="11">
        <f t="shared" si="246"/>
        <v>381.1</v>
      </c>
      <c r="D526" s="12">
        <v>100</v>
      </c>
      <c r="E526" s="12">
        <v>96</v>
      </c>
      <c r="F526" s="12">
        <v>85.1</v>
      </c>
      <c r="G526" s="12">
        <v>100</v>
      </c>
      <c r="H526" s="12">
        <v>0</v>
      </c>
      <c r="I526" s="12">
        <v>0</v>
      </c>
      <c r="J526" s="50"/>
      <c r="K526" s="47"/>
      <c r="L526" s="47"/>
      <c r="M526" s="47"/>
      <c r="N526" s="47"/>
      <c r="O526" s="47"/>
      <c r="P526" s="47"/>
      <c r="Q526" s="47"/>
      <c r="R526" s="3"/>
      <c r="S526" s="47"/>
      <c r="T526" s="3"/>
      <c r="U526" s="3"/>
      <c r="V526" s="3"/>
    </row>
    <row r="527" spans="1:22" ht="15.75" customHeight="1">
      <c r="A527" s="4" t="s">
        <v>21</v>
      </c>
      <c r="B527" s="56"/>
      <c r="C527" s="11">
        <f t="shared" si="246"/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51"/>
      <c r="K527" s="48"/>
      <c r="L527" s="48"/>
      <c r="M527" s="48"/>
      <c r="N527" s="48"/>
      <c r="O527" s="48"/>
      <c r="P527" s="48"/>
      <c r="Q527" s="48"/>
      <c r="R527" s="3"/>
      <c r="S527" s="48"/>
      <c r="T527" s="3"/>
      <c r="U527" s="3"/>
      <c r="V527" s="3"/>
    </row>
    <row r="528" spans="1:22" ht="38.25" customHeight="1">
      <c r="A528" s="17" t="s">
        <v>52</v>
      </c>
      <c r="B528" s="54" t="s">
        <v>25</v>
      </c>
      <c r="C528" s="11">
        <f t="shared" si="246"/>
        <v>0</v>
      </c>
      <c r="D528" s="14">
        <f t="shared" ref="D528:I528" si="252">D529+D530+D531+D532</f>
        <v>0</v>
      </c>
      <c r="E528" s="14">
        <f t="shared" si="252"/>
        <v>0</v>
      </c>
      <c r="F528" s="14">
        <f t="shared" si="252"/>
        <v>0</v>
      </c>
      <c r="G528" s="14">
        <f t="shared" si="252"/>
        <v>0</v>
      </c>
      <c r="H528" s="14">
        <f t="shared" si="252"/>
        <v>0</v>
      </c>
      <c r="I528" s="14">
        <f t="shared" si="252"/>
        <v>0</v>
      </c>
      <c r="J528" s="49" t="s">
        <v>175</v>
      </c>
      <c r="K528" s="46" t="s">
        <v>165</v>
      </c>
      <c r="L528" s="46">
        <v>0</v>
      </c>
      <c r="M528" s="46">
        <v>1</v>
      </c>
      <c r="N528" s="46">
        <v>2</v>
      </c>
      <c r="O528" s="46">
        <v>3</v>
      </c>
      <c r="P528" s="46">
        <v>3</v>
      </c>
      <c r="Q528" s="46">
        <v>3</v>
      </c>
      <c r="R528" s="3"/>
      <c r="S528" s="46">
        <v>3</v>
      </c>
      <c r="T528" s="3"/>
      <c r="U528" s="3"/>
      <c r="V528" s="3"/>
    </row>
    <row r="529" spans="1:22" ht="15.75" customHeight="1">
      <c r="A529" s="4" t="s">
        <v>9</v>
      </c>
      <c r="B529" s="55"/>
      <c r="C529" s="11">
        <f t="shared" si="246"/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50"/>
      <c r="K529" s="47"/>
      <c r="L529" s="47"/>
      <c r="M529" s="47"/>
      <c r="N529" s="47"/>
      <c r="O529" s="47"/>
      <c r="P529" s="47"/>
      <c r="Q529" s="47"/>
      <c r="R529" s="3"/>
      <c r="S529" s="47"/>
      <c r="T529" s="3"/>
      <c r="U529" s="3"/>
      <c r="V529" s="3"/>
    </row>
    <row r="530" spans="1:22" ht="15.75" customHeight="1">
      <c r="A530" s="4" t="s">
        <v>20</v>
      </c>
      <c r="B530" s="55"/>
      <c r="C530" s="11">
        <f t="shared" si="246"/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50"/>
      <c r="K530" s="47"/>
      <c r="L530" s="47"/>
      <c r="M530" s="47"/>
      <c r="N530" s="47"/>
      <c r="O530" s="47"/>
      <c r="P530" s="47"/>
      <c r="Q530" s="47"/>
      <c r="R530" s="3"/>
      <c r="S530" s="47"/>
      <c r="T530" s="3"/>
      <c r="U530" s="3"/>
      <c r="V530" s="3"/>
    </row>
    <row r="531" spans="1:22" ht="15.75" customHeight="1">
      <c r="A531" s="4" t="s">
        <v>8</v>
      </c>
      <c r="B531" s="55"/>
      <c r="C531" s="11">
        <f t="shared" si="246"/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50"/>
      <c r="K531" s="47"/>
      <c r="L531" s="47"/>
      <c r="M531" s="47"/>
      <c r="N531" s="47"/>
      <c r="O531" s="47"/>
      <c r="P531" s="47"/>
      <c r="Q531" s="47"/>
      <c r="R531" s="3"/>
      <c r="S531" s="47"/>
      <c r="T531" s="3"/>
      <c r="U531" s="3"/>
      <c r="V531" s="3"/>
    </row>
    <row r="532" spans="1:22" ht="15.75" customHeight="1">
      <c r="A532" s="4" t="s">
        <v>21</v>
      </c>
      <c r="B532" s="56"/>
      <c r="C532" s="11">
        <f t="shared" si="246"/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51"/>
      <c r="K532" s="48"/>
      <c r="L532" s="48"/>
      <c r="M532" s="48"/>
      <c r="N532" s="48"/>
      <c r="O532" s="48"/>
      <c r="P532" s="48"/>
      <c r="Q532" s="48"/>
      <c r="R532" s="3"/>
      <c r="S532" s="48"/>
      <c r="T532" s="3"/>
      <c r="U532" s="3"/>
      <c r="V532" s="3"/>
    </row>
    <row r="533" spans="1:22" ht="38.25" customHeight="1">
      <c r="A533" s="17" t="s">
        <v>53</v>
      </c>
      <c r="B533" s="54" t="s">
        <v>25</v>
      </c>
      <c r="C533" s="11">
        <f t="shared" si="246"/>
        <v>0</v>
      </c>
      <c r="D533" s="14">
        <f t="shared" ref="D533:I533" si="253">D534+D535+D536+D537</f>
        <v>0</v>
      </c>
      <c r="E533" s="14">
        <f t="shared" si="253"/>
        <v>0</v>
      </c>
      <c r="F533" s="14">
        <f t="shared" si="253"/>
        <v>0</v>
      </c>
      <c r="G533" s="14">
        <f t="shared" si="253"/>
        <v>0</v>
      </c>
      <c r="H533" s="14">
        <f t="shared" si="253"/>
        <v>0</v>
      </c>
      <c r="I533" s="14">
        <f t="shared" si="253"/>
        <v>0</v>
      </c>
      <c r="J533" s="49" t="s">
        <v>176</v>
      </c>
      <c r="K533" s="46" t="s">
        <v>10</v>
      </c>
      <c r="L533" s="46">
        <v>71</v>
      </c>
      <c r="M533" s="46">
        <v>60</v>
      </c>
      <c r="N533" s="46">
        <v>33</v>
      </c>
      <c r="O533" s="46">
        <v>0</v>
      </c>
      <c r="P533" s="46">
        <v>0</v>
      </c>
      <c r="Q533" s="46">
        <v>0</v>
      </c>
      <c r="R533" s="3"/>
      <c r="S533" s="46">
        <v>0</v>
      </c>
      <c r="T533" s="3"/>
      <c r="U533" s="3"/>
      <c r="V533" s="3"/>
    </row>
    <row r="534" spans="1:22" ht="15.75" customHeight="1">
      <c r="A534" s="4" t="s">
        <v>9</v>
      </c>
      <c r="B534" s="55"/>
      <c r="C534" s="11">
        <f t="shared" si="246"/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50"/>
      <c r="K534" s="47"/>
      <c r="L534" s="47"/>
      <c r="M534" s="47"/>
      <c r="N534" s="47"/>
      <c r="O534" s="47"/>
      <c r="P534" s="47"/>
      <c r="Q534" s="47"/>
      <c r="R534" s="3"/>
      <c r="S534" s="47"/>
      <c r="T534" s="3"/>
      <c r="U534" s="3"/>
      <c r="V534" s="3"/>
    </row>
    <row r="535" spans="1:22" ht="15.75" customHeight="1">
      <c r="A535" s="4" t="s">
        <v>20</v>
      </c>
      <c r="B535" s="55"/>
      <c r="C535" s="11">
        <f t="shared" si="246"/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50"/>
      <c r="K535" s="47"/>
      <c r="L535" s="47"/>
      <c r="M535" s="47"/>
      <c r="N535" s="47"/>
      <c r="O535" s="47"/>
      <c r="P535" s="47"/>
      <c r="Q535" s="47"/>
      <c r="R535" s="3"/>
      <c r="S535" s="47"/>
      <c r="T535" s="3"/>
      <c r="U535" s="3"/>
      <c r="V535" s="3"/>
    </row>
    <row r="536" spans="1:22" ht="15.75" customHeight="1">
      <c r="A536" s="4" t="s">
        <v>8</v>
      </c>
      <c r="B536" s="55"/>
      <c r="C536" s="11">
        <f t="shared" si="246"/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50"/>
      <c r="K536" s="47"/>
      <c r="L536" s="47"/>
      <c r="M536" s="47"/>
      <c r="N536" s="47"/>
      <c r="O536" s="47"/>
      <c r="P536" s="47"/>
      <c r="Q536" s="47"/>
      <c r="R536" s="3"/>
      <c r="S536" s="47"/>
      <c r="T536" s="3"/>
      <c r="U536" s="3"/>
      <c r="V536" s="3"/>
    </row>
    <row r="537" spans="1:22" ht="15.75" customHeight="1">
      <c r="A537" s="4" t="s">
        <v>21</v>
      </c>
      <c r="B537" s="56"/>
      <c r="C537" s="11">
        <f t="shared" si="246"/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51"/>
      <c r="K537" s="48"/>
      <c r="L537" s="48"/>
      <c r="M537" s="48"/>
      <c r="N537" s="48"/>
      <c r="O537" s="48"/>
      <c r="P537" s="48"/>
      <c r="Q537" s="48"/>
      <c r="R537" s="3"/>
      <c r="S537" s="48"/>
      <c r="T537" s="3"/>
      <c r="U537" s="3"/>
      <c r="V537" s="3"/>
    </row>
    <row r="538" spans="1:22" ht="38.25" customHeight="1">
      <c r="A538" s="17" t="s">
        <v>54</v>
      </c>
      <c r="B538" s="54" t="s">
        <v>25</v>
      </c>
      <c r="C538" s="11">
        <f t="shared" si="246"/>
        <v>73.900000000000006</v>
      </c>
      <c r="D538" s="14">
        <f t="shared" ref="D538:I538" si="254">D539+D540+D541+D542</f>
        <v>23.9</v>
      </c>
      <c r="E538" s="14">
        <f t="shared" si="254"/>
        <v>50</v>
      </c>
      <c r="F538" s="14">
        <f t="shared" si="254"/>
        <v>0</v>
      </c>
      <c r="G538" s="14">
        <f t="shared" si="254"/>
        <v>0</v>
      </c>
      <c r="H538" s="14">
        <f t="shared" si="254"/>
        <v>0</v>
      </c>
      <c r="I538" s="14">
        <f t="shared" si="254"/>
        <v>0</v>
      </c>
      <c r="J538" s="49" t="s">
        <v>177</v>
      </c>
      <c r="K538" s="46" t="s">
        <v>10</v>
      </c>
      <c r="L538" s="46">
        <v>25</v>
      </c>
      <c r="M538" s="46">
        <v>50</v>
      </c>
      <c r="N538" s="46">
        <v>75</v>
      </c>
      <c r="O538" s="46">
        <v>100</v>
      </c>
      <c r="P538" s="46">
        <v>100</v>
      </c>
      <c r="Q538" s="46">
        <v>100</v>
      </c>
      <c r="R538" s="3"/>
      <c r="S538" s="46">
        <v>100</v>
      </c>
      <c r="T538" s="3"/>
      <c r="U538" s="3"/>
      <c r="V538" s="3"/>
    </row>
    <row r="539" spans="1:22" ht="15.75" customHeight="1">
      <c r="A539" s="4" t="s">
        <v>9</v>
      </c>
      <c r="B539" s="55"/>
      <c r="C539" s="11">
        <f t="shared" si="246"/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50"/>
      <c r="K539" s="47"/>
      <c r="L539" s="47"/>
      <c r="M539" s="47"/>
      <c r="N539" s="47"/>
      <c r="O539" s="47"/>
      <c r="P539" s="47"/>
      <c r="Q539" s="47"/>
      <c r="R539" s="3"/>
      <c r="S539" s="47"/>
      <c r="T539" s="3"/>
      <c r="U539" s="3"/>
      <c r="V539" s="3"/>
    </row>
    <row r="540" spans="1:22" ht="15.75" customHeight="1">
      <c r="A540" s="4" t="s">
        <v>20</v>
      </c>
      <c r="B540" s="55"/>
      <c r="C540" s="11">
        <f t="shared" si="246"/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50"/>
      <c r="K540" s="47"/>
      <c r="L540" s="47"/>
      <c r="M540" s="47"/>
      <c r="N540" s="47"/>
      <c r="O540" s="47"/>
      <c r="P540" s="47"/>
      <c r="Q540" s="47"/>
      <c r="R540" s="3"/>
      <c r="S540" s="47"/>
      <c r="T540" s="3"/>
      <c r="U540" s="3"/>
      <c r="V540" s="3"/>
    </row>
    <row r="541" spans="1:22" ht="15.75" customHeight="1">
      <c r="A541" s="4" t="s">
        <v>8</v>
      </c>
      <c r="B541" s="55"/>
      <c r="C541" s="11">
        <f t="shared" si="246"/>
        <v>73.900000000000006</v>
      </c>
      <c r="D541" s="12">
        <v>23.9</v>
      </c>
      <c r="E541" s="12">
        <v>50</v>
      </c>
      <c r="F541" s="12">
        <v>0</v>
      </c>
      <c r="G541" s="12">
        <v>0</v>
      </c>
      <c r="H541" s="12">
        <v>0</v>
      </c>
      <c r="I541" s="12">
        <v>0</v>
      </c>
      <c r="J541" s="50"/>
      <c r="K541" s="47"/>
      <c r="L541" s="47"/>
      <c r="M541" s="47"/>
      <c r="N541" s="47"/>
      <c r="O541" s="47"/>
      <c r="P541" s="47"/>
      <c r="Q541" s="47"/>
      <c r="R541" s="3"/>
      <c r="S541" s="47"/>
      <c r="T541" s="3"/>
      <c r="U541" s="3"/>
      <c r="V541" s="3"/>
    </row>
    <row r="542" spans="1:22" ht="15.75" customHeight="1">
      <c r="A542" s="4" t="s">
        <v>21</v>
      </c>
      <c r="B542" s="56"/>
      <c r="C542" s="11">
        <f t="shared" si="246"/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51"/>
      <c r="K542" s="48"/>
      <c r="L542" s="48"/>
      <c r="M542" s="48"/>
      <c r="N542" s="48"/>
      <c r="O542" s="48"/>
      <c r="P542" s="48"/>
      <c r="Q542" s="48"/>
      <c r="R542" s="3"/>
      <c r="S542" s="48"/>
      <c r="T542" s="3"/>
      <c r="U542" s="3"/>
      <c r="V542" s="3"/>
    </row>
    <row r="543" spans="1:22" ht="65.25" customHeight="1">
      <c r="A543" s="17" t="s">
        <v>55</v>
      </c>
      <c r="B543" s="54" t="s">
        <v>25</v>
      </c>
      <c r="C543" s="11">
        <f t="shared" si="246"/>
        <v>1755.6</v>
      </c>
      <c r="D543" s="14">
        <f t="shared" ref="D543:I543" si="255">D544+D545+D546+D547</f>
        <v>292.60000000000002</v>
      </c>
      <c r="E543" s="14">
        <f t="shared" si="255"/>
        <v>292.60000000000002</v>
      </c>
      <c r="F543" s="14">
        <f t="shared" si="255"/>
        <v>292.60000000000002</v>
      </c>
      <c r="G543" s="14">
        <f t="shared" si="255"/>
        <v>292.60000000000002</v>
      </c>
      <c r="H543" s="14">
        <f t="shared" si="255"/>
        <v>292.60000000000002</v>
      </c>
      <c r="I543" s="14">
        <f t="shared" si="255"/>
        <v>292.60000000000002</v>
      </c>
      <c r="J543" s="49" t="s">
        <v>178</v>
      </c>
      <c r="K543" s="46" t="s">
        <v>10</v>
      </c>
      <c r="L543" s="46">
        <v>100</v>
      </c>
      <c r="M543" s="46">
        <v>100</v>
      </c>
      <c r="N543" s="46">
        <v>100</v>
      </c>
      <c r="O543" s="46">
        <v>100</v>
      </c>
      <c r="P543" s="46">
        <v>100</v>
      </c>
      <c r="Q543" s="46">
        <v>100</v>
      </c>
      <c r="R543" s="3"/>
      <c r="S543" s="46">
        <v>100</v>
      </c>
      <c r="T543" s="3"/>
      <c r="U543" s="3"/>
      <c r="V543" s="3"/>
    </row>
    <row r="544" spans="1:22" ht="15.75" customHeight="1">
      <c r="A544" s="4" t="s">
        <v>9</v>
      </c>
      <c r="B544" s="55"/>
      <c r="C544" s="11">
        <f t="shared" si="246"/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50"/>
      <c r="K544" s="47"/>
      <c r="L544" s="47"/>
      <c r="M544" s="47"/>
      <c r="N544" s="47"/>
      <c r="O544" s="47"/>
      <c r="P544" s="47"/>
      <c r="Q544" s="47"/>
      <c r="R544" s="3"/>
      <c r="S544" s="47"/>
      <c r="T544" s="3"/>
      <c r="U544" s="3"/>
      <c r="V544" s="3"/>
    </row>
    <row r="545" spans="1:22" ht="15.75" customHeight="1">
      <c r="A545" s="4" t="s">
        <v>20</v>
      </c>
      <c r="B545" s="55"/>
      <c r="C545" s="11">
        <f t="shared" si="246"/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50"/>
      <c r="K545" s="47"/>
      <c r="L545" s="47"/>
      <c r="M545" s="47"/>
      <c r="N545" s="47"/>
      <c r="O545" s="47"/>
      <c r="P545" s="47"/>
      <c r="Q545" s="47"/>
      <c r="R545" s="3"/>
      <c r="S545" s="47"/>
      <c r="T545" s="3"/>
      <c r="U545" s="3"/>
      <c r="V545" s="3"/>
    </row>
    <row r="546" spans="1:22" ht="15.75" customHeight="1">
      <c r="A546" s="4" t="s">
        <v>8</v>
      </c>
      <c r="B546" s="55"/>
      <c r="C546" s="11">
        <f t="shared" si="246"/>
        <v>1755.6</v>
      </c>
      <c r="D546" s="12">
        <v>292.60000000000002</v>
      </c>
      <c r="E546" s="12">
        <v>292.60000000000002</v>
      </c>
      <c r="F546" s="12">
        <v>292.60000000000002</v>
      </c>
      <c r="G546" s="12">
        <v>292.60000000000002</v>
      </c>
      <c r="H546" s="12">
        <v>292.60000000000002</v>
      </c>
      <c r="I546" s="12">
        <v>292.60000000000002</v>
      </c>
      <c r="J546" s="50"/>
      <c r="K546" s="47"/>
      <c r="L546" s="47"/>
      <c r="M546" s="47"/>
      <c r="N546" s="47"/>
      <c r="O546" s="47"/>
      <c r="P546" s="47"/>
      <c r="Q546" s="47"/>
      <c r="R546" s="3"/>
      <c r="S546" s="47"/>
      <c r="T546" s="3"/>
      <c r="U546" s="3"/>
      <c r="V546" s="3"/>
    </row>
    <row r="547" spans="1:22" ht="15.75" customHeight="1">
      <c r="A547" s="4" t="s">
        <v>21</v>
      </c>
      <c r="B547" s="56"/>
      <c r="C547" s="11">
        <f t="shared" si="246"/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51"/>
      <c r="K547" s="48"/>
      <c r="L547" s="48"/>
      <c r="M547" s="48"/>
      <c r="N547" s="48"/>
      <c r="O547" s="48"/>
      <c r="P547" s="48"/>
      <c r="Q547" s="48"/>
      <c r="R547" s="3"/>
      <c r="S547" s="48"/>
      <c r="T547" s="3"/>
      <c r="U547" s="3"/>
      <c r="V547" s="3"/>
    </row>
    <row r="548" spans="1:22" ht="66" customHeight="1">
      <c r="A548" s="17" t="s">
        <v>180</v>
      </c>
      <c r="B548" s="54" t="s">
        <v>25</v>
      </c>
      <c r="C548" s="11">
        <f t="shared" si="246"/>
        <v>400</v>
      </c>
      <c r="D548" s="14">
        <f t="shared" ref="D548:I548" si="256">D549+D550+D551+D552</f>
        <v>100</v>
      </c>
      <c r="E548" s="14">
        <f t="shared" si="256"/>
        <v>100</v>
      </c>
      <c r="F548" s="14">
        <f t="shared" si="256"/>
        <v>100</v>
      </c>
      <c r="G548" s="14">
        <f t="shared" si="256"/>
        <v>100</v>
      </c>
      <c r="H548" s="14">
        <f t="shared" si="256"/>
        <v>0</v>
      </c>
      <c r="I548" s="14">
        <f t="shared" si="256"/>
        <v>0</v>
      </c>
      <c r="J548" s="49" t="s">
        <v>179</v>
      </c>
      <c r="K548" s="46" t="s">
        <v>165</v>
      </c>
      <c r="L548" s="46">
        <v>34</v>
      </c>
      <c r="M548" s="46">
        <v>34</v>
      </c>
      <c r="N548" s="46">
        <v>33</v>
      </c>
      <c r="O548" s="46">
        <v>34</v>
      </c>
      <c r="P548" s="46">
        <v>34</v>
      </c>
      <c r="Q548" s="46">
        <v>35</v>
      </c>
      <c r="R548" s="3"/>
      <c r="S548" s="46">
        <v>35</v>
      </c>
      <c r="T548" s="3"/>
      <c r="U548" s="3"/>
      <c r="V548" s="3"/>
    </row>
    <row r="549" spans="1:22" ht="15.75" customHeight="1">
      <c r="A549" s="4" t="s">
        <v>9</v>
      </c>
      <c r="B549" s="55"/>
      <c r="C549" s="11">
        <f t="shared" si="246"/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50"/>
      <c r="K549" s="47"/>
      <c r="L549" s="47"/>
      <c r="M549" s="47"/>
      <c r="N549" s="47"/>
      <c r="O549" s="47"/>
      <c r="P549" s="47"/>
      <c r="Q549" s="47"/>
      <c r="R549" s="3"/>
      <c r="S549" s="47"/>
      <c r="T549" s="3"/>
      <c r="U549" s="3"/>
      <c r="V549" s="3"/>
    </row>
    <row r="550" spans="1:22" ht="15.75" customHeight="1">
      <c r="A550" s="4" t="s">
        <v>20</v>
      </c>
      <c r="B550" s="55"/>
      <c r="C550" s="11">
        <f t="shared" si="246"/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50"/>
      <c r="K550" s="47"/>
      <c r="L550" s="47"/>
      <c r="M550" s="47"/>
      <c r="N550" s="47"/>
      <c r="O550" s="47"/>
      <c r="P550" s="47"/>
      <c r="Q550" s="47"/>
      <c r="R550" s="3"/>
      <c r="S550" s="47"/>
      <c r="T550" s="3"/>
      <c r="U550" s="3"/>
      <c r="V550" s="3"/>
    </row>
    <row r="551" spans="1:22" ht="15.75" customHeight="1">
      <c r="A551" s="4" t="s">
        <v>8</v>
      </c>
      <c r="B551" s="55"/>
      <c r="C551" s="11">
        <f t="shared" si="246"/>
        <v>400</v>
      </c>
      <c r="D551" s="12">
        <v>100</v>
      </c>
      <c r="E551" s="12">
        <v>100</v>
      </c>
      <c r="F551" s="12">
        <v>100</v>
      </c>
      <c r="G551" s="12">
        <v>100</v>
      </c>
      <c r="H551" s="12">
        <v>0</v>
      </c>
      <c r="I551" s="12">
        <v>0</v>
      </c>
      <c r="J551" s="50"/>
      <c r="K551" s="47"/>
      <c r="L551" s="47"/>
      <c r="M551" s="47"/>
      <c r="N551" s="47"/>
      <c r="O551" s="47"/>
      <c r="P551" s="47"/>
      <c r="Q551" s="47"/>
      <c r="R551" s="3"/>
      <c r="S551" s="47"/>
      <c r="T551" s="3"/>
      <c r="U551" s="3"/>
      <c r="V551" s="3"/>
    </row>
    <row r="552" spans="1:22" ht="15.75" customHeight="1">
      <c r="A552" s="4" t="s">
        <v>21</v>
      </c>
      <c r="B552" s="56"/>
      <c r="C552" s="11">
        <f t="shared" si="246"/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51"/>
      <c r="K552" s="48"/>
      <c r="L552" s="48"/>
      <c r="M552" s="48"/>
      <c r="N552" s="48"/>
      <c r="O552" s="48"/>
      <c r="P552" s="48"/>
      <c r="Q552" s="48"/>
      <c r="R552" s="3"/>
      <c r="S552" s="48"/>
      <c r="T552" s="3"/>
      <c r="U552" s="3"/>
      <c r="V552" s="3"/>
    </row>
    <row r="553" spans="1:22" ht="51" customHeight="1">
      <c r="A553" s="17" t="s">
        <v>56</v>
      </c>
      <c r="B553" s="54" t="s">
        <v>25</v>
      </c>
      <c r="C553" s="11">
        <f t="shared" si="246"/>
        <v>219.3</v>
      </c>
      <c r="D553" s="14">
        <f t="shared" ref="D553:I553" si="257">D554+D555+D556+D557</f>
        <v>83.3</v>
      </c>
      <c r="E553" s="14">
        <f t="shared" si="257"/>
        <v>136</v>
      </c>
      <c r="F553" s="14">
        <f t="shared" si="257"/>
        <v>0</v>
      </c>
      <c r="G553" s="14">
        <f t="shared" si="257"/>
        <v>0</v>
      </c>
      <c r="H553" s="14">
        <f t="shared" si="257"/>
        <v>0</v>
      </c>
      <c r="I553" s="14">
        <f t="shared" si="257"/>
        <v>0</v>
      </c>
      <c r="J553" s="49" t="s">
        <v>181</v>
      </c>
      <c r="K553" s="46" t="s">
        <v>12</v>
      </c>
      <c r="L553" s="46">
        <v>1</v>
      </c>
      <c r="M553" s="46">
        <v>1</v>
      </c>
      <c r="N553" s="46">
        <v>1</v>
      </c>
      <c r="O553" s="46">
        <v>0</v>
      </c>
      <c r="P553" s="46">
        <v>0</v>
      </c>
      <c r="Q553" s="46">
        <v>0</v>
      </c>
      <c r="R553" s="3"/>
      <c r="S553" s="46">
        <v>0</v>
      </c>
      <c r="T553" s="3"/>
      <c r="U553" s="3"/>
      <c r="V553" s="3"/>
    </row>
    <row r="554" spans="1:22" ht="15.75" customHeight="1">
      <c r="A554" s="4" t="s">
        <v>9</v>
      </c>
      <c r="B554" s="55"/>
      <c r="C554" s="11">
        <f t="shared" si="246"/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50"/>
      <c r="K554" s="47"/>
      <c r="L554" s="47"/>
      <c r="M554" s="47"/>
      <c r="N554" s="47"/>
      <c r="O554" s="47"/>
      <c r="P554" s="47"/>
      <c r="Q554" s="47"/>
      <c r="R554" s="3"/>
      <c r="S554" s="47"/>
      <c r="T554" s="3"/>
      <c r="U554" s="3"/>
      <c r="V554" s="3"/>
    </row>
    <row r="555" spans="1:22" ht="15.75" customHeight="1">
      <c r="A555" s="4" t="s">
        <v>20</v>
      </c>
      <c r="B555" s="55"/>
      <c r="C555" s="11">
        <f t="shared" si="246"/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50"/>
      <c r="K555" s="47"/>
      <c r="L555" s="47"/>
      <c r="M555" s="47"/>
      <c r="N555" s="47"/>
      <c r="O555" s="47"/>
      <c r="P555" s="47"/>
      <c r="Q555" s="47"/>
      <c r="R555" s="3"/>
      <c r="S555" s="47"/>
      <c r="T555" s="3"/>
      <c r="U555" s="3"/>
      <c r="V555" s="3"/>
    </row>
    <row r="556" spans="1:22" ht="15.75" customHeight="1">
      <c r="A556" s="4" t="s">
        <v>8</v>
      </c>
      <c r="B556" s="55"/>
      <c r="C556" s="11">
        <f t="shared" si="246"/>
        <v>219.3</v>
      </c>
      <c r="D556" s="12">
        <v>83.3</v>
      </c>
      <c r="E556" s="12">
        <v>136</v>
      </c>
      <c r="F556" s="12">
        <v>0</v>
      </c>
      <c r="G556" s="12">
        <v>0</v>
      </c>
      <c r="H556" s="12">
        <v>0</v>
      </c>
      <c r="I556" s="12">
        <v>0</v>
      </c>
      <c r="J556" s="50"/>
      <c r="K556" s="47"/>
      <c r="L556" s="47"/>
      <c r="M556" s="47"/>
      <c r="N556" s="47"/>
      <c r="O556" s="47"/>
      <c r="P556" s="47"/>
      <c r="Q556" s="47"/>
      <c r="R556" s="3"/>
      <c r="S556" s="47"/>
      <c r="T556" s="3"/>
      <c r="U556" s="3"/>
      <c r="V556" s="3"/>
    </row>
    <row r="557" spans="1:22" ht="15.75" customHeight="1">
      <c r="A557" s="4" t="s">
        <v>21</v>
      </c>
      <c r="B557" s="56"/>
      <c r="C557" s="11">
        <f t="shared" si="246"/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51"/>
      <c r="K557" s="48"/>
      <c r="L557" s="48"/>
      <c r="M557" s="48"/>
      <c r="N557" s="48"/>
      <c r="O557" s="48"/>
      <c r="P557" s="48"/>
      <c r="Q557" s="48"/>
      <c r="R557" s="3"/>
      <c r="S557" s="48"/>
      <c r="T557" s="3"/>
      <c r="U557" s="3"/>
      <c r="V557" s="3"/>
    </row>
    <row r="558" spans="1:22" ht="51" customHeight="1">
      <c r="A558" s="17" t="s">
        <v>182</v>
      </c>
      <c r="B558" s="54" t="s">
        <v>25</v>
      </c>
      <c r="C558" s="11">
        <f t="shared" si="246"/>
        <v>63</v>
      </c>
      <c r="D558" s="14">
        <f t="shared" ref="D558:I558" si="258">D559+D560+D561+D562</f>
        <v>0</v>
      </c>
      <c r="E558" s="14">
        <f t="shared" si="258"/>
        <v>63</v>
      </c>
      <c r="F558" s="14">
        <f t="shared" si="258"/>
        <v>0</v>
      </c>
      <c r="G558" s="14">
        <f t="shared" si="258"/>
        <v>0</v>
      </c>
      <c r="H558" s="14">
        <f t="shared" si="258"/>
        <v>0</v>
      </c>
      <c r="I558" s="14">
        <f t="shared" si="258"/>
        <v>0</v>
      </c>
      <c r="J558" s="49" t="s">
        <v>183</v>
      </c>
      <c r="K558" s="46" t="s">
        <v>165</v>
      </c>
      <c r="L558" s="46">
        <v>0</v>
      </c>
      <c r="M558" s="46">
        <v>0</v>
      </c>
      <c r="N558" s="46">
        <v>42</v>
      </c>
      <c r="O558" s="46">
        <v>0</v>
      </c>
      <c r="P558" s="46">
        <v>0</v>
      </c>
      <c r="Q558" s="46">
        <v>0</v>
      </c>
      <c r="R558" s="3"/>
      <c r="S558" s="46">
        <v>0</v>
      </c>
      <c r="T558" s="3"/>
      <c r="U558" s="3"/>
      <c r="V558" s="3"/>
    </row>
    <row r="559" spans="1:22" ht="15.75" customHeight="1">
      <c r="A559" s="4" t="s">
        <v>9</v>
      </c>
      <c r="B559" s="55"/>
      <c r="C559" s="11">
        <f t="shared" si="246"/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50"/>
      <c r="K559" s="47"/>
      <c r="L559" s="47"/>
      <c r="M559" s="47"/>
      <c r="N559" s="47"/>
      <c r="O559" s="47"/>
      <c r="P559" s="47"/>
      <c r="Q559" s="47"/>
      <c r="R559" s="3"/>
      <c r="S559" s="47"/>
      <c r="T559" s="3"/>
      <c r="U559" s="3"/>
      <c r="V559" s="3"/>
    </row>
    <row r="560" spans="1:22" ht="15.75" customHeight="1">
      <c r="A560" s="4" t="s">
        <v>20</v>
      </c>
      <c r="B560" s="55"/>
      <c r="C560" s="11">
        <f t="shared" si="246"/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50"/>
      <c r="K560" s="47"/>
      <c r="L560" s="47"/>
      <c r="M560" s="47"/>
      <c r="N560" s="47"/>
      <c r="O560" s="47"/>
      <c r="P560" s="47"/>
      <c r="Q560" s="47"/>
      <c r="R560" s="3"/>
      <c r="S560" s="47"/>
      <c r="T560" s="3"/>
      <c r="U560" s="3"/>
      <c r="V560" s="3"/>
    </row>
    <row r="561" spans="1:22" ht="15.75" customHeight="1">
      <c r="A561" s="4" t="s">
        <v>8</v>
      </c>
      <c r="B561" s="55"/>
      <c r="C561" s="11">
        <f t="shared" si="246"/>
        <v>63</v>
      </c>
      <c r="D561" s="12">
        <v>0</v>
      </c>
      <c r="E561" s="12">
        <v>63</v>
      </c>
      <c r="F561" s="12">
        <v>0</v>
      </c>
      <c r="G561" s="12">
        <v>0</v>
      </c>
      <c r="H561" s="12">
        <v>0</v>
      </c>
      <c r="I561" s="12">
        <v>0</v>
      </c>
      <c r="J561" s="50"/>
      <c r="K561" s="47"/>
      <c r="L561" s="47"/>
      <c r="M561" s="47"/>
      <c r="N561" s="47"/>
      <c r="O561" s="47"/>
      <c r="P561" s="47"/>
      <c r="Q561" s="47"/>
      <c r="R561" s="3"/>
      <c r="S561" s="47"/>
      <c r="T561" s="3"/>
      <c r="U561" s="3"/>
      <c r="V561" s="3"/>
    </row>
    <row r="562" spans="1:22" ht="15.75" customHeight="1">
      <c r="A562" s="4" t="s">
        <v>21</v>
      </c>
      <c r="B562" s="56"/>
      <c r="C562" s="11">
        <f t="shared" si="246"/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51"/>
      <c r="K562" s="48"/>
      <c r="L562" s="48"/>
      <c r="M562" s="48"/>
      <c r="N562" s="48"/>
      <c r="O562" s="48"/>
      <c r="P562" s="48"/>
      <c r="Q562" s="48"/>
      <c r="R562" s="3"/>
      <c r="S562" s="48"/>
      <c r="T562" s="3"/>
      <c r="U562" s="3"/>
      <c r="V562" s="3"/>
    </row>
    <row r="563" spans="1:22" ht="15.75" customHeight="1">
      <c r="A563" s="17" t="s">
        <v>57</v>
      </c>
      <c r="B563" s="54" t="s">
        <v>25</v>
      </c>
      <c r="C563" s="11">
        <f t="shared" si="246"/>
        <v>22668.3</v>
      </c>
      <c r="D563" s="14">
        <f t="shared" ref="D563:I563" si="259">D564+D565+D566+D567</f>
        <v>0</v>
      </c>
      <c r="E563" s="14">
        <f t="shared" si="259"/>
        <v>0</v>
      </c>
      <c r="F563" s="14">
        <f t="shared" si="259"/>
        <v>5451.3</v>
      </c>
      <c r="G563" s="14">
        <f t="shared" si="259"/>
        <v>5739</v>
      </c>
      <c r="H563" s="14">
        <f t="shared" si="259"/>
        <v>5739</v>
      </c>
      <c r="I563" s="14">
        <f t="shared" si="259"/>
        <v>5739</v>
      </c>
      <c r="J563" s="49" t="s">
        <v>184</v>
      </c>
      <c r="K563" s="46" t="s">
        <v>165</v>
      </c>
      <c r="L563" s="46">
        <v>122</v>
      </c>
      <c r="M563" s="46">
        <v>125</v>
      </c>
      <c r="N563" s="46">
        <v>125</v>
      </c>
      <c r="O563" s="46">
        <v>130</v>
      </c>
      <c r="P563" s="46">
        <v>117</v>
      </c>
      <c r="Q563" s="46">
        <v>112</v>
      </c>
      <c r="R563" s="3"/>
      <c r="S563" s="46">
        <v>115</v>
      </c>
      <c r="T563" s="3"/>
      <c r="U563" s="3"/>
      <c r="V563" s="3"/>
    </row>
    <row r="564" spans="1:22" ht="15.75" customHeight="1">
      <c r="A564" s="4" t="s">
        <v>9</v>
      </c>
      <c r="B564" s="55"/>
      <c r="C564" s="11">
        <f t="shared" si="246"/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50"/>
      <c r="K564" s="47"/>
      <c r="L564" s="47"/>
      <c r="M564" s="47"/>
      <c r="N564" s="47"/>
      <c r="O564" s="47"/>
      <c r="P564" s="47"/>
      <c r="Q564" s="47"/>
      <c r="R564" s="3"/>
      <c r="S564" s="47"/>
      <c r="T564" s="3"/>
      <c r="U564" s="3"/>
      <c r="V564" s="3"/>
    </row>
    <row r="565" spans="1:22" ht="15.75" customHeight="1">
      <c r="A565" s="4" t="s">
        <v>20</v>
      </c>
      <c r="B565" s="55"/>
      <c r="C565" s="11">
        <f t="shared" si="246"/>
        <v>22668.3</v>
      </c>
      <c r="D565" s="12">
        <v>0</v>
      </c>
      <c r="E565" s="12">
        <v>0</v>
      </c>
      <c r="F565" s="12">
        <v>5451.3</v>
      </c>
      <c r="G565" s="12">
        <v>5739</v>
      </c>
      <c r="H565" s="12">
        <v>5739</v>
      </c>
      <c r="I565" s="12">
        <v>5739</v>
      </c>
      <c r="J565" s="50"/>
      <c r="K565" s="47"/>
      <c r="L565" s="47"/>
      <c r="M565" s="47"/>
      <c r="N565" s="47"/>
      <c r="O565" s="47"/>
      <c r="P565" s="47"/>
      <c r="Q565" s="47"/>
      <c r="R565" s="3"/>
      <c r="S565" s="47"/>
      <c r="T565" s="3"/>
      <c r="U565" s="3"/>
      <c r="V565" s="3"/>
    </row>
    <row r="566" spans="1:22" ht="15.75" customHeight="1">
      <c r="A566" s="4" t="s">
        <v>8</v>
      </c>
      <c r="B566" s="55"/>
      <c r="C566" s="11">
        <f t="shared" si="246"/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50"/>
      <c r="K566" s="47"/>
      <c r="L566" s="47"/>
      <c r="M566" s="47"/>
      <c r="N566" s="47"/>
      <c r="O566" s="47"/>
      <c r="P566" s="47"/>
      <c r="Q566" s="47"/>
      <c r="R566" s="3"/>
      <c r="S566" s="47"/>
      <c r="T566" s="3"/>
      <c r="U566" s="3"/>
      <c r="V566" s="3"/>
    </row>
    <row r="567" spans="1:22" ht="15.75" customHeight="1">
      <c r="A567" s="4" t="s">
        <v>21</v>
      </c>
      <c r="B567" s="56"/>
      <c r="C567" s="11">
        <f t="shared" ref="C567:C607" si="260">E567+F567+H567+D567+G567+I567</f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51"/>
      <c r="K567" s="48"/>
      <c r="L567" s="48"/>
      <c r="M567" s="48"/>
      <c r="N567" s="48"/>
      <c r="O567" s="48"/>
      <c r="P567" s="48"/>
      <c r="Q567" s="48"/>
      <c r="R567" s="3"/>
      <c r="S567" s="48"/>
      <c r="T567" s="3"/>
      <c r="U567" s="3"/>
      <c r="V567" s="3"/>
    </row>
    <row r="568" spans="1:22" ht="35.25" customHeight="1">
      <c r="A568" s="87" t="s">
        <v>185</v>
      </c>
      <c r="B568" s="88"/>
      <c r="C568" s="11">
        <f t="shared" si="260"/>
        <v>27428.600000000002</v>
      </c>
      <c r="D568" s="11">
        <f t="shared" ref="D568:H572" si="261">D573+D588</f>
        <v>0</v>
      </c>
      <c r="E568" s="11">
        <f t="shared" si="261"/>
        <v>0</v>
      </c>
      <c r="F568" s="11">
        <f t="shared" si="261"/>
        <v>6914.5999999999995</v>
      </c>
      <c r="G568" s="11">
        <f t="shared" si="261"/>
        <v>7004.6</v>
      </c>
      <c r="H568" s="11">
        <f t="shared" si="261"/>
        <v>6754.7000000000007</v>
      </c>
      <c r="I568" s="11">
        <f t="shared" ref="I568" si="262">I573+I588</f>
        <v>6754.7000000000007</v>
      </c>
      <c r="J568" s="6"/>
      <c r="K568" s="8"/>
      <c r="L568" s="8"/>
      <c r="M568" s="8"/>
      <c r="N568" s="8"/>
      <c r="O568" s="8"/>
      <c r="P568" s="8"/>
      <c r="Q568" s="8"/>
      <c r="R568" s="3"/>
      <c r="S568" s="29"/>
      <c r="T568" s="3"/>
      <c r="U568" s="3"/>
      <c r="V568" s="3"/>
    </row>
    <row r="569" spans="1:22" ht="15.75" customHeight="1">
      <c r="A569" s="57" t="s">
        <v>9</v>
      </c>
      <c r="B569" s="58"/>
      <c r="C569" s="11">
        <f t="shared" si="260"/>
        <v>0</v>
      </c>
      <c r="D569" s="11">
        <f t="shared" si="261"/>
        <v>0</v>
      </c>
      <c r="E569" s="11">
        <f t="shared" si="261"/>
        <v>0</v>
      </c>
      <c r="F569" s="11">
        <f t="shared" si="261"/>
        <v>0</v>
      </c>
      <c r="G569" s="11">
        <f t="shared" si="261"/>
        <v>0</v>
      </c>
      <c r="H569" s="11">
        <f t="shared" si="261"/>
        <v>0</v>
      </c>
      <c r="I569" s="11">
        <f t="shared" ref="I569" si="263">I574+I589</f>
        <v>0</v>
      </c>
      <c r="J569" s="6"/>
      <c r="K569" s="8"/>
      <c r="L569" s="8"/>
      <c r="M569" s="8"/>
      <c r="N569" s="8"/>
      <c r="O569" s="8"/>
      <c r="P569" s="8"/>
      <c r="Q569" s="8"/>
      <c r="R569" s="3"/>
      <c r="S569" s="29"/>
      <c r="T569" s="3"/>
      <c r="U569" s="3"/>
      <c r="V569" s="3"/>
    </row>
    <row r="570" spans="1:22" ht="15.75" customHeight="1">
      <c r="A570" s="57" t="s">
        <v>20</v>
      </c>
      <c r="B570" s="58"/>
      <c r="C570" s="11">
        <f t="shared" si="260"/>
        <v>2104</v>
      </c>
      <c r="D570" s="11">
        <f t="shared" si="261"/>
        <v>0</v>
      </c>
      <c r="E570" s="11">
        <f t="shared" si="261"/>
        <v>0</v>
      </c>
      <c r="F570" s="11">
        <f t="shared" si="261"/>
        <v>440.2</v>
      </c>
      <c r="G570" s="11">
        <f t="shared" si="261"/>
        <v>554.6</v>
      </c>
      <c r="H570" s="11">
        <f t="shared" si="261"/>
        <v>554.6</v>
      </c>
      <c r="I570" s="11">
        <f t="shared" ref="I570" si="264">I575+I590</f>
        <v>554.6</v>
      </c>
      <c r="J570" s="6"/>
      <c r="K570" s="8"/>
      <c r="L570" s="8"/>
      <c r="M570" s="8"/>
      <c r="N570" s="8"/>
      <c r="O570" s="8"/>
      <c r="P570" s="8"/>
      <c r="Q570" s="8"/>
      <c r="R570" s="3"/>
      <c r="S570" s="29"/>
      <c r="T570" s="3"/>
      <c r="U570" s="3"/>
      <c r="V570" s="3"/>
    </row>
    <row r="571" spans="1:22" ht="15.75" customHeight="1">
      <c r="A571" s="57" t="s">
        <v>8</v>
      </c>
      <c r="B571" s="58"/>
      <c r="C571" s="11">
        <f t="shared" si="260"/>
        <v>25324.6</v>
      </c>
      <c r="D571" s="11">
        <f t="shared" si="261"/>
        <v>0</v>
      </c>
      <c r="E571" s="11">
        <f t="shared" si="261"/>
        <v>0</v>
      </c>
      <c r="F571" s="11">
        <f t="shared" si="261"/>
        <v>6474.4</v>
      </c>
      <c r="G571" s="11">
        <f t="shared" si="261"/>
        <v>6450</v>
      </c>
      <c r="H571" s="11">
        <f t="shared" si="261"/>
        <v>6200.1</v>
      </c>
      <c r="I571" s="11">
        <f t="shared" ref="I571" si="265">I576+I591</f>
        <v>6200.1</v>
      </c>
      <c r="J571" s="6"/>
      <c r="K571" s="8"/>
      <c r="L571" s="8"/>
      <c r="M571" s="8"/>
      <c r="N571" s="8"/>
      <c r="O571" s="8"/>
      <c r="P571" s="8"/>
      <c r="Q571" s="8"/>
      <c r="R571" s="3"/>
      <c r="S571" s="29"/>
      <c r="T571" s="3"/>
      <c r="U571" s="3"/>
      <c r="V571" s="3"/>
    </row>
    <row r="572" spans="1:22" ht="15.75" customHeight="1">
      <c r="A572" s="57" t="s">
        <v>21</v>
      </c>
      <c r="B572" s="58"/>
      <c r="C572" s="11">
        <f t="shared" si="260"/>
        <v>0</v>
      </c>
      <c r="D572" s="11">
        <f t="shared" si="261"/>
        <v>0</v>
      </c>
      <c r="E572" s="11">
        <f t="shared" si="261"/>
        <v>0</v>
      </c>
      <c r="F572" s="11">
        <f t="shared" si="261"/>
        <v>0</v>
      </c>
      <c r="G572" s="11">
        <f t="shared" si="261"/>
        <v>0</v>
      </c>
      <c r="H572" s="11">
        <f t="shared" si="261"/>
        <v>0</v>
      </c>
      <c r="I572" s="11">
        <f t="shared" ref="I572" si="266">I577+I592</f>
        <v>0</v>
      </c>
      <c r="J572" s="6"/>
      <c r="K572" s="8"/>
      <c r="L572" s="8"/>
      <c r="M572" s="8"/>
      <c r="N572" s="8"/>
      <c r="O572" s="8"/>
      <c r="P572" s="8"/>
      <c r="Q572" s="8"/>
      <c r="R572" s="3"/>
      <c r="S572" s="29"/>
      <c r="T572" s="3"/>
      <c r="U572" s="3"/>
      <c r="V572" s="3"/>
    </row>
    <row r="573" spans="1:22" ht="36.75" customHeight="1">
      <c r="A573" s="59" t="s">
        <v>58</v>
      </c>
      <c r="B573" s="60"/>
      <c r="C573" s="11">
        <f t="shared" si="260"/>
        <v>25324.6</v>
      </c>
      <c r="D573" s="11">
        <f t="shared" ref="D573:H577" si="267">D578+D583</f>
        <v>0</v>
      </c>
      <c r="E573" s="11">
        <f t="shared" si="267"/>
        <v>0</v>
      </c>
      <c r="F573" s="11">
        <f t="shared" si="267"/>
        <v>6474.4</v>
      </c>
      <c r="G573" s="11">
        <f t="shared" si="267"/>
        <v>6450</v>
      </c>
      <c r="H573" s="11">
        <f t="shared" si="267"/>
        <v>6200.1</v>
      </c>
      <c r="I573" s="11">
        <f t="shared" ref="I573" si="268">I578+I583</f>
        <v>6200.1</v>
      </c>
      <c r="J573" s="6"/>
      <c r="K573" s="8"/>
      <c r="L573" s="8"/>
      <c r="M573" s="8"/>
      <c r="N573" s="8"/>
      <c r="O573" s="8"/>
      <c r="P573" s="8"/>
      <c r="Q573" s="8"/>
      <c r="R573" s="3"/>
      <c r="S573" s="29"/>
      <c r="T573" s="3"/>
      <c r="U573" s="3"/>
      <c r="V573" s="3"/>
    </row>
    <row r="574" spans="1:22" ht="15.75" customHeight="1">
      <c r="A574" s="57" t="s">
        <v>9</v>
      </c>
      <c r="B574" s="58"/>
      <c r="C574" s="11">
        <f t="shared" si="260"/>
        <v>0</v>
      </c>
      <c r="D574" s="11">
        <f t="shared" si="267"/>
        <v>0</v>
      </c>
      <c r="E574" s="11">
        <f t="shared" si="267"/>
        <v>0</v>
      </c>
      <c r="F574" s="11">
        <f t="shared" si="267"/>
        <v>0</v>
      </c>
      <c r="G574" s="11">
        <f t="shared" si="267"/>
        <v>0</v>
      </c>
      <c r="H574" s="11">
        <f t="shared" si="267"/>
        <v>0</v>
      </c>
      <c r="I574" s="11">
        <f t="shared" ref="I574" si="269">I579+I584</f>
        <v>0</v>
      </c>
      <c r="J574" s="6"/>
      <c r="K574" s="8"/>
      <c r="L574" s="8"/>
      <c r="M574" s="8"/>
      <c r="N574" s="8"/>
      <c r="O574" s="8"/>
      <c r="P574" s="8"/>
      <c r="Q574" s="8"/>
      <c r="R574" s="3"/>
      <c r="S574" s="29"/>
      <c r="T574" s="3"/>
      <c r="U574" s="3"/>
      <c r="V574" s="3"/>
    </row>
    <row r="575" spans="1:22" ht="15.75" customHeight="1">
      <c r="A575" s="57" t="s">
        <v>20</v>
      </c>
      <c r="B575" s="58"/>
      <c r="C575" s="11">
        <f t="shared" si="260"/>
        <v>0</v>
      </c>
      <c r="D575" s="11">
        <f t="shared" si="267"/>
        <v>0</v>
      </c>
      <c r="E575" s="11">
        <f t="shared" si="267"/>
        <v>0</v>
      </c>
      <c r="F575" s="11">
        <f t="shared" si="267"/>
        <v>0</v>
      </c>
      <c r="G575" s="11">
        <f t="shared" si="267"/>
        <v>0</v>
      </c>
      <c r="H575" s="11">
        <f t="shared" si="267"/>
        <v>0</v>
      </c>
      <c r="I575" s="11">
        <f t="shared" ref="I575" si="270">I580+I585</f>
        <v>0</v>
      </c>
      <c r="J575" s="6"/>
      <c r="K575" s="8"/>
      <c r="L575" s="8"/>
      <c r="M575" s="8"/>
      <c r="N575" s="8"/>
      <c r="O575" s="8"/>
      <c r="P575" s="8"/>
      <c r="Q575" s="8"/>
      <c r="R575" s="3"/>
      <c r="S575" s="29"/>
      <c r="T575" s="3"/>
      <c r="U575" s="3"/>
      <c r="V575" s="3"/>
    </row>
    <row r="576" spans="1:22" ht="15.75" customHeight="1">
      <c r="A576" s="57" t="s">
        <v>8</v>
      </c>
      <c r="B576" s="58"/>
      <c r="C576" s="11">
        <f t="shared" si="260"/>
        <v>25324.6</v>
      </c>
      <c r="D576" s="11">
        <f t="shared" si="267"/>
        <v>0</v>
      </c>
      <c r="E576" s="11">
        <f t="shared" si="267"/>
        <v>0</v>
      </c>
      <c r="F576" s="11">
        <f t="shared" si="267"/>
        <v>6474.4</v>
      </c>
      <c r="G576" s="11">
        <f t="shared" si="267"/>
        <v>6450</v>
      </c>
      <c r="H576" s="11">
        <f t="shared" si="267"/>
        <v>6200.1</v>
      </c>
      <c r="I576" s="11">
        <f t="shared" ref="I576" si="271">I581+I586</f>
        <v>6200.1</v>
      </c>
      <c r="J576" s="6"/>
      <c r="K576" s="8"/>
      <c r="L576" s="8"/>
      <c r="M576" s="8"/>
      <c r="N576" s="8"/>
      <c r="O576" s="8"/>
      <c r="P576" s="8"/>
      <c r="Q576" s="8"/>
      <c r="R576" s="3"/>
      <c r="S576" s="29"/>
      <c r="T576" s="3"/>
      <c r="U576" s="3"/>
      <c r="V576" s="3"/>
    </row>
    <row r="577" spans="1:22" ht="15.75" customHeight="1">
      <c r="A577" s="57" t="s">
        <v>21</v>
      </c>
      <c r="B577" s="58"/>
      <c r="C577" s="11">
        <f t="shared" si="260"/>
        <v>0</v>
      </c>
      <c r="D577" s="11">
        <f t="shared" si="267"/>
        <v>0</v>
      </c>
      <c r="E577" s="11">
        <f t="shared" si="267"/>
        <v>0</v>
      </c>
      <c r="F577" s="11">
        <f t="shared" si="267"/>
        <v>0</v>
      </c>
      <c r="G577" s="11">
        <f t="shared" si="267"/>
        <v>0</v>
      </c>
      <c r="H577" s="11">
        <f t="shared" si="267"/>
        <v>0</v>
      </c>
      <c r="I577" s="11">
        <f t="shared" ref="I577" si="272">I582+I587</f>
        <v>0</v>
      </c>
      <c r="J577" s="6"/>
      <c r="K577" s="8"/>
      <c r="L577" s="8"/>
      <c r="M577" s="8"/>
      <c r="N577" s="8"/>
      <c r="O577" s="8"/>
      <c r="P577" s="8"/>
      <c r="Q577" s="8"/>
      <c r="R577" s="3"/>
      <c r="S577" s="29"/>
      <c r="T577" s="3"/>
      <c r="U577" s="3"/>
      <c r="V577" s="3"/>
    </row>
    <row r="578" spans="1:22" ht="48" customHeight="1">
      <c r="A578" s="17" t="s">
        <v>59</v>
      </c>
      <c r="B578" s="54" t="s">
        <v>25</v>
      </c>
      <c r="C578" s="11">
        <f t="shared" si="260"/>
        <v>24824.800000000003</v>
      </c>
      <c r="D578" s="14">
        <f t="shared" ref="D578:I578" si="273">D579+D580+D581+D582</f>
        <v>0</v>
      </c>
      <c r="E578" s="14">
        <f t="shared" si="273"/>
        <v>0</v>
      </c>
      <c r="F578" s="14">
        <f t="shared" si="273"/>
        <v>6224.5</v>
      </c>
      <c r="G578" s="14">
        <f t="shared" si="273"/>
        <v>6200.1</v>
      </c>
      <c r="H578" s="14">
        <f t="shared" si="273"/>
        <v>6200.1</v>
      </c>
      <c r="I578" s="14">
        <f t="shared" si="273"/>
        <v>6200.1</v>
      </c>
      <c r="J578" s="49" t="s">
        <v>73</v>
      </c>
      <c r="K578" s="46" t="s">
        <v>10</v>
      </c>
      <c r="L578" s="46">
        <v>0</v>
      </c>
      <c r="M578" s="46">
        <v>61</v>
      </c>
      <c r="N578" s="46">
        <v>62</v>
      </c>
      <c r="O578" s="46">
        <v>63</v>
      </c>
      <c r="P578" s="46">
        <v>64</v>
      </c>
      <c r="Q578" s="46">
        <v>65</v>
      </c>
      <c r="R578" s="3"/>
      <c r="S578" s="46">
        <v>66</v>
      </c>
      <c r="T578" s="3"/>
      <c r="U578" s="3"/>
      <c r="V578" s="3"/>
    </row>
    <row r="579" spans="1:22" ht="15.75" customHeight="1">
      <c r="A579" s="4" t="s">
        <v>9</v>
      </c>
      <c r="B579" s="55"/>
      <c r="C579" s="11">
        <f t="shared" si="260"/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50"/>
      <c r="K579" s="47"/>
      <c r="L579" s="47"/>
      <c r="M579" s="47"/>
      <c r="N579" s="47"/>
      <c r="O579" s="47"/>
      <c r="P579" s="47"/>
      <c r="Q579" s="47"/>
      <c r="R579" s="3"/>
      <c r="S579" s="47"/>
      <c r="T579" s="3"/>
      <c r="U579" s="3"/>
      <c r="V579" s="3"/>
    </row>
    <row r="580" spans="1:22" ht="15.75" customHeight="1">
      <c r="A580" s="4" t="s">
        <v>20</v>
      </c>
      <c r="B580" s="55"/>
      <c r="C580" s="11">
        <f t="shared" si="260"/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50"/>
      <c r="K580" s="47"/>
      <c r="L580" s="47"/>
      <c r="M580" s="47"/>
      <c r="N580" s="47"/>
      <c r="O580" s="47"/>
      <c r="P580" s="47"/>
      <c r="Q580" s="47"/>
      <c r="R580" s="3"/>
      <c r="S580" s="47"/>
      <c r="T580" s="3"/>
      <c r="U580" s="3"/>
      <c r="V580" s="3"/>
    </row>
    <row r="581" spans="1:22" ht="15.75" customHeight="1">
      <c r="A581" s="4" t="s">
        <v>8</v>
      </c>
      <c r="B581" s="55"/>
      <c r="C581" s="11">
        <f t="shared" si="260"/>
        <v>24824.800000000003</v>
      </c>
      <c r="D581" s="12">
        <v>0</v>
      </c>
      <c r="E581" s="12">
        <v>0</v>
      </c>
      <c r="F581" s="12">
        <v>6224.5</v>
      </c>
      <c r="G581" s="12">
        <v>6200.1</v>
      </c>
      <c r="H581" s="12">
        <v>6200.1</v>
      </c>
      <c r="I581" s="12">
        <v>6200.1</v>
      </c>
      <c r="J581" s="50"/>
      <c r="K581" s="47"/>
      <c r="L581" s="47"/>
      <c r="M581" s="47"/>
      <c r="N581" s="47"/>
      <c r="O581" s="47"/>
      <c r="P581" s="47"/>
      <c r="Q581" s="47"/>
      <c r="R581" s="3"/>
      <c r="S581" s="47"/>
      <c r="T581" s="3"/>
      <c r="U581" s="3"/>
      <c r="V581" s="3"/>
    </row>
    <row r="582" spans="1:22" ht="15" customHeight="1">
      <c r="A582" s="4" t="s">
        <v>21</v>
      </c>
      <c r="B582" s="56"/>
      <c r="C582" s="11">
        <f t="shared" si="260"/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51"/>
      <c r="K582" s="48"/>
      <c r="L582" s="48"/>
      <c r="M582" s="48"/>
      <c r="N582" s="48"/>
      <c r="O582" s="48"/>
      <c r="P582" s="48"/>
      <c r="Q582" s="48"/>
      <c r="R582" s="3"/>
      <c r="S582" s="48"/>
      <c r="T582" s="3"/>
      <c r="U582" s="3"/>
      <c r="V582" s="3"/>
    </row>
    <row r="583" spans="1:22" ht="35.25" customHeight="1">
      <c r="A583" s="17" t="s">
        <v>60</v>
      </c>
      <c r="B583" s="54" t="s">
        <v>25</v>
      </c>
      <c r="C583" s="11">
        <f t="shared" si="260"/>
        <v>499.8</v>
      </c>
      <c r="D583" s="14">
        <f t="shared" ref="D583:I583" si="274">D584+D585+D586+D587</f>
        <v>0</v>
      </c>
      <c r="E583" s="14">
        <f t="shared" si="274"/>
        <v>0</v>
      </c>
      <c r="F583" s="14">
        <f t="shared" si="274"/>
        <v>249.9</v>
      </c>
      <c r="G583" s="14">
        <f t="shared" si="274"/>
        <v>249.9</v>
      </c>
      <c r="H583" s="14">
        <f t="shared" si="274"/>
        <v>0</v>
      </c>
      <c r="I583" s="14">
        <f t="shared" si="274"/>
        <v>0</v>
      </c>
      <c r="J583" s="49" t="s">
        <v>193</v>
      </c>
      <c r="K583" s="46" t="s">
        <v>12</v>
      </c>
      <c r="L583" s="46">
        <v>0</v>
      </c>
      <c r="M583" s="46">
        <v>0</v>
      </c>
      <c r="N583" s="46">
        <v>2</v>
      </c>
      <c r="O583" s="46">
        <v>1</v>
      </c>
      <c r="P583" s="46">
        <v>1</v>
      </c>
      <c r="Q583" s="46">
        <v>1</v>
      </c>
      <c r="R583" s="3"/>
      <c r="S583" s="46">
        <v>1</v>
      </c>
      <c r="T583" s="3"/>
      <c r="U583" s="3"/>
      <c r="V583" s="3"/>
    </row>
    <row r="584" spans="1:22" ht="15.75" customHeight="1">
      <c r="A584" s="4" t="s">
        <v>9</v>
      </c>
      <c r="B584" s="55"/>
      <c r="C584" s="11">
        <f t="shared" si="260"/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50"/>
      <c r="K584" s="47"/>
      <c r="L584" s="47"/>
      <c r="M584" s="47"/>
      <c r="N584" s="47"/>
      <c r="O584" s="47"/>
      <c r="P584" s="47"/>
      <c r="Q584" s="47"/>
      <c r="R584" s="3"/>
      <c r="S584" s="47"/>
      <c r="T584" s="3"/>
      <c r="U584" s="3"/>
      <c r="V584" s="3"/>
    </row>
    <row r="585" spans="1:22" ht="15.75" customHeight="1">
      <c r="A585" s="4" t="s">
        <v>20</v>
      </c>
      <c r="B585" s="55"/>
      <c r="C585" s="11">
        <f t="shared" si="260"/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50"/>
      <c r="K585" s="47"/>
      <c r="L585" s="47"/>
      <c r="M585" s="47"/>
      <c r="N585" s="47"/>
      <c r="O585" s="47"/>
      <c r="P585" s="47"/>
      <c r="Q585" s="47"/>
      <c r="R585" s="3"/>
      <c r="S585" s="47"/>
      <c r="T585" s="3"/>
      <c r="U585" s="3"/>
      <c r="V585" s="3"/>
    </row>
    <row r="586" spans="1:22" ht="15.75" customHeight="1">
      <c r="A586" s="4" t="s">
        <v>8</v>
      </c>
      <c r="B586" s="55"/>
      <c r="C586" s="11">
        <f t="shared" si="260"/>
        <v>499.8</v>
      </c>
      <c r="D586" s="12">
        <v>0</v>
      </c>
      <c r="E586" s="12">
        <v>0</v>
      </c>
      <c r="F586" s="12">
        <v>249.9</v>
      </c>
      <c r="G586" s="12">
        <v>249.9</v>
      </c>
      <c r="H586" s="12">
        <v>0</v>
      </c>
      <c r="I586" s="12">
        <v>0</v>
      </c>
      <c r="J586" s="50"/>
      <c r="K586" s="47"/>
      <c r="L586" s="47"/>
      <c r="M586" s="47"/>
      <c r="N586" s="47"/>
      <c r="O586" s="47"/>
      <c r="P586" s="47"/>
      <c r="Q586" s="47"/>
      <c r="R586" s="3"/>
      <c r="S586" s="47"/>
      <c r="T586" s="3"/>
      <c r="U586" s="3"/>
      <c r="V586" s="3"/>
    </row>
    <row r="587" spans="1:22" ht="15.75" customHeight="1">
      <c r="A587" s="4" t="s">
        <v>21</v>
      </c>
      <c r="B587" s="56"/>
      <c r="C587" s="11">
        <f t="shared" si="260"/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51"/>
      <c r="K587" s="48"/>
      <c r="L587" s="48"/>
      <c r="M587" s="48"/>
      <c r="N587" s="48"/>
      <c r="O587" s="48"/>
      <c r="P587" s="48"/>
      <c r="Q587" s="48"/>
      <c r="R587" s="3"/>
      <c r="S587" s="48"/>
      <c r="T587" s="3"/>
      <c r="U587" s="3"/>
      <c r="V587" s="3"/>
    </row>
    <row r="588" spans="1:22" ht="37.5" customHeight="1">
      <c r="A588" s="59" t="s">
        <v>61</v>
      </c>
      <c r="B588" s="60"/>
      <c r="C588" s="11">
        <f t="shared" si="260"/>
        <v>2104</v>
      </c>
      <c r="D588" s="11">
        <f t="shared" ref="D588:H592" si="275">D593+D598+D603</f>
        <v>0</v>
      </c>
      <c r="E588" s="11">
        <f t="shared" si="275"/>
        <v>0</v>
      </c>
      <c r="F588" s="11">
        <f t="shared" si="275"/>
        <v>440.2</v>
      </c>
      <c r="G588" s="11">
        <f t="shared" si="275"/>
        <v>554.6</v>
      </c>
      <c r="H588" s="11">
        <f t="shared" si="275"/>
        <v>554.6</v>
      </c>
      <c r="I588" s="11">
        <f t="shared" ref="I588" si="276">I593+I598+I603</f>
        <v>554.6</v>
      </c>
      <c r="J588" s="6"/>
      <c r="K588" s="8"/>
      <c r="L588" s="8"/>
      <c r="M588" s="8"/>
      <c r="N588" s="8"/>
      <c r="O588" s="8"/>
      <c r="P588" s="8"/>
      <c r="Q588" s="8"/>
      <c r="R588" s="3"/>
      <c r="S588" s="29"/>
      <c r="T588" s="3"/>
      <c r="U588" s="3"/>
      <c r="V588" s="3"/>
    </row>
    <row r="589" spans="1:22" ht="15.75" customHeight="1">
      <c r="A589" s="57" t="s">
        <v>9</v>
      </c>
      <c r="B589" s="58"/>
      <c r="C589" s="11">
        <f t="shared" si="260"/>
        <v>0</v>
      </c>
      <c r="D589" s="11">
        <f t="shared" si="275"/>
        <v>0</v>
      </c>
      <c r="E589" s="11">
        <f t="shared" si="275"/>
        <v>0</v>
      </c>
      <c r="F589" s="11">
        <f t="shared" si="275"/>
        <v>0</v>
      </c>
      <c r="G589" s="11">
        <f t="shared" si="275"/>
        <v>0</v>
      </c>
      <c r="H589" s="11">
        <f t="shared" si="275"/>
        <v>0</v>
      </c>
      <c r="I589" s="11">
        <f t="shared" ref="I589" si="277">I594+I599+I604</f>
        <v>0</v>
      </c>
      <c r="J589" s="6"/>
      <c r="K589" s="8"/>
      <c r="L589" s="8"/>
      <c r="M589" s="8"/>
      <c r="N589" s="8"/>
      <c r="O589" s="8"/>
      <c r="P589" s="8"/>
      <c r="Q589" s="8"/>
      <c r="R589" s="3"/>
      <c r="S589" s="29"/>
      <c r="T589" s="3"/>
      <c r="U589" s="3"/>
      <c r="V589" s="3"/>
    </row>
    <row r="590" spans="1:22" ht="15.75" customHeight="1">
      <c r="A590" s="57" t="s">
        <v>20</v>
      </c>
      <c r="B590" s="58"/>
      <c r="C590" s="11">
        <f t="shared" si="260"/>
        <v>2104</v>
      </c>
      <c r="D590" s="11">
        <f t="shared" si="275"/>
        <v>0</v>
      </c>
      <c r="E590" s="11">
        <f t="shared" si="275"/>
        <v>0</v>
      </c>
      <c r="F590" s="11">
        <f t="shared" si="275"/>
        <v>440.2</v>
      </c>
      <c r="G590" s="11">
        <f t="shared" si="275"/>
        <v>554.6</v>
      </c>
      <c r="H590" s="11">
        <f t="shared" si="275"/>
        <v>554.6</v>
      </c>
      <c r="I590" s="11">
        <f t="shared" ref="I590" si="278">I595+I600+I605</f>
        <v>554.6</v>
      </c>
      <c r="J590" s="6"/>
      <c r="K590" s="8"/>
      <c r="L590" s="8"/>
      <c r="M590" s="8"/>
      <c r="N590" s="8"/>
      <c r="O590" s="8"/>
      <c r="P590" s="8"/>
      <c r="Q590" s="8"/>
      <c r="R590" s="3"/>
      <c r="S590" s="29"/>
      <c r="T590" s="3"/>
      <c r="U590" s="3"/>
      <c r="V590" s="3"/>
    </row>
    <row r="591" spans="1:22" ht="15.75" customHeight="1">
      <c r="A591" s="57" t="s">
        <v>8</v>
      </c>
      <c r="B591" s="58"/>
      <c r="C591" s="11">
        <f t="shared" si="260"/>
        <v>0</v>
      </c>
      <c r="D591" s="11">
        <f t="shared" si="275"/>
        <v>0</v>
      </c>
      <c r="E591" s="11">
        <f t="shared" si="275"/>
        <v>0</v>
      </c>
      <c r="F591" s="11">
        <f t="shared" si="275"/>
        <v>0</v>
      </c>
      <c r="G591" s="11">
        <f t="shared" si="275"/>
        <v>0</v>
      </c>
      <c r="H591" s="11">
        <f t="shared" si="275"/>
        <v>0</v>
      </c>
      <c r="I591" s="11">
        <f t="shared" ref="I591" si="279">I596+I601+I606</f>
        <v>0</v>
      </c>
      <c r="J591" s="6"/>
      <c r="K591" s="8"/>
      <c r="L591" s="8"/>
      <c r="M591" s="8"/>
      <c r="N591" s="8"/>
      <c r="O591" s="8"/>
      <c r="P591" s="8"/>
      <c r="Q591" s="8"/>
      <c r="R591" s="3"/>
      <c r="S591" s="29"/>
      <c r="T591" s="3"/>
      <c r="U591" s="3"/>
      <c r="V591" s="3"/>
    </row>
    <row r="592" spans="1:22" ht="15.75" customHeight="1">
      <c r="A592" s="57" t="s">
        <v>21</v>
      </c>
      <c r="B592" s="58"/>
      <c r="C592" s="11">
        <f t="shared" si="260"/>
        <v>0</v>
      </c>
      <c r="D592" s="11">
        <f t="shared" si="275"/>
        <v>0</v>
      </c>
      <c r="E592" s="11">
        <f t="shared" si="275"/>
        <v>0</v>
      </c>
      <c r="F592" s="11">
        <f t="shared" si="275"/>
        <v>0</v>
      </c>
      <c r="G592" s="11">
        <f t="shared" si="275"/>
        <v>0</v>
      </c>
      <c r="H592" s="11">
        <f t="shared" si="275"/>
        <v>0</v>
      </c>
      <c r="I592" s="11">
        <f t="shared" ref="I592" si="280">I597+I602+I607</f>
        <v>0</v>
      </c>
      <c r="J592" s="6"/>
      <c r="K592" s="8"/>
      <c r="L592" s="8"/>
      <c r="M592" s="8"/>
      <c r="N592" s="8"/>
      <c r="O592" s="8"/>
      <c r="P592" s="8"/>
      <c r="Q592" s="8"/>
      <c r="R592" s="3"/>
      <c r="S592" s="29"/>
      <c r="T592" s="3"/>
      <c r="U592" s="3"/>
      <c r="V592" s="3"/>
    </row>
    <row r="593" spans="1:22" ht="47.25" customHeight="1">
      <c r="A593" s="17" t="s">
        <v>62</v>
      </c>
      <c r="B593" s="54" t="s">
        <v>25</v>
      </c>
      <c r="C593" s="11">
        <f t="shared" si="260"/>
        <v>648.9</v>
      </c>
      <c r="D593" s="14">
        <f t="shared" ref="D593:I593" si="281">D594+D595+D596+D597</f>
        <v>0</v>
      </c>
      <c r="E593" s="14">
        <f t="shared" si="281"/>
        <v>0</v>
      </c>
      <c r="F593" s="14">
        <f t="shared" si="281"/>
        <v>108.9</v>
      </c>
      <c r="G593" s="14">
        <f t="shared" si="281"/>
        <v>180</v>
      </c>
      <c r="H593" s="14">
        <f t="shared" si="281"/>
        <v>180</v>
      </c>
      <c r="I593" s="14">
        <f t="shared" si="281"/>
        <v>180</v>
      </c>
      <c r="J593" s="52" t="s">
        <v>186</v>
      </c>
      <c r="K593" s="53" t="s">
        <v>10</v>
      </c>
      <c r="L593" s="53">
        <v>100</v>
      </c>
      <c r="M593" s="53">
        <v>100</v>
      </c>
      <c r="N593" s="53">
        <v>100</v>
      </c>
      <c r="O593" s="53">
        <v>100</v>
      </c>
      <c r="P593" s="53">
        <v>100</v>
      </c>
      <c r="Q593" s="53">
        <v>100</v>
      </c>
      <c r="R593" s="3"/>
      <c r="S593" s="53">
        <v>100</v>
      </c>
      <c r="T593" s="3"/>
      <c r="U593" s="3"/>
      <c r="V593" s="3"/>
    </row>
    <row r="594" spans="1:22" ht="15.75" customHeight="1">
      <c r="A594" s="4" t="s">
        <v>9</v>
      </c>
      <c r="B594" s="55"/>
      <c r="C594" s="11">
        <f t="shared" si="260"/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52"/>
      <c r="K594" s="53"/>
      <c r="L594" s="53"/>
      <c r="M594" s="53"/>
      <c r="N594" s="53"/>
      <c r="O594" s="53"/>
      <c r="P594" s="53"/>
      <c r="Q594" s="53"/>
      <c r="R594" s="3"/>
      <c r="S594" s="53"/>
      <c r="T594" s="3"/>
      <c r="U594" s="3"/>
      <c r="V594" s="3"/>
    </row>
    <row r="595" spans="1:22" ht="15.75" customHeight="1">
      <c r="A595" s="4" t="s">
        <v>20</v>
      </c>
      <c r="B595" s="55"/>
      <c r="C595" s="11">
        <f t="shared" si="260"/>
        <v>648.9</v>
      </c>
      <c r="D595" s="12">
        <v>0</v>
      </c>
      <c r="E595" s="12">
        <v>0</v>
      </c>
      <c r="F595" s="12">
        <v>108.9</v>
      </c>
      <c r="G595" s="12">
        <v>180</v>
      </c>
      <c r="H595" s="12">
        <v>180</v>
      </c>
      <c r="I595" s="12">
        <v>180</v>
      </c>
      <c r="J595" s="52"/>
      <c r="K595" s="53"/>
      <c r="L595" s="53"/>
      <c r="M595" s="53"/>
      <c r="N595" s="53"/>
      <c r="O595" s="53"/>
      <c r="P595" s="53"/>
      <c r="Q595" s="53"/>
      <c r="R595" s="3"/>
      <c r="S595" s="53"/>
      <c r="T595" s="3"/>
      <c r="U595" s="3"/>
      <c r="V595" s="3"/>
    </row>
    <row r="596" spans="1:22" ht="15.75" customHeight="1">
      <c r="A596" s="4" t="s">
        <v>8</v>
      </c>
      <c r="B596" s="55"/>
      <c r="C596" s="11">
        <f t="shared" si="260"/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52"/>
      <c r="K596" s="53"/>
      <c r="L596" s="53"/>
      <c r="M596" s="53"/>
      <c r="N596" s="53"/>
      <c r="O596" s="53"/>
      <c r="P596" s="53"/>
      <c r="Q596" s="53"/>
      <c r="R596" s="3"/>
      <c r="S596" s="53"/>
      <c r="T596" s="3"/>
      <c r="U596" s="3"/>
      <c r="V596" s="3"/>
    </row>
    <row r="597" spans="1:22" ht="15.75" customHeight="1">
      <c r="A597" s="4" t="s">
        <v>21</v>
      </c>
      <c r="B597" s="56"/>
      <c r="C597" s="11">
        <f t="shared" si="260"/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52"/>
      <c r="K597" s="53"/>
      <c r="L597" s="53"/>
      <c r="M597" s="53"/>
      <c r="N597" s="53"/>
      <c r="O597" s="53"/>
      <c r="P597" s="53"/>
      <c r="Q597" s="53"/>
      <c r="R597" s="3"/>
      <c r="S597" s="53"/>
      <c r="T597" s="3"/>
      <c r="U597" s="3"/>
      <c r="V597" s="3"/>
    </row>
    <row r="598" spans="1:22" ht="66.75" customHeight="1">
      <c r="A598" s="17" t="s">
        <v>63</v>
      </c>
      <c r="B598" s="54" t="s">
        <v>25</v>
      </c>
      <c r="C598" s="11">
        <f t="shared" si="260"/>
        <v>14.600000000000001</v>
      </c>
      <c r="D598" s="14">
        <f t="shared" ref="D598:I598" si="282">D599+D600+D601+D602</f>
        <v>0</v>
      </c>
      <c r="E598" s="14">
        <f t="shared" si="282"/>
        <v>0</v>
      </c>
      <c r="F598" s="14">
        <f t="shared" si="282"/>
        <v>4.4000000000000004</v>
      </c>
      <c r="G598" s="14">
        <f t="shared" si="282"/>
        <v>3.4</v>
      </c>
      <c r="H598" s="14">
        <f t="shared" si="282"/>
        <v>3.4</v>
      </c>
      <c r="I598" s="14">
        <f t="shared" si="282"/>
        <v>3.4</v>
      </c>
      <c r="J598" s="52" t="s">
        <v>187</v>
      </c>
      <c r="K598" s="53" t="s">
        <v>10</v>
      </c>
      <c r="L598" s="53">
        <v>100</v>
      </c>
      <c r="M598" s="53">
        <v>100</v>
      </c>
      <c r="N598" s="53">
        <v>100</v>
      </c>
      <c r="O598" s="53">
        <v>100</v>
      </c>
      <c r="P598" s="53">
        <v>100</v>
      </c>
      <c r="Q598" s="53">
        <v>100</v>
      </c>
      <c r="R598" s="3"/>
      <c r="S598" s="53">
        <v>100</v>
      </c>
      <c r="T598" s="3"/>
      <c r="U598" s="3"/>
      <c r="V598" s="3"/>
    </row>
    <row r="599" spans="1:22" ht="15.75" customHeight="1">
      <c r="A599" s="4" t="s">
        <v>9</v>
      </c>
      <c r="B599" s="55"/>
      <c r="C599" s="11">
        <f t="shared" si="260"/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52"/>
      <c r="K599" s="53"/>
      <c r="L599" s="53"/>
      <c r="M599" s="53"/>
      <c r="N599" s="53"/>
      <c r="O599" s="53"/>
      <c r="P599" s="53"/>
      <c r="Q599" s="53"/>
      <c r="R599" s="3"/>
      <c r="S599" s="53"/>
      <c r="T599" s="3"/>
      <c r="U599" s="3"/>
      <c r="V599" s="3"/>
    </row>
    <row r="600" spans="1:22" ht="15.75" customHeight="1">
      <c r="A600" s="4" t="s">
        <v>20</v>
      </c>
      <c r="B600" s="55"/>
      <c r="C600" s="11">
        <f t="shared" si="260"/>
        <v>14.600000000000001</v>
      </c>
      <c r="D600" s="12">
        <v>0</v>
      </c>
      <c r="E600" s="12">
        <v>0</v>
      </c>
      <c r="F600" s="12">
        <v>4.4000000000000004</v>
      </c>
      <c r="G600" s="12">
        <v>3.4</v>
      </c>
      <c r="H600" s="12">
        <v>3.4</v>
      </c>
      <c r="I600" s="12">
        <v>3.4</v>
      </c>
      <c r="J600" s="52"/>
      <c r="K600" s="53"/>
      <c r="L600" s="53"/>
      <c r="M600" s="53"/>
      <c r="N600" s="53"/>
      <c r="O600" s="53"/>
      <c r="P600" s="53"/>
      <c r="Q600" s="53"/>
      <c r="R600" s="3"/>
      <c r="S600" s="53"/>
      <c r="T600" s="3"/>
      <c r="U600" s="3"/>
      <c r="V600" s="3"/>
    </row>
    <row r="601" spans="1:22" ht="15.75" customHeight="1">
      <c r="A601" s="4" t="s">
        <v>8</v>
      </c>
      <c r="B601" s="55"/>
      <c r="C601" s="11">
        <f t="shared" si="260"/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52"/>
      <c r="K601" s="53"/>
      <c r="L601" s="53"/>
      <c r="M601" s="53"/>
      <c r="N601" s="53"/>
      <c r="O601" s="53"/>
      <c r="P601" s="53"/>
      <c r="Q601" s="53"/>
      <c r="R601" s="3"/>
      <c r="S601" s="53"/>
      <c r="T601" s="3"/>
      <c r="U601" s="3"/>
      <c r="V601" s="3"/>
    </row>
    <row r="602" spans="1:22" ht="15.75" customHeight="1">
      <c r="A602" s="4" t="s">
        <v>21</v>
      </c>
      <c r="B602" s="56"/>
      <c r="C602" s="11">
        <f t="shared" si="260"/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52"/>
      <c r="K602" s="53"/>
      <c r="L602" s="53"/>
      <c r="M602" s="53"/>
      <c r="N602" s="53"/>
      <c r="O602" s="53"/>
      <c r="P602" s="53"/>
      <c r="Q602" s="53"/>
      <c r="R602" s="3"/>
      <c r="S602" s="53"/>
      <c r="T602" s="3"/>
      <c r="U602" s="3"/>
      <c r="V602" s="3"/>
    </row>
    <row r="603" spans="1:22" ht="55.2">
      <c r="A603" s="34" t="s">
        <v>64</v>
      </c>
      <c r="B603" s="54" t="s">
        <v>25</v>
      </c>
      <c r="C603" s="11">
        <f t="shared" si="260"/>
        <v>1440.5</v>
      </c>
      <c r="D603" s="14">
        <f t="shared" ref="D603:I603" si="283">D604+D605+D606+D607</f>
        <v>0</v>
      </c>
      <c r="E603" s="14">
        <f t="shared" si="283"/>
        <v>0</v>
      </c>
      <c r="F603" s="14">
        <f t="shared" si="283"/>
        <v>326.89999999999998</v>
      </c>
      <c r="G603" s="14">
        <f t="shared" si="283"/>
        <v>371.2</v>
      </c>
      <c r="H603" s="14">
        <f t="shared" si="283"/>
        <v>371.2</v>
      </c>
      <c r="I603" s="14">
        <f t="shared" si="283"/>
        <v>371.2</v>
      </c>
      <c r="J603" s="52" t="s">
        <v>188</v>
      </c>
      <c r="K603" s="53" t="s">
        <v>10</v>
      </c>
      <c r="L603" s="53">
        <v>100</v>
      </c>
      <c r="M603" s="53">
        <v>100</v>
      </c>
      <c r="N603" s="53">
        <v>100</v>
      </c>
      <c r="O603" s="53">
        <v>100</v>
      </c>
      <c r="P603" s="53">
        <v>100</v>
      </c>
      <c r="Q603" s="53">
        <v>100</v>
      </c>
      <c r="R603" s="3"/>
      <c r="S603" s="53">
        <v>100</v>
      </c>
    </row>
    <row r="604" spans="1:22">
      <c r="A604" s="4" t="s">
        <v>9</v>
      </c>
      <c r="B604" s="55"/>
      <c r="C604" s="11">
        <f t="shared" si="260"/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52"/>
      <c r="K604" s="53"/>
      <c r="L604" s="53"/>
      <c r="M604" s="53"/>
      <c r="N604" s="53"/>
      <c r="O604" s="53"/>
      <c r="P604" s="53"/>
      <c r="Q604" s="53"/>
      <c r="R604" s="3"/>
      <c r="S604" s="53"/>
    </row>
    <row r="605" spans="1:22">
      <c r="A605" s="4" t="s">
        <v>20</v>
      </c>
      <c r="B605" s="55"/>
      <c r="C605" s="11">
        <f t="shared" si="260"/>
        <v>1440.5</v>
      </c>
      <c r="D605" s="12">
        <v>0</v>
      </c>
      <c r="E605" s="12">
        <v>0</v>
      </c>
      <c r="F605" s="12">
        <v>326.89999999999998</v>
      </c>
      <c r="G605" s="12">
        <v>371.2</v>
      </c>
      <c r="H605" s="12">
        <v>371.2</v>
      </c>
      <c r="I605" s="12">
        <v>371.2</v>
      </c>
      <c r="J605" s="52"/>
      <c r="K605" s="53"/>
      <c r="L605" s="53"/>
      <c r="M605" s="53"/>
      <c r="N605" s="53"/>
      <c r="O605" s="53"/>
      <c r="P605" s="53"/>
      <c r="Q605" s="53"/>
      <c r="R605" s="3"/>
      <c r="S605" s="53"/>
    </row>
    <row r="606" spans="1:22">
      <c r="A606" s="4" t="s">
        <v>8</v>
      </c>
      <c r="B606" s="55"/>
      <c r="C606" s="11">
        <f t="shared" si="260"/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52"/>
      <c r="K606" s="53"/>
      <c r="L606" s="53"/>
      <c r="M606" s="53"/>
      <c r="N606" s="53"/>
      <c r="O606" s="53"/>
      <c r="P606" s="53"/>
      <c r="Q606" s="53"/>
      <c r="R606" s="3"/>
      <c r="S606" s="53"/>
    </row>
    <row r="607" spans="1:22">
      <c r="A607" s="4" t="s">
        <v>21</v>
      </c>
      <c r="B607" s="56"/>
      <c r="C607" s="11">
        <f t="shared" si="260"/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52"/>
      <c r="K607" s="53"/>
      <c r="L607" s="53"/>
      <c r="M607" s="53"/>
      <c r="N607" s="53"/>
      <c r="O607" s="53"/>
      <c r="P607" s="53"/>
      <c r="Q607" s="53"/>
      <c r="R607" s="3"/>
      <c r="S607" s="53"/>
    </row>
  </sheetData>
  <mergeCells count="1040"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S212:S216"/>
    <mergeCell ref="S468:S472"/>
    <mergeCell ref="S473:S477"/>
    <mergeCell ref="S478:S482"/>
    <mergeCell ref="S488:S492"/>
    <mergeCell ref="S378:S382"/>
    <mergeCell ref="S388:S392"/>
    <mergeCell ref="S393:S397"/>
    <mergeCell ref="S398:S402"/>
    <mergeCell ref="S403:S407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S217:S221"/>
    <mergeCell ref="S338:S342"/>
    <mergeCell ref="S353:S357"/>
    <mergeCell ref="S358:S362"/>
    <mergeCell ref="S373:S377"/>
    <mergeCell ref="S343:S347"/>
    <mergeCell ref="S453:S457"/>
    <mergeCell ref="S458:S462"/>
    <mergeCell ref="S463:S467"/>
    <mergeCell ref="S413:S417"/>
    <mergeCell ref="S418:S422"/>
    <mergeCell ref="S428:S432"/>
    <mergeCell ref="S433:S437"/>
    <mergeCell ref="S448:S452"/>
    <mergeCell ref="K74:K78"/>
    <mergeCell ref="L74:L78"/>
    <mergeCell ref="M74:M78"/>
    <mergeCell ref="N74:N78"/>
    <mergeCell ref="O74:O78"/>
    <mergeCell ref="P74:P78"/>
    <mergeCell ref="Q74:Q78"/>
    <mergeCell ref="S143:S147"/>
    <mergeCell ref="S158:S166"/>
    <mergeCell ref="S148:S152"/>
    <mergeCell ref="S167:S171"/>
    <mergeCell ref="S172:S176"/>
    <mergeCell ref="S177:S181"/>
    <mergeCell ref="S182:S186"/>
    <mergeCell ref="S187:S191"/>
    <mergeCell ref="S192:S196"/>
    <mergeCell ref="S197:S201"/>
    <mergeCell ref="S227:S231"/>
    <mergeCell ref="S232:S236"/>
    <mergeCell ref="S237:S241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Q177:Q181"/>
    <mergeCell ref="L114:L118"/>
    <mergeCell ref="M114:M118"/>
    <mergeCell ref="N114:N118"/>
    <mergeCell ref="O114:O118"/>
    <mergeCell ref="P114:P118"/>
    <mergeCell ref="Q114:Q118"/>
    <mergeCell ref="K134:K142"/>
    <mergeCell ref="L134:L142"/>
    <mergeCell ref="L124:L128"/>
    <mergeCell ref="K129:K133"/>
    <mergeCell ref="L129:L133"/>
    <mergeCell ref="M129:M133"/>
    <mergeCell ref="O129:O133"/>
    <mergeCell ref="N129:N133"/>
    <mergeCell ref="J187:J191"/>
    <mergeCell ref="K187:K191"/>
    <mergeCell ref="J192:J196"/>
    <mergeCell ref="K192:K196"/>
    <mergeCell ref="L192:L196"/>
    <mergeCell ref="M192:M196"/>
    <mergeCell ref="J197:J201"/>
    <mergeCell ref="K197:K201"/>
    <mergeCell ref="K148:K152"/>
    <mergeCell ref="S598:S602"/>
    <mergeCell ref="S603:S607"/>
    <mergeCell ref="J10:S10"/>
    <mergeCell ref="M11:S11"/>
    <mergeCell ref="S538:S542"/>
    <mergeCell ref="S543:S547"/>
    <mergeCell ref="S548:S552"/>
    <mergeCell ref="S553:S557"/>
    <mergeCell ref="S558:S562"/>
    <mergeCell ref="S563:S567"/>
    <mergeCell ref="S578:S582"/>
    <mergeCell ref="S583:S587"/>
    <mergeCell ref="S593:S597"/>
    <mergeCell ref="S493:S497"/>
    <mergeCell ref="S498:S502"/>
    <mergeCell ref="S503:S507"/>
    <mergeCell ref="S508:S512"/>
    <mergeCell ref="S513:S517"/>
    <mergeCell ref="S518:S522"/>
    <mergeCell ref="S275:S279"/>
    <mergeCell ref="S285:S293"/>
    <mergeCell ref="S294:S302"/>
    <mergeCell ref="S303:S307"/>
    <mergeCell ref="S313:S317"/>
    <mergeCell ref="S318:S322"/>
    <mergeCell ref="S323:S327"/>
    <mergeCell ref="S328:S332"/>
    <mergeCell ref="S333:S337"/>
    <mergeCell ref="S523:S527"/>
    <mergeCell ref="S528:S532"/>
    <mergeCell ref="S533:S537"/>
    <mergeCell ref="S443:S447"/>
    <mergeCell ref="Q192:Q196"/>
    <mergeCell ref="O252:O260"/>
    <mergeCell ref="Q270:Q274"/>
    <mergeCell ref="S242:S246"/>
    <mergeCell ref="S252:S260"/>
    <mergeCell ref="S261:S269"/>
    <mergeCell ref="S270:S274"/>
    <mergeCell ref="S202:S206"/>
    <mergeCell ref="S29:S33"/>
    <mergeCell ref="S34:S38"/>
    <mergeCell ref="S39:S43"/>
    <mergeCell ref="S44:S48"/>
    <mergeCell ref="S54:S58"/>
    <mergeCell ref="S59:S63"/>
    <mergeCell ref="S64:S68"/>
    <mergeCell ref="S69:S73"/>
    <mergeCell ref="S84:S88"/>
    <mergeCell ref="S74:S78"/>
    <mergeCell ref="S94:S98"/>
    <mergeCell ref="S104:S108"/>
    <mergeCell ref="S109:S113"/>
    <mergeCell ref="S114:S118"/>
    <mergeCell ref="S124:S128"/>
    <mergeCell ref="S129:S133"/>
    <mergeCell ref="S134:S142"/>
    <mergeCell ref="Q207:Q211"/>
    <mergeCell ref="S207:S211"/>
    <mergeCell ref="O338:O342"/>
    <mergeCell ref="P338:P342"/>
    <mergeCell ref="Q313:Q317"/>
    <mergeCell ref="P323:P327"/>
    <mergeCell ref="Q323:Q327"/>
    <mergeCell ref="P398:P402"/>
    <mergeCell ref="P333:P337"/>
    <mergeCell ref="O353:O357"/>
    <mergeCell ref="P353:P357"/>
    <mergeCell ref="O393:O397"/>
    <mergeCell ref="P393:P397"/>
    <mergeCell ref="P373:P377"/>
    <mergeCell ref="O328:O332"/>
    <mergeCell ref="P328:P332"/>
    <mergeCell ref="Q328:Q332"/>
    <mergeCell ref="O373:O377"/>
    <mergeCell ref="Q318:Q322"/>
    <mergeCell ref="O318:O322"/>
    <mergeCell ref="Q418:Q422"/>
    <mergeCell ref="O433:O437"/>
    <mergeCell ref="P433:P437"/>
    <mergeCell ref="N418:N422"/>
    <mergeCell ref="Q373:Q377"/>
    <mergeCell ref="P413:P417"/>
    <mergeCell ref="Q378:Q382"/>
    <mergeCell ref="Q428:Q432"/>
    <mergeCell ref="O418:O422"/>
    <mergeCell ref="P418:P422"/>
    <mergeCell ref="M388:M392"/>
    <mergeCell ref="Q403:Q407"/>
    <mergeCell ref="Q393:Q397"/>
    <mergeCell ref="Q398:Q402"/>
    <mergeCell ref="O403:O407"/>
    <mergeCell ref="P403:P407"/>
    <mergeCell ref="M403:M407"/>
    <mergeCell ref="N403:N407"/>
    <mergeCell ref="P378:P382"/>
    <mergeCell ref="N398:N402"/>
    <mergeCell ref="N393:N397"/>
    <mergeCell ref="N373:N377"/>
    <mergeCell ref="O413:O417"/>
    <mergeCell ref="J603:J607"/>
    <mergeCell ref="K603:K607"/>
    <mergeCell ref="O458:O462"/>
    <mergeCell ref="P458:P462"/>
    <mergeCell ref="N453:N457"/>
    <mergeCell ref="O453:O457"/>
    <mergeCell ref="P453:P457"/>
    <mergeCell ref="K473:K477"/>
    <mergeCell ref="L473:L477"/>
    <mergeCell ref="M473:M477"/>
    <mergeCell ref="N473:N477"/>
    <mergeCell ref="O473:O477"/>
    <mergeCell ref="P473:P477"/>
    <mergeCell ref="J598:J602"/>
    <mergeCell ref="K598:K602"/>
    <mergeCell ref="L598:L602"/>
    <mergeCell ref="M598:M602"/>
    <mergeCell ref="N598:N602"/>
    <mergeCell ref="O598:O602"/>
    <mergeCell ref="N458:N462"/>
    <mergeCell ref="O493:O497"/>
    <mergeCell ref="P493:P497"/>
    <mergeCell ref="L603:L607"/>
    <mergeCell ref="M603:M607"/>
    <mergeCell ref="N603:N607"/>
    <mergeCell ref="O603:O607"/>
    <mergeCell ref="P603:P607"/>
    <mergeCell ref="B583:B587"/>
    <mergeCell ref="L433:L437"/>
    <mergeCell ref="O578:O582"/>
    <mergeCell ref="M453:M457"/>
    <mergeCell ref="N578:N582"/>
    <mergeCell ref="M578:M582"/>
    <mergeCell ref="J428:J432"/>
    <mergeCell ref="J433:J437"/>
    <mergeCell ref="K433:K437"/>
    <mergeCell ref="M428:M432"/>
    <mergeCell ref="N433:N437"/>
    <mergeCell ref="N428:N432"/>
    <mergeCell ref="L393:L397"/>
    <mergeCell ref="L403:L407"/>
    <mergeCell ref="J114:J118"/>
    <mergeCell ref="K114:K118"/>
    <mergeCell ref="M134:M142"/>
    <mergeCell ref="N134:N142"/>
    <mergeCell ref="O134:O142"/>
    <mergeCell ref="N252:N260"/>
    <mergeCell ref="N358:N362"/>
    <mergeCell ref="B207:B211"/>
    <mergeCell ref="J207:J211"/>
    <mergeCell ref="K207:K211"/>
    <mergeCell ref="L207:L211"/>
    <mergeCell ref="M207:M211"/>
    <mergeCell ref="N207:N211"/>
    <mergeCell ref="O207:O211"/>
    <mergeCell ref="A568:B568"/>
    <mergeCell ref="A569:B569"/>
    <mergeCell ref="A570:B570"/>
    <mergeCell ref="M433:M437"/>
    <mergeCell ref="A588:B588"/>
    <mergeCell ref="A589:B589"/>
    <mergeCell ref="A590:B590"/>
    <mergeCell ref="A591:B591"/>
    <mergeCell ref="A592:B592"/>
    <mergeCell ref="B593:B597"/>
    <mergeCell ref="J583:J587"/>
    <mergeCell ref="K583:K587"/>
    <mergeCell ref="J593:J597"/>
    <mergeCell ref="K593:K597"/>
    <mergeCell ref="P448:P452"/>
    <mergeCell ref="Q448:Q452"/>
    <mergeCell ref="J453:J457"/>
    <mergeCell ref="K453:K457"/>
    <mergeCell ref="L453:L457"/>
    <mergeCell ref="B598:B602"/>
    <mergeCell ref="B603:B607"/>
    <mergeCell ref="P598:P602"/>
    <mergeCell ref="Q458:Q462"/>
    <mergeCell ref="B563:B567"/>
    <mergeCell ref="J563:J567"/>
    <mergeCell ref="K563:K567"/>
    <mergeCell ref="L563:L567"/>
    <mergeCell ref="M563:M567"/>
    <mergeCell ref="N563:N567"/>
    <mergeCell ref="O563:O567"/>
    <mergeCell ref="P563:P567"/>
    <mergeCell ref="Q563:Q567"/>
    <mergeCell ref="A577:B577"/>
    <mergeCell ref="B578:B582"/>
    <mergeCell ref="J578:J582"/>
    <mergeCell ref="K578:K582"/>
    <mergeCell ref="A571:B571"/>
    <mergeCell ref="A572:B572"/>
    <mergeCell ref="A573:B573"/>
    <mergeCell ref="A574:B574"/>
    <mergeCell ref="A575:B575"/>
    <mergeCell ref="A576:B576"/>
    <mergeCell ref="B553:B557"/>
    <mergeCell ref="J553:J557"/>
    <mergeCell ref="K553:K557"/>
    <mergeCell ref="L553:L557"/>
    <mergeCell ref="M553:M557"/>
    <mergeCell ref="N553:N557"/>
    <mergeCell ref="O553:O557"/>
    <mergeCell ref="P553:P557"/>
    <mergeCell ref="Q553:Q557"/>
    <mergeCell ref="B558:B562"/>
    <mergeCell ref="J558:J562"/>
    <mergeCell ref="K558:K562"/>
    <mergeCell ref="L558:L562"/>
    <mergeCell ref="M558:M562"/>
    <mergeCell ref="N558:N562"/>
    <mergeCell ref="O558:O562"/>
    <mergeCell ref="P558:P562"/>
    <mergeCell ref="Q558:Q562"/>
    <mergeCell ref="B543:B547"/>
    <mergeCell ref="J543:J547"/>
    <mergeCell ref="K543:K547"/>
    <mergeCell ref="L543:L547"/>
    <mergeCell ref="M543:M547"/>
    <mergeCell ref="N543:N547"/>
    <mergeCell ref="O543:O547"/>
    <mergeCell ref="P543:P547"/>
    <mergeCell ref="Q543:Q547"/>
    <mergeCell ref="B548:B552"/>
    <mergeCell ref="J548:J552"/>
    <mergeCell ref="K548:K552"/>
    <mergeCell ref="L548:L552"/>
    <mergeCell ref="M548:M552"/>
    <mergeCell ref="N548:N552"/>
    <mergeCell ref="O548:O552"/>
    <mergeCell ref="P548:P552"/>
    <mergeCell ref="Q548:Q552"/>
    <mergeCell ref="B533:B537"/>
    <mergeCell ref="J533:J537"/>
    <mergeCell ref="K533:K537"/>
    <mergeCell ref="L533:L537"/>
    <mergeCell ref="M533:M537"/>
    <mergeCell ref="N533:N537"/>
    <mergeCell ref="O533:O537"/>
    <mergeCell ref="P533:P537"/>
    <mergeCell ref="Q533:Q537"/>
    <mergeCell ref="B538:B542"/>
    <mergeCell ref="J538:J542"/>
    <mergeCell ref="K538:K542"/>
    <mergeCell ref="L538:L542"/>
    <mergeCell ref="M538:M542"/>
    <mergeCell ref="N538:N542"/>
    <mergeCell ref="O538:O542"/>
    <mergeCell ref="P538:P542"/>
    <mergeCell ref="Q538:Q542"/>
    <mergeCell ref="B513:B517"/>
    <mergeCell ref="J513:J517"/>
    <mergeCell ref="K513:K517"/>
    <mergeCell ref="L513:L517"/>
    <mergeCell ref="M513:M517"/>
    <mergeCell ref="N513:N517"/>
    <mergeCell ref="O513:O517"/>
    <mergeCell ref="P513:P517"/>
    <mergeCell ref="B518:B522"/>
    <mergeCell ref="B528:B532"/>
    <mergeCell ref="J528:J532"/>
    <mergeCell ref="K528:K532"/>
    <mergeCell ref="L528:L532"/>
    <mergeCell ref="M528:M532"/>
    <mergeCell ref="N528:N532"/>
    <mergeCell ref="O528:O532"/>
    <mergeCell ref="P528:P532"/>
    <mergeCell ref="B523:B527"/>
    <mergeCell ref="J523:J527"/>
    <mergeCell ref="K523:K527"/>
    <mergeCell ref="L523:L527"/>
    <mergeCell ref="M523:M527"/>
    <mergeCell ref="N523:N527"/>
    <mergeCell ref="O523:O527"/>
    <mergeCell ref="P523:P527"/>
    <mergeCell ref="J518:J522"/>
    <mergeCell ref="K518:K522"/>
    <mergeCell ref="L518:L522"/>
    <mergeCell ref="M518:M522"/>
    <mergeCell ref="N518:N522"/>
    <mergeCell ref="O518:O522"/>
    <mergeCell ref="P518:P522"/>
    <mergeCell ref="B503:B507"/>
    <mergeCell ref="J503:J507"/>
    <mergeCell ref="K503:K507"/>
    <mergeCell ref="L503:L507"/>
    <mergeCell ref="M503:M507"/>
    <mergeCell ref="N503:N507"/>
    <mergeCell ref="O503:O507"/>
    <mergeCell ref="P503:P507"/>
    <mergeCell ref="Q503:Q507"/>
    <mergeCell ref="B508:B512"/>
    <mergeCell ref="J508:J512"/>
    <mergeCell ref="K508:K512"/>
    <mergeCell ref="L508:L512"/>
    <mergeCell ref="M508:M512"/>
    <mergeCell ref="N508:N512"/>
    <mergeCell ref="O508:O512"/>
    <mergeCell ref="P508:P512"/>
    <mergeCell ref="Q508:Q512"/>
    <mergeCell ref="L428:L432"/>
    <mergeCell ref="P428:P432"/>
    <mergeCell ref="O428:O432"/>
    <mergeCell ref="L458:L462"/>
    <mergeCell ref="M458:M462"/>
    <mergeCell ref="B473:B477"/>
    <mergeCell ref="A483:B483"/>
    <mergeCell ref="A484:B484"/>
    <mergeCell ref="A485:B485"/>
    <mergeCell ref="A486:B486"/>
    <mergeCell ref="A487:B487"/>
    <mergeCell ref="B488:B492"/>
    <mergeCell ref="B493:B497"/>
    <mergeCell ref="J488:J492"/>
    <mergeCell ref="B478:B482"/>
    <mergeCell ref="J473:J477"/>
    <mergeCell ref="B498:B502"/>
    <mergeCell ref="J498:J502"/>
    <mergeCell ref="K498:K502"/>
    <mergeCell ref="L498:L502"/>
    <mergeCell ref="M498:M502"/>
    <mergeCell ref="N498:N502"/>
    <mergeCell ref="N493:N497"/>
    <mergeCell ref="B463:B467"/>
    <mergeCell ref="J463:J467"/>
    <mergeCell ref="K463:K467"/>
    <mergeCell ref="L463:L467"/>
    <mergeCell ref="M463:M467"/>
    <mergeCell ref="N463:N467"/>
    <mergeCell ref="O463:O467"/>
    <mergeCell ref="P463:P467"/>
    <mergeCell ref="Q463:Q467"/>
    <mergeCell ref="B468:B472"/>
    <mergeCell ref="J468:J472"/>
    <mergeCell ref="K468:K472"/>
    <mergeCell ref="L468:L472"/>
    <mergeCell ref="M468:M472"/>
    <mergeCell ref="N468:N472"/>
    <mergeCell ref="O468:O472"/>
    <mergeCell ref="P468:P472"/>
    <mergeCell ref="Q468:Q472"/>
    <mergeCell ref="L443:L447"/>
    <mergeCell ref="N448:N452"/>
    <mergeCell ref="A363:B363"/>
    <mergeCell ref="J398:J402"/>
    <mergeCell ref="A369:B369"/>
    <mergeCell ref="A370:B370"/>
    <mergeCell ref="A371:B371"/>
    <mergeCell ref="M393:M397"/>
    <mergeCell ref="A384:B384"/>
    <mergeCell ref="A385:B385"/>
    <mergeCell ref="A386:B386"/>
    <mergeCell ref="A387:B387"/>
    <mergeCell ref="B413:B417"/>
    <mergeCell ref="A412:B412"/>
    <mergeCell ref="A408:B408"/>
    <mergeCell ref="A409:B409"/>
    <mergeCell ref="A410:B410"/>
    <mergeCell ref="A411:B411"/>
    <mergeCell ref="B418:B422"/>
    <mergeCell ref="B393:B397"/>
    <mergeCell ref="J418:J422"/>
    <mergeCell ref="J413:J417"/>
    <mergeCell ref="K413:K417"/>
    <mergeCell ref="L413:L417"/>
    <mergeCell ref="N413:N417"/>
    <mergeCell ref="M413:M417"/>
    <mergeCell ref="J388:J392"/>
    <mergeCell ref="A438:B438"/>
    <mergeCell ref="L418:L422"/>
    <mergeCell ref="M418:M422"/>
    <mergeCell ref="L388:L392"/>
    <mergeCell ref="N443:N447"/>
    <mergeCell ref="B453:B457"/>
    <mergeCell ref="B458:B462"/>
    <mergeCell ref="J458:J462"/>
    <mergeCell ref="K458:K462"/>
    <mergeCell ref="J378:J382"/>
    <mergeCell ref="J373:J377"/>
    <mergeCell ref="K398:K402"/>
    <mergeCell ref="J403:J407"/>
    <mergeCell ref="K403:K407"/>
    <mergeCell ref="B448:B452"/>
    <mergeCell ref="A423:B423"/>
    <mergeCell ref="A424:B424"/>
    <mergeCell ref="A425:B425"/>
    <mergeCell ref="A426:B426"/>
    <mergeCell ref="A427:B427"/>
    <mergeCell ref="B433:B437"/>
    <mergeCell ref="B443:B447"/>
    <mergeCell ref="A440:B440"/>
    <mergeCell ref="B428:B432"/>
    <mergeCell ref="J393:J397"/>
    <mergeCell ref="K393:K397"/>
    <mergeCell ref="B373:B377"/>
    <mergeCell ref="A439:B439"/>
    <mergeCell ref="A383:B383"/>
    <mergeCell ref="A441:B441"/>
    <mergeCell ref="A442:B442"/>
    <mergeCell ref="J443:J447"/>
    <mergeCell ref="K443:K447"/>
    <mergeCell ref="K418:K422"/>
    <mergeCell ref="B403:B407"/>
    <mergeCell ref="K428:K432"/>
    <mergeCell ref="J303:J307"/>
    <mergeCell ref="K303:K307"/>
    <mergeCell ref="L303:L307"/>
    <mergeCell ref="J323:J327"/>
    <mergeCell ref="K323:K327"/>
    <mergeCell ref="L323:L327"/>
    <mergeCell ref="M323:M327"/>
    <mergeCell ref="B313:B317"/>
    <mergeCell ref="B294:B298"/>
    <mergeCell ref="A282:B282"/>
    <mergeCell ref="A283:B283"/>
    <mergeCell ref="A284:B284"/>
    <mergeCell ref="B285:B289"/>
    <mergeCell ref="B290:B293"/>
    <mergeCell ref="B299:B302"/>
    <mergeCell ref="A309:B309"/>
    <mergeCell ref="A310:B310"/>
    <mergeCell ref="A311:B311"/>
    <mergeCell ref="A312:B312"/>
    <mergeCell ref="L318:L322"/>
    <mergeCell ref="M318:M322"/>
    <mergeCell ref="J294:J302"/>
    <mergeCell ref="K294:K302"/>
    <mergeCell ref="L294:L302"/>
    <mergeCell ref="M294:M302"/>
    <mergeCell ref="J358:J362"/>
    <mergeCell ref="K358:K362"/>
    <mergeCell ref="M333:M337"/>
    <mergeCell ref="M378:M382"/>
    <mergeCell ref="A248:B248"/>
    <mergeCell ref="A251:B251"/>
    <mergeCell ref="B252:B256"/>
    <mergeCell ref="B261:B265"/>
    <mergeCell ref="B257:B260"/>
    <mergeCell ref="B398:B402"/>
    <mergeCell ref="B378:B382"/>
    <mergeCell ref="B388:B392"/>
    <mergeCell ref="M275:M279"/>
    <mergeCell ref="J328:J332"/>
    <mergeCell ref="J275:J279"/>
    <mergeCell ref="J270:J274"/>
    <mergeCell ref="L275:L279"/>
    <mergeCell ref="L358:L362"/>
    <mergeCell ref="M358:M362"/>
    <mergeCell ref="J338:J342"/>
    <mergeCell ref="K373:K377"/>
    <mergeCell ref="L373:L377"/>
    <mergeCell ref="M252:M260"/>
    <mergeCell ref="L285:L293"/>
    <mergeCell ref="K313:K317"/>
    <mergeCell ref="L313:L317"/>
    <mergeCell ref="J261:J269"/>
    <mergeCell ref="K261:K269"/>
    <mergeCell ref="J318:J322"/>
    <mergeCell ref="J252:J260"/>
    <mergeCell ref="K333:K337"/>
    <mergeCell ref="K388:K392"/>
    <mergeCell ref="A225:B225"/>
    <mergeCell ref="A366:B366"/>
    <mergeCell ref="A367:B367"/>
    <mergeCell ref="A372:B372"/>
    <mergeCell ref="A368:B368"/>
    <mergeCell ref="A349:B349"/>
    <mergeCell ref="A350:B350"/>
    <mergeCell ref="A351:B351"/>
    <mergeCell ref="A352:B352"/>
    <mergeCell ref="B353:B357"/>
    <mergeCell ref="A348:B348"/>
    <mergeCell ref="B275:B279"/>
    <mergeCell ref="A280:B280"/>
    <mergeCell ref="B270:B274"/>
    <mergeCell ref="A308:B308"/>
    <mergeCell ref="B338:B342"/>
    <mergeCell ref="B358:B362"/>
    <mergeCell ref="A364:B364"/>
    <mergeCell ref="A365:B365"/>
    <mergeCell ref="B318:B322"/>
    <mergeCell ref="B323:B327"/>
    <mergeCell ref="B333:B337"/>
    <mergeCell ref="B328:B332"/>
    <mergeCell ref="A281:B281"/>
    <mergeCell ref="B343:B347"/>
    <mergeCell ref="B242:B246"/>
    <mergeCell ref="B232:B236"/>
    <mergeCell ref="B237:B241"/>
    <mergeCell ref="B303:B307"/>
    <mergeCell ref="J227:J231"/>
    <mergeCell ref="K227:K231"/>
    <mergeCell ref="P177:P181"/>
    <mergeCell ref="M187:M191"/>
    <mergeCell ref="L227:L231"/>
    <mergeCell ref="J237:J241"/>
    <mergeCell ref="K232:K236"/>
    <mergeCell ref="L232:L236"/>
    <mergeCell ref="J232:J236"/>
    <mergeCell ref="N232:N236"/>
    <mergeCell ref="P182:P186"/>
    <mergeCell ref="P207:P211"/>
    <mergeCell ref="L1:Q1"/>
    <mergeCell ref="L11:L12"/>
    <mergeCell ref="L3:Q4"/>
    <mergeCell ref="A7:Q7"/>
    <mergeCell ref="A8:Q8"/>
    <mergeCell ref="C11:C12"/>
    <mergeCell ref="A10:A12"/>
    <mergeCell ref="J11:J12"/>
    <mergeCell ref="K11:K12"/>
    <mergeCell ref="B10:B12"/>
    <mergeCell ref="C10:I10"/>
    <mergeCell ref="D11:I11"/>
    <mergeCell ref="A19:B19"/>
    <mergeCell ref="A20:B20"/>
    <mergeCell ref="A21:B21"/>
    <mergeCell ref="A22:B22"/>
    <mergeCell ref="A23:B23"/>
    <mergeCell ref="B29:B33"/>
    <mergeCell ref="A14:B14"/>
    <mergeCell ref="J167:J171"/>
    <mergeCell ref="B134:B138"/>
    <mergeCell ref="A153:B153"/>
    <mergeCell ref="B177:B181"/>
    <mergeCell ref="A223:B223"/>
    <mergeCell ref="A224:B224"/>
    <mergeCell ref="B192:B196"/>
    <mergeCell ref="B114:B118"/>
    <mergeCell ref="B182:B186"/>
    <mergeCell ref="B187:B191"/>
    <mergeCell ref="A222:B222"/>
    <mergeCell ref="B148:B152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A154:B154"/>
    <mergeCell ref="A155:B155"/>
    <mergeCell ref="A156:B156"/>
    <mergeCell ref="A157:B157"/>
    <mergeCell ref="B139:B142"/>
    <mergeCell ref="B158:B162"/>
    <mergeCell ref="B129:B133"/>
    <mergeCell ref="B202:B206"/>
    <mergeCell ref="B163:B166"/>
    <mergeCell ref="B167:B171"/>
    <mergeCell ref="B212:B216"/>
    <mergeCell ref="B217:B221"/>
    <mergeCell ref="B197:B201"/>
    <mergeCell ref="B74:B78"/>
    <mergeCell ref="A93:B93"/>
    <mergeCell ref="B59:B63"/>
    <mergeCell ref="J109:J113"/>
    <mergeCell ref="A100:B100"/>
    <mergeCell ref="A101:B101"/>
    <mergeCell ref="A102:B102"/>
    <mergeCell ref="A103:B103"/>
    <mergeCell ref="A99:B99"/>
    <mergeCell ref="J104:J108"/>
    <mergeCell ref="B104:B108"/>
    <mergeCell ref="B109:B113"/>
    <mergeCell ref="A79:B79"/>
    <mergeCell ref="B84:B88"/>
    <mergeCell ref="A119:B119"/>
    <mergeCell ref="A120:B120"/>
    <mergeCell ref="A121:B121"/>
    <mergeCell ref="B172:B176"/>
    <mergeCell ref="J134:J142"/>
    <mergeCell ref="J158:J166"/>
    <mergeCell ref="J143:J147"/>
    <mergeCell ref="J148:J152"/>
    <mergeCell ref="J172:J176"/>
    <mergeCell ref="J129:J133"/>
    <mergeCell ref="J177:J181"/>
    <mergeCell ref="J182:J186"/>
    <mergeCell ref="A122:B122"/>
    <mergeCell ref="B143:B147"/>
    <mergeCell ref="J124:J128"/>
    <mergeCell ref="A123:B123"/>
    <mergeCell ref="B124:B128"/>
    <mergeCell ref="B54:B58"/>
    <mergeCell ref="B94:B98"/>
    <mergeCell ref="J94:J98"/>
    <mergeCell ref="B64:B68"/>
    <mergeCell ref="J64:J68"/>
    <mergeCell ref="B34:B38"/>
    <mergeCell ref="B39:B43"/>
    <mergeCell ref="A49:B49"/>
    <mergeCell ref="A50:B50"/>
    <mergeCell ref="A51:B51"/>
    <mergeCell ref="B44:B48"/>
    <mergeCell ref="A52:B52"/>
    <mergeCell ref="A53:B53"/>
    <mergeCell ref="A80:B80"/>
    <mergeCell ref="A81:B81"/>
    <mergeCell ref="A82:B82"/>
    <mergeCell ref="A83:B83"/>
    <mergeCell ref="B69:B73"/>
    <mergeCell ref="A89:B89"/>
    <mergeCell ref="A90:B90"/>
    <mergeCell ref="A91:B91"/>
    <mergeCell ref="A92:B92"/>
    <mergeCell ref="J84:J88"/>
    <mergeCell ref="J74:J78"/>
    <mergeCell ref="K64:K68"/>
    <mergeCell ref="L64:L68"/>
    <mergeCell ref="N64:N68"/>
    <mergeCell ref="O64:O68"/>
    <mergeCell ref="K84:K88"/>
    <mergeCell ref="L84:L88"/>
    <mergeCell ref="M84:M88"/>
    <mergeCell ref="N84:N88"/>
    <mergeCell ref="O84:O88"/>
    <mergeCell ref="P129:P133"/>
    <mergeCell ref="P134:P142"/>
    <mergeCell ref="M104:M108"/>
    <mergeCell ref="N104:N108"/>
    <mergeCell ref="P94:P98"/>
    <mergeCell ref="Q94:Q98"/>
    <mergeCell ref="P84:P88"/>
    <mergeCell ref="Q84:Q88"/>
    <mergeCell ref="K318:K322"/>
    <mergeCell ref="M303:M307"/>
    <mergeCell ref="N303:N307"/>
    <mergeCell ref="K275:K279"/>
    <mergeCell ref="L158:L166"/>
    <mergeCell ref="M177:M181"/>
    <mergeCell ref="N177:N181"/>
    <mergeCell ref="O177:O181"/>
    <mergeCell ref="K158:K166"/>
    <mergeCell ref="L197:L201"/>
    <mergeCell ref="M197:M201"/>
    <mergeCell ref="K237:K241"/>
    <mergeCell ref="L187:L191"/>
    <mergeCell ref="K182:K186"/>
    <mergeCell ref="L182:L186"/>
    <mergeCell ref="M182:M186"/>
    <mergeCell ref="N182:N186"/>
    <mergeCell ref="O182:O186"/>
    <mergeCell ref="N192:N196"/>
    <mergeCell ref="O192:O196"/>
    <mergeCell ref="N172:N176"/>
    <mergeCell ref="O172:O176"/>
    <mergeCell ref="M158:M166"/>
    <mergeCell ref="M167:M171"/>
    <mergeCell ref="N167:N171"/>
    <mergeCell ref="O167:O171"/>
    <mergeCell ref="N313:N317"/>
    <mergeCell ref="K172:K176"/>
    <mergeCell ref="L172:L176"/>
    <mergeCell ref="M172:M176"/>
    <mergeCell ref="L270:L274"/>
    <mergeCell ref="N318:N322"/>
    <mergeCell ref="L398:L402"/>
    <mergeCell ref="K177:K181"/>
    <mergeCell ref="J44:J48"/>
    <mergeCell ref="K44:K48"/>
    <mergeCell ref="L44:L48"/>
    <mergeCell ref="M44:M48"/>
    <mergeCell ref="Q518:Q522"/>
    <mergeCell ref="K488:K492"/>
    <mergeCell ref="Q513:Q517"/>
    <mergeCell ref="J478:J482"/>
    <mergeCell ref="K478:K482"/>
    <mergeCell ref="L478:L482"/>
    <mergeCell ref="M478:M482"/>
    <mergeCell ref="N478:N482"/>
    <mergeCell ref="O478:O482"/>
    <mergeCell ref="P478:P482"/>
    <mergeCell ref="Q478:Q482"/>
    <mergeCell ref="L488:L492"/>
    <mergeCell ref="M488:M492"/>
    <mergeCell ref="N488:N492"/>
    <mergeCell ref="O488:O492"/>
    <mergeCell ref="P488:P492"/>
    <mergeCell ref="O498:O502"/>
    <mergeCell ref="P498:P502"/>
    <mergeCell ref="Q498:Q502"/>
    <mergeCell ref="J493:J497"/>
    <mergeCell ref="K493:K497"/>
    <mergeCell ref="L493:L497"/>
    <mergeCell ref="M493:M497"/>
    <mergeCell ref="O303:O307"/>
    <mergeCell ref="K270:K274"/>
    <mergeCell ref="O237:O241"/>
    <mergeCell ref="J34:J38"/>
    <mergeCell ref="K34:K38"/>
    <mergeCell ref="L34:L38"/>
    <mergeCell ref="M34:M38"/>
    <mergeCell ref="N34:N38"/>
    <mergeCell ref="O34:O38"/>
    <mergeCell ref="P34:P38"/>
    <mergeCell ref="Q34:Q38"/>
    <mergeCell ref="J29:J33"/>
    <mergeCell ref="K29:K33"/>
    <mergeCell ref="L29:L33"/>
    <mergeCell ref="M29:M33"/>
    <mergeCell ref="N29:N33"/>
    <mergeCell ref="O29:O33"/>
    <mergeCell ref="P39:P43"/>
    <mergeCell ref="Q39:Q43"/>
    <mergeCell ref="Q64:Q68"/>
    <mergeCell ref="M64:M68"/>
    <mergeCell ref="P64:P68"/>
    <mergeCell ref="L54:L58"/>
    <mergeCell ref="M54:M58"/>
    <mergeCell ref="J54:J58"/>
    <mergeCell ref="K54:K58"/>
    <mergeCell ref="N44:N48"/>
    <mergeCell ref="O44:O48"/>
    <mergeCell ref="P44:P48"/>
    <mergeCell ref="Q44:Q48"/>
    <mergeCell ref="J39:J43"/>
    <mergeCell ref="K39:K43"/>
    <mergeCell ref="L39:L43"/>
    <mergeCell ref="M39:M43"/>
    <mergeCell ref="N39:N43"/>
    <mergeCell ref="O59:O63"/>
    <mergeCell ref="O187:O191"/>
    <mergeCell ref="P172:P176"/>
    <mergeCell ref="P197:P201"/>
    <mergeCell ref="P192:P196"/>
    <mergeCell ref="O104:O108"/>
    <mergeCell ref="M109:M113"/>
    <mergeCell ref="M143:M147"/>
    <mergeCell ref="M148:M152"/>
    <mergeCell ref="P148:P152"/>
    <mergeCell ref="Q148:Q152"/>
    <mergeCell ref="N143:N147"/>
    <mergeCell ref="O143:O147"/>
    <mergeCell ref="Q493:Q497"/>
    <mergeCell ref="O448:O452"/>
    <mergeCell ref="P29:P33"/>
    <mergeCell ref="Q29:Q33"/>
    <mergeCell ref="M124:M128"/>
    <mergeCell ref="M94:M98"/>
    <mergeCell ref="N94:N98"/>
    <mergeCell ref="O398:O402"/>
    <mergeCell ref="M242:M246"/>
    <mergeCell ref="N242:N246"/>
    <mergeCell ref="O39:O43"/>
    <mergeCell ref="N54:N58"/>
    <mergeCell ref="N294:N302"/>
    <mergeCell ref="Q443:Q447"/>
    <mergeCell ref="M443:M447"/>
    <mergeCell ref="P443:P447"/>
    <mergeCell ref="O443:O447"/>
    <mergeCell ref="O294:O302"/>
    <mergeCell ref="Q433:Q437"/>
    <mergeCell ref="M270:M274"/>
    <mergeCell ref="O261:O269"/>
    <mergeCell ref="K143:K147"/>
    <mergeCell ref="L143:L147"/>
    <mergeCell ref="L177:L181"/>
    <mergeCell ref="K167:K171"/>
    <mergeCell ref="L167:L171"/>
    <mergeCell ref="O158:O166"/>
    <mergeCell ref="N285:N293"/>
    <mergeCell ref="O285:O293"/>
    <mergeCell ref="P285:P293"/>
    <mergeCell ref="Q285:Q293"/>
    <mergeCell ref="P294:P302"/>
    <mergeCell ref="O54:O58"/>
    <mergeCell ref="P54:P58"/>
    <mergeCell ref="Q54:Q58"/>
    <mergeCell ref="J59:J63"/>
    <mergeCell ref="K59:K63"/>
    <mergeCell ref="L59:L63"/>
    <mergeCell ref="M59:M63"/>
    <mergeCell ref="O94:O98"/>
    <mergeCell ref="K94:K98"/>
    <mergeCell ref="P59:P63"/>
    <mergeCell ref="Q59:Q63"/>
    <mergeCell ref="L94:L98"/>
    <mergeCell ref="J69:J73"/>
    <mergeCell ref="P104:P108"/>
    <mergeCell ref="Q104:Q108"/>
    <mergeCell ref="P227:P231"/>
    <mergeCell ref="P232:P236"/>
    <mergeCell ref="O232:O236"/>
    <mergeCell ref="N59:N63"/>
    <mergeCell ref="K109:K113"/>
    <mergeCell ref="L109:L113"/>
    <mergeCell ref="K124:K128"/>
    <mergeCell ref="P69:P73"/>
    <mergeCell ref="Q69:Q73"/>
    <mergeCell ref="K69:K73"/>
    <mergeCell ref="L69:L73"/>
    <mergeCell ref="M69:M73"/>
    <mergeCell ref="N69:N73"/>
    <mergeCell ref="O69:O73"/>
    <mergeCell ref="L242:L246"/>
    <mergeCell ref="L237:L241"/>
    <mergeCell ref="K242:K246"/>
    <mergeCell ref="L261:L269"/>
    <mergeCell ref="M261:M269"/>
    <mergeCell ref="N261:N269"/>
    <mergeCell ref="K252:K260"/>
    <mergeCell ref="L252:L260"/>
    <mergeCell ref="K104:K108"/>
    <mergeCell ref="L104:L108"/>
    <mergeCell ref="L148:L152"/>
    <mergeCell ref="P261:P269"/>
    <mergeCell ref="Q261:Q269"/>
    <mergeCell ref="P237:P241"/>
    <mergeCell ref="Q237:Q241"/>
    <mergeCell ref="O242:O246"/>
    <mergeCell ref="P242:P246"/>
    <mergeCell ref="Q242:Q246"/>
    <mergeCell ref="Q232:Q236"/>
    <mergeCell ref="Q182:Q186"/>
    <mergeCell ref="Q227:Q231"/>
    <mergeCell ref="Q187:Q191"/>
    <mergeCell ref="Q134:Q142"/>
    <mergeCell ref="Q338:Q342"/>
    <mergeCell ref="Q303:Q307"/>
    <mergeCell ref="N227:N231"/>
    <mergeCell ref="N237:N241"/>
    <mergeCell ref="N270:N274"/>
    <mergeCell ref="O270:O274"/>
    <mergeCell ref="P187:P191"/>
    <mergeCell ref="P318:P322"/>
    <mergeCell ref="Q167:Q171"/>
    <mergeCell ref="Q172:Q176"/>
    <mergeCell ref="N109:N113"/>
    <mergeCell ref="O109:O113"/>
    <mergeCell ref="P167:P171"/>
    <mergeCell ref="P143:P147"/>
    <mergeCell ref="N187:N191"/>
    <mergeCell ref="N275:N279"/>
    <mergeCell ref="O275:O279"/>
    <mergeCell ref="N197:N201"/>
    <mergeCell ref="O197:O201"/>
    <mergeCell ref="P158:P166"/>
    <mergeCell ref="Q109:Q113"/>
    <mergeCell ref="N124:N128"/>
    <mergeCell ref="O124:O128"/>
    <mergeCell ref="P124:P128"/>
    <mergeCell ref="Q124:Q128"/>
    <mergeCell ref="P109:P113"/>
    <mergeCell ref="Q143:Q147"/>
    <mergeCell ref="Q158:Q166"/>
    <mergeCell ref="N148:N152"/>
    <mergeCell ref="O148:O152"/>
    <mergeCell ref="P313:P317"/>
    <mergeCell ref="N158:N166"/>
    <mergeCell ref="Q129:Q133"/>
    <mergeCell ref="P252:P260"/>
    <mergeCell ref="Q252:Q260"/>
    <mergeCell ref="M237:M241"/>
    <mergeCell ref="O227:O231"/>
    <mergeCell ref="Q197:Q201"/>
    <mergeCell ref="M227:M231"/>
    <mergeCell ref="M232:M236"/>
    <mergeCell ref="P275:P279"/>
    <mergeCell ref="Q275:Q279"/>
    <mergeCell ref="O313:O317"/>
    <mergeCell ref="P270:P274"/>
    <mergeCell ref="J353:J357"/>
    <mergeCell ref="K353:K357"/>
    <mergeCell ref="L353:L357"/>
    <mergeCell ref="J333:J337"/>
    <mergeCell ref="J343:J347"/>
    <mergeCell ref="K343:K347"/>
    <mergeCell ref="L343:L347"/>
    <mergeCell ref="M343:M347"/>
    <mergeCell ref="N343:N347"/>
    <mergeCell ref="O343:O347"/>
    <mergeCell ref="P343:P347"/>
    <mergeCell ref="Q343:Q347"/>
    <mergeCell ref="N323:N327"/>
    <mergeCell ref="O323:O327"/>
    <mergeCell ref="O333:O337"/>
    <mergeCell ref="P303:P307"/>
    <mergeCell ref="N353:N357"/>
    <mergeCell ref="N328:N332"/>
    <mergeCell ref="M313:M317"/>
    <mergeCell ref="J242:J246"/>
    <mergeCell ref="B266:B269"/>
    <mergeCell ref="A249:B249"/>
    <mergeCell ref="A226:B226"/>
    <mergeCell ref="B227:B231"/>
    <mergeCell ref="A247:B247"/>
    <mergeCell ref="A250:B250"/>
    <mergeCell ref="Q528:Q532"/>
    <mergeCell ref="Q578:Q582"/>
    <mergeCell ref="Q598:Q602"/>
    <mergeCell ref="L583:L587"/>
    <mergeCell ref="Q523:Q527"/>
    <mergeCell ref="L578:L582"/>
    <mergeCell ref="M583:M587"/>
    <mergeCell ref="Q488:Q492"/>
    <mergeCell ref="Q413:Q417"/>
    <mergeCell ref="N388:N392"/>
    <mergeCell ref="O388:O392"/>
    <mergeCell ref="Q388:Q392"/>
    <mergeCell ref="P388:P392"/>
    <mergeCell ref="N333:N337"/>
    <mergeCell ref="M285:M293"/>
    <mergeCell ref="P358:P362"/>
    <mergeCell ref="N338:N342"/>
    <mergeCell ref="Q353:Q357"/>
    <mergeCell ref="O358:O362"/>
    <mergeCell ref="M353:M357"/>
    <mergeCell ref="M373:M377"/>
    <mergeCell ref="Q358:Q362"/>
    <mergeCell ref="K378:K382"/>
    <mergeCell ref="L378:L382"/>
    <mergeCell ref="N378:N382"/>
    <mergeCell ref="Q473:Q477"/>
    <mergeCell ref="Q453:Q457"/>
    <mergeCell ref="J448:J452"/>
    <mergeCell ref="K448:K452"/>
    <mergeCell ref="L448:L452"/>
    <mergeCell ref="M448:M452"/>
    <mergeCell ref="Q294:Q302"/>
    <mergeCell ref="J285:J293"/>
    <mergeCell ref="K285:K293"/>
    <mergeCell ref="J313:J317"/>
    <mergeCell ref="M398:M402"/>
    <mergeCell ref="Q603:Q607"/>
    <mergeCell ref="L593:L597"/>
    <mergeCell ref="M593:M597"/>
    <mergeCell ref="N593:N597"/>
    <mergeCell ref="O593:O597"/>
    <mergeCell ref="P593:P597"/>
    <mergeCell ref="Q593:Q597"/>
    <mergeCell ref="N583:N587"/>
    <mergeCell ref="O583:O587"/>
    <mergeCell ref="P583:P587"/>
    <mergeCell ref="Q583:Q587"/>
    <mergeCell ref="P578:P582"/>
    <mergeCell ref="O378:O382"/>
    <mergeCell ref="L333:L337"/>
    <mergeCell ref="K328:K332"/>
    <mergeCell ref="L328:L332"/>
    <mergeCell ref="M328:M332"/>
    <mergeCell ref="M338:M342"/>
    <mergeCell ref="Q333:Q337"/>
    <mergeCell ref="K338:K342"/>
    <mergeCell ref="L338:L342"/>
  </mergeCells>
  <pageMargins left="0.19685039370078741" right="0.15748031496062992" top="0.35433070866141736" bottom="0.23622047244094491" header="0" footer="0"/>
  <pageSetup paperSize="9" scale="50" firstPageNumber="13" orientation="landscape" useFirstPageNumber="1" r:id="rId1"/>
  <headerFooter>
    <oddHeader>&amp;C&amp;P</oddHeader>
  </headerFooter>
  <rowBreaks count="13" manualBreakCount="13">
    <brk id="48" max="18" man="1"/>
    <brk id="88" max="18" man="1"/>
    <brk id="133" max="18" man="1"/>
    <brk id="181" max="18" man="1"/>
    <brk id="221" max="18" man="1"/>
    <brk id="269" max="18" man="1"/>
    <brk id="317" max="18" man="1"/>
    <brk id="362" max="18" man="1"/>
    <brk id="407" max="18" man="1"/>
    <brk id="452" max="18" man="1"/>
    <brk id="492" max="18" man="1"/>
    <brk id="537" max="18" man="1"/>
    <brk id="58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орготдел</cp:lastModifiedBy>
  <cp:lastPrinted>2017-07-20T06:17:11Z</cp:lastPrinted>
  <dcterms:created xsi:type="dcterms:W3CDTF">2014-10-03T07:10:09Z</dcterms:created>
  <dcterms:modified xsi:type="dcterms:W3CDTF">2018-05-15T10:00:19Z</dcterms:modified>
</cp:coreProperties>
</file>