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КХ  " sheetId="1" r:id="rId1"/>
  </sheets>
  <definedNames>
    <definedName name="_xlnm.Print_Area" localSheetId="0">'ЖКХ  '!$A$1:$P$284</definedName>
  </definedNames>
  <calcPr fullCalcOnLoad="1" refMode="R1C1"/>
</workbook>
</file>

<file path=xl/sharedStrings.xml><?xml version="1.0" encoding="utf-8"?>
<sst xmlns="http://schemas.openxmlformats.org/spreadsheetml/2006/main" count="510" uniqueCount="166">
  <si>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</si>
  <si>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</si>
  <si>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</si>
  <si>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</si>
  <si>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</si>
  <si>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</si>
  <si>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</si>
  <si>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2022 г</t>
  </si>
  <si>
    <t>2021 г</t>
  </si>
  <si>
    <t>2020 г</t>
  </si>
  <si>
    <t>кв.м.</t>
  </si>
  <si>
    <t>ед.</t>
  </si>
  <si>
    <t>"Развитие жилищно-коммунального хозяйства"</t>
  </si>
  <si>
    <t>п.м.</t>
  </si>
  <si>
    <t>м</t>
  </si>
  <si>
    <t xml:space="preserve">ХАРАКТЕРИСТИКА МУНИЦИПАЛЬНОЙ ПРОГРАММЫ </t>
  </si>
  <si>
    <t>2023 г</t>
  </si>
  <si>
    <t>2024 г</t>
  </si>
  <si>
    <t xml:space="preserve"> </t>
  </si>
  <si>
    <t>Федеральный бюджет</t>
  </si>
  <si>
    <t xml:space="preserve">Краевой бюджет </t>
  </si>
  <si>
    <t>ПОДПРОГРАММА 1                                                                     "Жилищное хозяйство"</t>
  </si>
  <si>
    <t>ПОДПРОГРАММА 2                                   "Коммунальное хозяйство"</t>
  </si>
  <si>
    <t>Показатель 2.1.1.                                          Количество аварий, устраненных на бесхозяйных сетях водоснабжения и водоотведения</t>
  </si>
  <si>
    <t>Основное мероприятие 2.1.                                  Водоснабжение и водоотведение</t>
  </si>
  <si>
    <t>Основное мероприятие 1.1.                           Поддержание жилищного фонда в технически исправном состоянии</t>
  </si>
  <si>
    <t>Мероприятие 1.1.1.                                                   Ремонт муниципального жилищного фонда</t>
  </si>
  <si>
    <t>Мероприятие 1.1.2.                                                                      Уплата взносов на капитальный ремонт общего имущества многоквартирных домов в части муниципальной доли собственности</t>
  </si>
  <si>
    <t>Показатель 1.1.2.                                              Площадь муниципального жилищного фонда, за которую производится перечисление взносов на капитальный ремонт общего имущества многоквартирных домов</t>
  </si>
  <si>
    <t>Мероприятие 1.1.3.                                           Периодическая проверка дымоходов жилищного фонда, где открытый конкурс не привел к заключению договора управления многоквартирным домом</t>
  </si>
  <si>
    <t>Показатель 1.1.3.                                     Количество МКД, в отношении которых проведена проверка дымоходов и вентканалов</t>
  </si>
  <si>
    <t>Мероприятие 1.1.4.                                             Содержание и обслуживание муниципального жилищного фонда</t>
  </si>
  <si>
    <t>Основное мероприятие 1.2.                                                      Повышение безопасности проживания в жилищном фонде</t>
  </si>
  <si>
    <t>Мероприятие 1.2.2.                                                         Снос аварийных жилых (нежилых) объектов недвижимости муниципальной собственности</t>
  </si>
  <si>
    <t xml:space="preserve">Мероприятие 2.1.6.                                                   Разработка схемы водоснабжения и водоотведения Верещагинского городского округа </t>
  </si>
  <si>
    <t>Основное мероприятие 2.2.                                  Теплоснабжение</t>
  </si>
  <si>
    <t xml:space="preserve">Мероприятие 2.2.3.                                                    Разработка схемы теплоснабжения Верещагинского городского округа </t>
  </si>
  <si>
    <t>Основное мероприятие 2.3.                                 Газоснабжение</t>
  </si>
  <si>
    <t>Мероприятие 2.3.1.                                                Техническое и аварийно-диспетчерское обслуживание газопроводов, находящихся в муниципальной казне</t>
  </si>
  <si>
    <t>Показатель 2.3.1.                                 Протяженность обслуживаемых газопроводов</t>
  </si>
  <si>
    <t>Мероприятие 2.3.2.                                               Строительство распределительного газопровода в г.Верещагино по ул.Железнодорожная и Чкалова</t>
  </si>
  <si>
    <t>Мероприятие 2.3.3.                                              Строительство распределительного газопровода среднего и низкого давления в д.Старый Посад Верещагинского городского округа</t>
  </si>
  <si>
    <t>Мероприятие 2.3.4.                                               Строительсьво распреелительного газопровода среднего и низкого давления д.Кривчана, д.Демино,д.Егорово, Верещагинского городского округа, Пермского края</t>
  </si>
  <si>
    <t>Показатель 2.3.2.                                 Протяженность построенных газопроводов</t>
  </si>
  <si>
    <t>Показатель 2.3.3.                                 Протяженность построенных газопроводов</t>
  </si>
  <si>
    <t>Показатель 2.3.4.                                 Протяженность построенных газопроводов</t>
  </si>
  <si>
    <t>Показатель 2.3.5.                                 Протяженность построенных газопроводов</t>
  </si>
  <si>
    <t>Мероприятие 2.3.5.                                              Строительство распределительного газопровода среднего и низкого давления с.Сепыч, Верещагинского городского округа, Пермского края</t>
  </si>
  <si>
    <t>Основное мероприятие 2.4.                               Комплексное развитие систем коммунальной инфраструктуры</t>
  </si>
  <si>
    <t xml:space="preserve">Приложение </t>
  </si>
  <si>
    <t xml:space="preserve">к муниципальной программе </t>
  </si>
  <si>
    <t xml:space="preserve">Мероприятие 2.1.1.                                                   Ликвидация (устранение) аварий на бесхозяйных сетях водоснабжения и водоотведения </t>
  </si>
  <si>
    <t xml:space="preserve">Администра-тор(главный распорядитель средств)                                         </t>
  </si>
  <si>
    <t>Администрация Верещагинского городского округа</t>
  </si>
  <si>
    <t>Местный бюджет</t>
  </si>
  <si>
    <t>Показатель 2.1.3.                                          Количество скважин, в отношении которых проведены  мероприятия по ремонту и обустройству санитарных зон</t>
  </si>
  <si>
    <t xml:space="preserve">Показатель 2.1.2.                                          Количество объектов водоснабжения, в отношении которых проведены  мероприятия по содержанию и ремонту </t>
  </si>
  <si>
    <t>Мероприятие 2.1.4.                                         Мероприятия по лицензированию скважин</t>
  </si>
  <si>
    <t>Показатель 2.1.4.                                         Количество скважин, в отношении которых проведены мероприятия по лицензированию</t>
  </si>
  <si>
    <t xml:space="preserve">Мероприятие 2.1.2.                                         Содержание объектов водоснабжения и водоотведения </t>
  </si>
  <si>
    <t>Показатель 1.1.1.                                            Площадь отремонтированного в текущем году муниципального жилищного фонда</t>
  </si>
  <si>
    <t xml:space="preserve">Показатель 1.1.5.                                        Площадь специализированного жилищного фонда для детей-сирот, детей, оставшихся без попечения родителей и лиц из их числа, в отношении которого проводятся мероприятия по содержанию за счет средств бюджета </t>
  </si>
  <si>
    <t xml:space="preserve">Показатель 1.2.2.                                         Площадь снесенных ветхих и аварийных объектов недвижимости муниципальной собственности </t>
  </si>
  <si>
    <t>Мероприятие 1.1.5.                                                                 Содержание жилых помещений специализированного жилищного фонда для детей сирот, детей, оставшихся без попечения родителей, лиц из их числа</t>
  </si>
  <si>
    <t>Мероприятие 1.2.1.                                                              Обследование многоквартирных домов для признания их аварийными и подлежащими сносу</t>
  </si>
  <si>
    <t>Мероприятие 2.2.2.                                                     Обеспечение технического развития систем теплоснабжения, находящихся в муниципальной собственности, включающих разработку (корректировку) проектной документации, строительство, реконструкцию, модернизацию, капитальный ремонт, техническое перевооружение объектов систем теплоснабжения муниципальных образований, находящихся в муниципальной собственности</t>
  </si>
  <si>
    <t>Мероприятие 2.2.1.                                                     Ремонт бесхозяйных сетей теплоснабжения</t>
  </si>
  <si>
    <t>Показатель 2.2.1.                                    Протяженность отремонтированных бесхозяйных сетей теплоснабжения</t>
  </si>
  <si>
    <t>0/0</t>
  </si>
  <si>
    <t>2/0</t>
  </si>
  <si>
    <t>0/1</t>
  </si>
  <si>
    <t xml:space="preserve">Показатель 2.4.1.                                                             Наличие программы комплексного развития систем коммунальной инфраструктуры </t>
  </si>
  <si>
    <t>Муниципальная программа                       "Развитие жилищно-коммунального хозяйства", всего</t>
  </si>
  <si>
    <t xml:space="preserve">Показатель 2.2.3.                                                     Наличие схемы теплоснабжения Верещагинского городского округа </t>
  </si>
  <si>
    <t>Управление имущественных, земельных и градостроительных отношений Верещагинского городского округа</t>
  </si>
  <si>
    <t>Мероприятие 2.2.4.                                                    Перевод жилых помещений, расположенных по адресам: ул.Депутатская,16,16Б,18, 18А,20,22,24,26, г.Верещагино, с централизованного теплоснабжения на индивидуальное газовое отопление</t>
  </si>
  <si>
    <t>к постановлению администрации</t>
  </si>
  <si>
    <t>Верещагинского городского округа</t>
  </si>
  <si>
    <t xml:space="preserve">"Приложение </t>
  </si>
  <si>
    <t>Показатель 2.1.5.                                        Получение проектно-сметной документации с положительным заключением государственной экспертизы/ количествообъектов системы водоотведения, в отношении которых проведены мероприятия по реконструкции и строительству</t>
  </si>
  <si>
    <t>1/0</t>
  </si>
  <si>
    <t>Показатель 2.2.4.                                                     Количество многоквартирных и жилых домов, переведенных с централизованного на индивидуальное газовое отопление</t>
  </si>
  <si>
    <t>Показатель 1.1.4.                                                       Площадь муниципального жилищного фонда, в отношении которого проводятся мероприятия по содержанию и обслуживанию за счет средств бюджета</t>
  </si>
  <si>
    <t>Показвтель 1.2.1.                                                     Количество МКД, обследованных специализированной организацией на предмет признания аварийными</t>
  </si>
  <si>
    <t xml:space="preserve">Показатель 2.1.6.                                                     Наличие схемы водоснабжения и водоотведения Верещагинского городского округа </t>
  </si>
  <si>
    <t>Показатель 2.2.2.                                                    Количество проектно-сметной документации с положительным заключением государственной экспертизы / количество объектов системы теплоснабжения, в отношении которых проведены мероприятия по строительству,реконструкции, модернизации, капитапльному ремонту, техническому перевооружению</t>
  </si>
  <si>
    <t>ед./ед.</t>
  </si>
  <si>
    <t>Показатель 2.2.5.                                                     Наличие актов выполненных работ по подготовке к ОЗП/Наличие акта Федеральной службы по экологическому, технологическому и атомному надзору о готовности МО к ОЗП</t>
  </si>
  <si>
    <t>Мероприятие 2.2.5.                                                     Обеспечение подготовки систем теплоснабжения к осенне-зимнему отопительному периоду</t>
  </si>
  <si>
    <t>Базовое значение показателя на начало реализации муници-пальной  программы</t>
  </si>
  <si>
    <t>Значение целевого показателя</t>
  </si>
  <si>
    <t>Мероприятие 2.2.6.                                                   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</si>
  <si>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Показатель 2.2.6.                                                    Отсутствие прироста задолженности ТСО за ТЭР с 1 января по 31 декабря года, в котором предоставляется субсидия</t>
  </si>
  <si>
    <t>Показатель 2.1.3.1.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</si>
  <si>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2.1.3.2. 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</si>
  <si>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2.1.3.3. 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</si>
  <si>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2.1.3.4. 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</si>
  <si>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2.1.3.5.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</si>
  <si>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2.1.3.6.                                         Количество скважин, в отношении которых проведены  мероприятия по ремонту и обустройству санитарных зон</t>
  </si>
  <si>
    <t>Мероприятие 2.1.3.1.                                                            Ремонт и обустройство санитарной зоны артезианской скважины № 5457 д.Кукеты</t>
  </si>
  <si>
    <t>Мероприятие 2.1.3.2.                                                              Ремонт и обустройство санитарной зоны скважины № 3560 п.Ленино</t>
  </si>
  <si>
    <t>Мероприятие 2.1.3.3.                                                                      Ремонт и обустройство санитарной зоны артезианской скважины п.Бородулино, ул.Нагорная</t>
  </si>
  <si>
    <t>Мероприятие 2.1.3.4.                                                                                      Ремонт и обустройство санитарной зоны объекта: водопровод, скважина, водонапорная башня с.Путино, восточная часть (в части скважины)</t>
  </si>
  <si>
    <t>Мероприятие 2.1.3.                                                           Ремонт скважин и обустройство санитарных зон</t>
  </si>
  <si>
    <t xml:space="preserve">Показатель 2.1.7.2.                                          Протяженность отремонтированных сетей водоснабжения </t>
  </si>
  <si>
    <t>Мероприятие 2.1.3.5.                                                                     Ремонт и обустройство санитарных зон: скважины № 2 п.Зюкайка, артезианской скважины № 5079 д.Салтыково, артезианской скважины № 2662 р-д Кукетский, артезианской скважины № 5448 д.Захарята</t>
  </si>
  <si>
    <t>Мероприятие 2.1.3.6.                                                                                  Ремонт и обустройство санитарных зон артезианских скважин № 4912 и № 4913 д.Нижнее Галино</t>
  </si>
  <si>
    <t xml:space="preserve">Показатель 2.1.7.1.                                          Протяженность отремонтированных сетей водоснабжения и водоотведения </t>
  </si>
  <si>
    <t>7/1</t>
  </si>
  <si>
    <t>%</t>
  </si>
  <si>
    <t>0,00</t>
  </si>
  <si>
    <t>Мероприятие 2.1.7.2                                                                               Ремонт сетей водоснабжения в д. Соколово, д.Никишата</t>
  </si>
  <si>
    <t>Показатель 2.1.7.                                    Протяженность отремонтированных  сетей водоснабжения и водоотведения</t>
  </si>
  <si>
    <t xml:space="preserve">Показатель 2.1.7.3.                                          Протяженность отремонтированных сетей водоснабжения </t>
  </si>
  <si>
    <t xml:space="preserve">Показатель 2.1.7.4.                                          Протяженность отремонтированных сетей водоснабжения </t>
  </si>
  <si>
    <t>ед</t>
  </si>
  <si>
    <t>Мероприятие 2.2.2.1.                                                     Реконструкция объектов системы теплоснабжения г.Верещагино Пермского края</t>
  </si>
  <si>
    <t>Мероприятие 2.2.2.2.                                                     Реконструкция объектов системы теплоснабжения п.Зюкайка Верещагинского городского округа Пермского края</t>
  </si>
  <si>
    <t>Мероприятие 2.3.6.                                              Строительство газопровода по ул.Железнодорожная в г.Верещагино Пермского края</t>
  </si>
  <si>
    <t>Показатель 2.2.2.1.                                                    Количество проектно-сметной документации с положительным заключением государственной экспертизы / количество объектов системы теплоснабжения, в отношении которых проведены мероприятия по строительству,реконструкции, модернизации, капитапльному ремонту, техническому перевооружению</t>
  </si>
  <si>
    <t>Показатель 2.2.2.2.                                                    Количество проектно-сметной документации с положительным заключением государственной экспертизы / количество объектов системы теплоснабжения, в отношении которых проведены мероприятия по строительству,реконструкции, модернизации, капитапльному ремонту, техническому перевооружению</t>
  </si>
  <si>
    <t>Показатель 2.3.6.                                 Протяженность построенных газопроводов</t>
  </si>
  <si>
    <t>Мероприятие 1.2.3.                                                         Выкуп нежилых помещений в многоквартирных домах, признанных аварийными и подлежащими сносу</t>
  </si>
  <si>
    <t xml:space="preserve">Показатель 1.2.3.                                         Количество, выкупленных нежилых помещений в многоквартирных домах, признанных аварийными и подлежащими сносу </t>
  </si>
  <si>
    <t>км</t>
  </si>
  <si>
    <t xml:space="preserve">Мероприятие 2.4.1.                                                                         Разработка программы комплексного развития систем коммунальной инфраструктуры </t>
  </si>
  <si>
    <t>Мероприятие 2.1.3.7.                                                                                  Ремонт и обустройство санитарных зон артезианских скважин № 37624,20844,3878 п.Зюкайка</t>
  </si>
  <si>
    <t>Показатель 2.1.3.7.                                         Количество скважин, в отношении которых проведены  мероприятия по ремонту и обустройству санитарных зон</t>
  </si>
  <si>
    <t>Мероприятие 2.1.3.8.                                                                                  Ремонт и обустройство санитарных зон артезианских скважин № 4945 д.Комары, № 1526 д.Елохи, № 1545 д.Беляевка</t>
  </si>
  <si>
    <t>Показатель 2.1.3.8.                                         Количество скважин, в отношении которых проведены  мероприятия по ремонту и обустройству санитарных зон</t>
  </si>
  <si>
    <t>Мероприятие 2.1.3.9.                                                                                  Ремонт и обустройство санитарных зон: скважины № 2135 д.Заполье, артезианской скважины №2 п.Бородулино, артезианской скважины с.Путино</t>
  </si>
  <si>
    <t>Мероприятие 2.1.3.10.                                                                                  Ремонт и обустройство санитарных зон: артезианской скважины № 4694 д.Еловики, скважины № 3359 д.Каменка, скважины № 2510 д.Евсино</t>
  </si>
  <si>
    <t>Показатель 2.1.3.9.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</si>
  <si>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2.1.3.10.                                         Количество скважин, в отношении которых проведены  мероприятия по ремонту и обустройству санитарных зон</t>
  </si>
  <si>
    <t xml:space="preserve">Показатель 2.1.7.5.                                          Протяженность отремонтированных сетей водоснабжения </t>
  </si>
  <si>
    <t>Мероприятие 2.1.7.                                                                       Ремонт сетей водоснабжения и водоотведения</t>
  </si>
  <si>
    <t>Мероприятие 2.1.7.1.                                               Ремонт участка сетей водоснабжения и канализационного коллектора по ул.О Кошевого в г.Верещагино</t>
  </si>
  <si>
    <t>Мероприятие 2.1.7.3.                                                              Ремонт участка сетей водоснабжения по ул.Ульяновская, ул.Депутатская</t>
  </si>
  <si>
    <t>Мероприятие 2.1.7.4.                                                                Ремонт участка водовода через ул. Ульяновская в г.Верещагино</t>
  </si>
  <si>
    <t>Мероприятие 2.1.7.5.                                                                         Ремонт участка сетей водоснабжения по ул. Ульяновская, ул.Энергетиков, ул.Тенистая, ул.Зеленая в г.Верещагино</t>
  </si>
  <si>
    <t>Мероприятие 2.1.8.                                            Проведение технического аудита состояния очистных сооружений и сетей водоотведения</t>
  </si>
  <si>
    <t>Мероприятие 2.1.9.                                                              Ремонт объектов водоотведения</t>
  </si>
  <si>
    <t>Показатель 2.1.8.                                         Наличие отчета о техническом состоянии очистных сооружений и сетей водоотведения</t>
  </si>
  <si>
    <t>Показатель 2.1.9.                                         Количество объектов водоотведения, в отношении которых проведены мероприятия по ремонту</t>
  </si>
  <si>
    <t>Мероприятие 2.1.9.1.                                                              Ремонт очистных сооружений д.Н.Галино и канализационных сетей д.Комары</t>
  </si>
  <si>
    <t>Показатель 2.1.9.1.                                         Количество объектов водоотведения, в отношении которых проведены мероприятия по ремонту</t>
  </si>
  <si>
    <t>Мероприятие 2.1.9.2                                                             Ремонт сети канализациим с очистными сооружениями п.Бородулино</t>
  </si>
  <si>
    <t>Показатель 2.1.9.2.                                         Количество объектов водоотведения, в отношении которых проведены мероприятия по ремонту</t>
  </si>
  <si>
    <t>Мероприятие 2.1.10.                                                              Предоставление субсидии МУП "Сепычевский КЖКХ" на возмещение затрат, связанных с проведением неотложных аварийно-восстановительных работ на объектах систем водоснабжения</t>
  </si>
  <si>
    <t>Показатель 2.1.10.                                         Количество объектов систем водоснабжения, в отношении которых проведены аварийно-восстановительные работы</t>
  </si>
  <si>
    <t>Мероприятие 2.1.11.                                                              Очистные сооружения в п.Бородулино Верещагинского городского округа (строительство,реконструкция, модернизация)</t>
  </si>
  <si>
    <t>Показатель 2.1.11.                                         Количество систем водоотведения, в отношении которых проведены работы по строительству, реконструкции, модернизации</t>
  </si>
  <si>
    <t>Мероприятие 2.1.12.                                                              Предоставление субсидии МУП "Верещагинские водоканализационные сети"на финансовое обеспечение затрат, связанных с приобретением коммунальной техники, используемой для ремонта систем водоснабжения и водоотведения</t>
  </si>
  <si>
    <t>Показатель 2.1.12.                                                  Количество единиц  коммунальной техники, приобретенной за счет субсидии, используемой для ремонта систем водоснабжения и водоотведения</t>
  </si>
  <si>
    <t>Мероприятие 2.1.13.                                                              Предоставление субсидии МУП "Вознесенская служба благоустройства" на финансовое обеспечение затрат, связанных с обеспечением подготовки систем водоснабжения к зимнему периоду</t>
  </si>
  <si>
    <t>Показатель 2.1.13.                                         Количество объектов систем водоснабжения, в отношении которых проведены  работы по подготовке зимнему периоду</t>
  </si>
  <si>
    <t>Мероприятие 2.1.14.                                                              Предоставление субсидии МУП "Комбинат жилищно-коммунального хозяйства" на финансовое обеспечение затрат, связанных с обеспечением подготовки систем водоснабжения к зимнему периоду</t>
  </si>
  <si>
    <t>Показатель 2.1.14.                                         Количество объектов систем водоснабжения, в отношении которых проведены  работы по подготовке зимнему периоду</t>
  </si>
  <si>
    <t>0/2</t>
  </si>
  <si>
    <t xml:space="preserve">Показатель 2.1.15.                                        Получение проектно-сметной документации с положительным заключением государственной экспертизы/ количество объектов системы водоснабжения, в отношении которых проведены мероприятия по реконструкции </t>
  </si>
  <si>
    <t>-</t>
  </si>
  <si>
    <t>Мероприятие 2.1.16.                                                              Предоставление субсидии МУП "Вознесенская служба благоустройства" на финансовое обеспечение затрат, связанных с проведением неотложных аварийно-восстановительных работ на объектах систем водоснабжения</t>
  </si>
  <si>
    <t>Показатель 2.1.16.                                         Количество объектов систем водоснабжения, в отношении которых проведены аварийно-восстановительные работы</t>
  </si>
  <si>
    <t>Мероприятие 2.1.5.                                                   Реконструкция очистных сооружений в г.Верещагино Верещагинского городского округа Пермского края</t>
  </si>
  <si>
    <t>Мероприятие 2.1.15.                                                              Реконструкция системы водоснабжения Верещагинского городского округа</t>
  </si>
  <si>
    <t>от 13.04.2022 № 254-01-01-734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</si>
</sst>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0"/>
    <numFmt numFmtId="195" formatCode="0.0000"/>
    <numFmt numFmtId="196" formatCode="0.00000"/>
    <numFmt numFmtId="197" formatCode="0.000000"/>
    <numFmt numFmtId="198" formatCode="#,##0.000"/>
    <numFmt numFmtId="199" formatCode="_(* #,##0.000_);_(* \(#,##0.000\);_(* &quot;-&quot;??_);_(@_)"/>
    <numFmt numFmtId="200" formatCode="#,##0.0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  <numFmt numFmtId="207" formatCode="#,##0.00000000000"/>
    <numFmt numFmtId="208" formatCode="#,##0.000000000000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198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92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200" fontId="1" fillId="0" borderId="11" xfId="0" applyNumberFormat="1" applyFont="1" applyBorder="1" applyAlignment="1">
      <alignment horizontal="right" vertical="center"/>
    </xf>
    <xf numFmtId="200" fontId="1" fillId="0" borderId="12" xfId="0" applyNumberFormat="1" applyFont="1" applyBorder="1" applyAlignment="1">
      <alignment horizontal="right" vertical="center"/>
    </xf>
    <xf numFmtId="200" fontId="1" fillId="0" borderId="11" xfId="0" applyNumberFormat="1" applyFont="1" applyBorder="1" applyAlignment="1">
      <alignment vertical="center"/>
    </xf>
    <xf numFmtId="200" fontId="1" fillId="0" borderId="11" xfId="0" applyNumberFormat="1" applyFont="1" applyBorder="1" applyAlignment="1">
      <alignment horizontal="right" vertical="center" wrapText="1"/>
    </xf>
    <xf numFmtId="200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98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right" vertical="center"/>
    </xf>
    <xf numFmtId="201" fontId="1" fillId="0" borderId="12" xfId="0" applyNumberFormat="1" applyFont="1" applyBorder="1" applyAlignment="1">
      <alignment horizontal="right" vertical="center"/>
    </xf>
    <xf numFmtId="201" fontId="1" fillId="0" borderId="11" xfId="0" applyNumberFormat="1" applyFont="1" applyBorder="1" applyAlignment="1">
      <alignment horizontal="right" vertical="center"/>
    </xf>
    <xf numFmtId="198" fontId="1" fillId="0" borderId="12" xfId="0" applyNumberFormat="1" applyFont="1" applyBorder="1" applyAlignment="1">
      <alignment horizontal="right" vertical="center"/>
    </xf>
    <xf numFmtId="194" fontId="1" fillId="0" borderId="12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194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200" fontId="1" fillId="32" borderId="11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/>
    </xf>
    <xf numFmtId="200" fontId="1" fillId="32" borderId="12" xfId="0" applyNumberFormat="1" applyFont="1" applyFill="1" applyBorder="1" applyAlignment="1">
      <alignment horizontal="right" vertical="center"/>
    </xf>
    <xf numFmtId="201" fontId="1" fillId="32" borderId="12" xfId="0" applyNumberFormat="1" applyFont="1" applyFill="1" applyBorder="1" applyAlignment="1">
      <alignment horizontal="right" vertical="center"/>
    </xf>
    <xf numFmtId="198" fontId="1" fillId="0" borderId="12" xfId="0" applyNumberFormat="1" applyFont="1" applyBorder="1" applyAlignment="1">
      <alignment horizontal="center" vertical="center" wrapText="1"/>
    </xf>
    <xf numFmtId="198" fontId="1" fillId="0" borderId="13" xfId="0" applyNumberFormat="1" applyFont="1" applyBorder="1" applyAlignment="1">
      <alignment horizontal="center" vertical="center" wrapText="1"/>
    </xf>
    <xf numFmtId="198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5"/>
  <sheetViews>
    <sheetView tabSelected="1" view="pageBreakPreview" zoomScale="75" zoomScaleSheetLayoutView="75" zoomScalePageLayoutView="0" workbookViewId="0" topLeftCell="A67">
      <selection activeCell="L20" sqref="L20"/>
    </sheetView>
  </sheetViews>
  <sheetFormatPr defaultColWidth="9.140625" defaultRowHeight="12.75"/>
  <cols>
    <col min="1" max="1" width="47.28125" style="1" customWidth="1"/>
    <col min="2" max="2" width="22.00390625" style="1" customWidth="1"/>
    <col min="3" max="3" width="16.57421875" style="1" customWidth="1"/>
    <col min="4" max="4" width="16.7109375" style="1" customWidth="1"/>
    <col min="5" max="5" width="15.7109375" style="1" customWidth="1"/>
    <col min="6" max="6" width="17.421875" style="1" customWidth="1"/>
    <col min="7" max="7" width="16.140625" style="1" customWidth="1"/>
    <col min="8" max="8" width="16.00390625" style="1" customWidth="1"/>
    <col min="9" max="9" width="42.8515625" style="1" customWidth="1"/>
    <col min="10" max="10" width="8.00390625" style="1" customWidth="1"/>
    <col min="11" max="13" width="12.7109375" style="1" customWidth="1"/>
    <col min="14" max="14" width="14.28125" style="1" customWidth="1"/>
    <col min="15" max="15" width="13.7109375" style="1" customWidth="1"/>
    <col min="16" max="16" width="15.28125" style="1" customWidth="1"/>
    <col min="17" max="17" width="8.140625" style="1" customWidth="1"/>
    <col min="18" max="16384" width="9.140625" style="1" customWidth="1"/>
  </cols>
  <sheetData>
    <row r="1" spans="12:16" ht="20.25">
      <c r="L1" s="41" t="s">
        <v>49</v>
      </c>
      <c r="M1" s="41"/>
      <c r="N1" s="41"/>
      <c r="O1" s="41"/>
      <c r="P1" s="41"/>
    </row>
    <row r="2" spans="12:16" ht="20.25">
      <c r="L2" s="41" t="s">
        <v>76</v>
      </c>
      <c r="M2" s="41"/>
      <c r="N2" s="41"/>
      <c r="O2" s="41"/>
      <c r="P2" s="41"/>
    </row>
    <row r="3" spans="12:16" ht="20.25">
      <c r="L3" s="41" t="s">
        <v>77</v>
      </c>
      <c r="M3" s="41"/>
      <c r="N3" s="41"/>
      <c r="O3" s="41"/>
      <c r="P3" s="41"/>
    </row>
    <row r="4" spans="12:16" ht="20.25">
      <c r="L4" s="41" t="s">
        <v>165</v>
      </c>
      <c r="M4" s="41"/>
      <c r="N4" s="41"/>
      <c r="O4" s="41"/>
      <c r="P4" s="41"/>
    </row>
    <row r="5" ht="20.25">
      <c r="L5" s="21" t="s">
        <v>78</v>
      </c>
    </row>
    <row r="6" spans="12:14" ht="21" customHeight="1">
      <c r="L6" s="21" t="s">
        <v>50</v>
      </c>
      <c r="M6" s="21"/>
      <c r="N6" s="21"/>
    </row>
    <row r="7" spans="12:16" ht="12" customHeight="1">
      <c r="L7" s="53" t="s">
        <v>12</v>
      </c>
      <c r="M7" s="53"/>
      <c r="N7" s="53"/>
      <c r="O7" s="53"/>
      <c r="P7" s="53"/>
    </row>
    <row r="8" spans="12:16" ht="10.5" customHeight="1">
      <c r="L8" s="53"/>
      <c r="M8" s="53"/>
      <c r="N8" s="53"/>
      <c r="O8" s="53"/>
      <c r="P8" s="53"/>
    </row>
    <row r="9" spans="1:16" ht="23.25" customHeight="1">
      <c r="A9" s="54" t="s">
        <v>15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20.25" customHeight="1">
      <c r="A10" s="55" t="s">
        <v>12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58.5" customHeight="1">
      <c r="A12" s="52" t="s">
        <v>0</v>
      </c>
      <c r="B12" s="52" t="s">
        <v>52</v>
      </c>
      <c r="C12" s="52" t="s">
        <v>3</v>
      </c>
      <c r="D12" s="52"/>
      <c r="E12" s="52"/>
      <c r="F12" s="52"/>
      <c r="G12" s="52"/>
      <c r="H12" s="52"/>
      <c r="I12" s="52" t="s">
        <v>4</v>
      </c>
      <c r="J12" s="52"/>
      <c r="K12" s="52"/>
      <c r="L12" s="52"/>
      <c r="M12" s="52"/>
      <c r="N12" s="52"/>
      <c r="O12" s="52"/>
      <c r="P12" s="52"/>
    </row>
    <row r="13" spans="1:16" ht="84" customHeight="1">
      <c r="A13" s="52"/>
      <c r="B13" s="52"/>
      <c r="C13" s="52" t="s">
        <v>1</v>
      </c>
      <c r="D13" s="56" t="s">
        <v>2</v>
      </c>
      <c r="E13" s="56"/>
      <c r="F13" s="56"/>
      <c r="G13" s="56"/>
      <c r="H13" s="56"/>
      <c r="I13" s="52" t="s">
        <v>5</v>
      </c>
      <c r="J13" s="52" t="s">
        <v>6</v>
      </c>
      <c r="K13" s="52" t="s">
        <v>89</v>
      </c>
      <c r="L13" s="52" t="s">
        <v>90</v>
      </c>
      <c r="M13" s="52"/>
      <c r="N13" s="52"/>
      <c r="O13" s="52"/>
      <c r="P13" s="52"/>
    </row>
    <row r="14" spans="1:17" ht="36.75" customHeight="1">
      <c r="A14" s="52"/>
      <c r="B14" s="52"/>
      <c r="C14" s="52"/>
      <c r="D14" s="3" t="s">
        <v>9</v>
      </c>
      <c r="E14" s="3" t="s">
        <v>8</v>
      </c>
      <c r="F14" s="44" t="s">
        <v>7</v>
      </c>
      <c r="G14" s="3" t="s">
        <v>16</v>
      </c>
      <c r="H14" s="3" t="s">
        <v>17</v>
      </c>
      <c r="I14" s="52"/>
      <c r="J14" s="52"/>
      <c r="K14" s="52"/>
      <c r="L14" s="3" t="s">
        <v>9</v>
      </c>
      <c r="M14" s="3" t="s">
        <v>8</v>
      </c>
      <c r="N14" s="3" t="s">
        <v>7</v>
      </c>
      <c r="O14" s="3" t="s">
        <v>16</v>
      </c>
      <c r="P14" s="3" t="s">
        <v>17</v>
      </c>
      <c r="Q14" s="5"/>
    </row>
    <row r="15" spans="1:17" ht="15" customHeight="1">
      <c r="A15" s="27">
        <v>1</v>
      </c>
      <c r="B15" s="27">
        <v>2</v>
      </c>
      <c r="C15" s="27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27">
        <v>9</v>
      </c>
      <c r="J15" s="27">
        <v>10</v>
      </c>
      <c r="K15" s="27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5"/>
    </row>
    <row r="16" spans="1:16" ht="45">
      <c r="A16" s="6" t="s">
        <v>72</v>
      </c>
      <c r="B16" s="8"/>
      <c r="C16" s="22">
        <f>D16+E16+F16+G16+H16</f>
        <v>192103.68259</v>
      </c>
      <c r="D16" s="22">
        <v>52930.9</v>
      </c>
      <c r="E16" s="22">
        <f>E20+E70</f>
        <v>65704.1</v>
      </c>
      <c r="F16" s="22">
        <f>F20+F70</f>
        <v>51933.31809</v>
      </c>
      <c r="G16" s="22">
        <f aca="true" t="shared" si="0" ref="D16:H18">G20+G70</f>
        <v>862.8</v>
      </c>
      <c r="H16" s="22">
        <f>H20+H70</f>
        <v>20672.5645</v>
      </c>
      <c r="I16" s="7"/>
      <c r="J16" s="7"/>
      <c r="K16" s="7"/>
      <c r="L16" s="7"/>
      <c r="M16" s="7"/>
      <c r="N16" s="7"/>
      <c r="O16" s="7"/>
      <c r="P16" s="7"/>
    </row>
    <row r="17" spans="1:16" ht="15">
      <c r="A17" s="6" t="s">
        <v>19</v>
      </c>
      <c r="B17" s="8"/>
      <c r="C17" s="22">
        <f>D17+E17+F17+G17+H17</f>
        <v>0</v>
      </c>
      <c r="D17" s="22">
        <f t="shared" si="0"/>
        <v>0</v>
      </c>
      <c r="E17" s="22">
        <f t="shared" si="0"/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7"/>
      <c r="J17" s="7"/>
      <c r="K17" s="7"/>
      <c r="L17" s="7"/>
      <c r="M17" s="7"/>
      <c r="N17" s="7"/>
      <c r="O17" s="7"/>
      <c r="P17" s="7"/>
    </row>
    <row r="18" spans="1:16" ht="15">
      <c r="A18" s="6" t="s">
        <v>20</v>
      </c>
      <c r="B18" s="8"/>
      <c r="C18" s="22">
        <f>D18+E18+F18+G18+H18</f>
        <v>125996.71669</v>
      </c>
      <c r="D18" s="22">
        <f t="shared" si="0"/>
        <v>44836.98668999999</v>
      </c>
      <c r="E18" s="22">
        <v>39615.6</v>
      </c>
      <c r="F18" s="22">
        <f t="shared" si="0"/>
        <v>39817.53</v>
      </c>
      <c r="G18" s="22">
        <f t="shared" si="0"/>
        <v>845.3</v>
      </c>
      <c r="H18" s="22">
        <f t="shared" si="0"/>
        <v>881.3</v>
      </c>
      <c r="I18" s="7"/>
      <c r="J18" s="7"/>
      <c r="K18" s="7"/>
      <c r="L18" s="7"/>
      <c r="M18" s="7"/>
      <c r="N18" s="7"/>
      <c r="O18" s="7"/>
      <c r="P18" s="7"/>
    </row>
    <row r="19" spans="1:16" ht="15">
      <c r="A19" s="6" t="s">
        <v>54</v>
      </c>
      <c r="B19" s="8"/>
      <c r="C19" s="22">
        <v>66107</v>
      </c>
      <c r="D19" s="22">
        <v>8093.9</v>
      </c>
      <c r="E19" s="22">
        <f>E23+E73</f>
        <v>26088.493150000002</v>
      </c>
      <c r="F19" s="22">
        <f>F23+F73</f>
        <v>12115.78809</v>
      </c>
      <c r="G19" s="22">
        <f>G23+G73</f>
        <v>17.5</v>
      </c>
      <c r="H19" s="22">
        <f>H23+H73</f>
        <v>19791.2645</v>
      </c>
      <c r="I19" s="7"/>
      <c r="J19" s="7"/>
      <c r="K19" s="7"/>
      <c r="L19" s="7"/>
      <c r="M19" s="7"/>
      <c r="N19" s="7"/>
      <c r="O19" s="7"/>
      <c r="P19" s="7"/>
    </row>
    <row r="20" spans="1:16" ht="45" customHeight="1">
      <c r="A20" s="6" t="s">
        <v>21</v>
      </c>
      <c r="B20" s="8"/>
      <c r="C20" s="22">
        <f aca="true" t="shared" si="1" ref="C20:H20">C24+C54</f>
        <v>17108.09315</v>
      </c>
      <c r="D20" s="22">
        <f t="shared" si="1"/>
        <v>2573.8</v>
      </c>
      <c r="E20" s="22">
        <f t="shared" si="1"/>
        <v>10361.2</v>
      </c>
      <c r="F20" s="22">
        <f t="shared" si="1"/>
        <v>2446.5</v>
      </c>
      <c r="G20" s="22">
        <f t="shared" si="1"/>
        <v>845.3</v>
      </c>
      <c r="H20" s="22">
        <f t="shared" si="1"/>
        <v>881.3</v>
      </c>
      <c r="I20" s="7"/>
      <c r="J20" s="7"/>
      <c r="K20" s="7"/>
      <c r="L20" s="7"/>
      <c r="M20" s="7"/>
      <c r="N20" s="7"/>
      <c r="O20" s="7"/>
      <c r="P20" s="7"/>
    </row>
    <row r="21" spans="1:16" ht="15">
      <c r="A21" s="6" t="s">
        <v>19</v>
      </c>
      <c r="B21" s="8"/>
      <c r="C21" s="22">
        <f>C25+C55</f>
        <v>0</v>
      </c>
      <c r="D21" s="22">
        <f aca="true" t="shared" si="2" ref="D21:H23">D25+D55</f>
        <v>0</v>
      </c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7"/>
      <c r="J21" s="7"/>
      <c r="K21" s="7"/>
      <c r="L21" s="7"/>
      <c r="M21" s="7"/>
      <c r="N21" s="7"/>
      <c r="O21" s="7"/>
      <c r="P21" s="7"/>
    </row>
    <row r="22" spans="1:16" ht="15">
      <c r="A22" s="6" t="s">
        <v>20</v>
      </c>
      <c r="B22" s="8"/>
      <c r="C22" s="22">
        <f>C26+C56</f>
        <v>3936.9000000000005</v>
      </c>
      <c r="D22" s="22">
        <f t="shared" si="2"/>
        <v>668.7</v>
      </c>
      <c r="E22" s="22">
        <f t="shared" si="2"/>
        <v>731.9</v>
      </c>
      <c r="F22" s="22">
        <f t="shared" si="2"/>
        <v>809.7</v>
      </c>
      <c r="G22" s="22">
        <f t="shared" si="2"/>
        <v>845.3</v>
      </c>
      <c r="H22" s="22">
        <f t="shared" si="2"/>
        <v>881.3</v>
      </c>
      <c r="I22" s="7"/>
      <c r="J22" s="7"/>
      <c r="K22" s="7"/>
      <c r="L22" s="7"/>
      <c r="M22" s="7"/>
      <c r="N22" s="7"/>
      <c r="O22" s="7"/>
      <c r="P22" s="7"/>
    </row>
    <row r="23" spans="1:16" ht="15">
      <c r="A23" s="6" t="s">
        <v>54</v>
      </c>
      <c r="B23" s="8"/>
      <c r="C23" s="22">
        <f>C27+C57</f>
        <v>13171.193150000001</v>
      </c>
      <c r="D23" s="22">
        <f t="shared" si="2"/>
        <v>1905.1</v>
      </c>
      <c r="E23" s="22">
        <f t="shared" si="2"/>
        <v>9629.29315</v>
      </c>
      <c r="F23" s="22">
        <f t="shared" si="2"/>
        <v>1636.8</v>
      </c>
      <c r="G23" s="22">
        <f t="shared" si="2"/>
        <v>0</v>
      </c>
      <c r="H23" s="22">
        <f t="shared" si="2"/>
        <v>0</v>
      </c>
      <c r="I23" s="7"/>
      <c r="J23" s="7"/>
      <c r="K23" s="7"/>
      <c r="L23" s="7"/>
      <c r="M23" s="7"/>
      <c r="N23" s="7"/>
      <c r="O23" s="7"/>
      <c r="P23" s="7"/>
    </row>
    <row r="24" spans="1:16" ht="45">
      <c r="A24" s="6" t="s">
        <v>25</v>
      </c>
      <c r="B24" s="8"/>
      <c r="C24" s="22">
        <f aca="true" t="shared" si="3" ref="C24:H24">C28+C35+C42+C46+C50</f>
        <v>8754.99315</v>
      </c>
      <c r="D24" s="22">
        <f t="shared" si="3"/>
        <v>1948.4</v>
      </c>
      <c r="E24" s="22">
        <v>2731.8</v>
      </c>
      <c r="F24" s="22">
        <f>F28+F35+F42+F46+F50</f>
        <v>2348.2</v>
      </c>
      <c r="G24" s="22">
        <f t="shared" si="3"/>
        <v>845.3</v>
      </c>
      <c r="H24" s="22">
        <f t="shared" si="3"/>
        <v>881.3</v>
      </c>
      <c r="I24" s="7"/>
      <c r="J24" s="7"/>
      <c r="K24" s="7"/>
      <c r="L24" s="7"/>
      <c r="M24" s="7"/>
      <c r="N24" s="7"/>
      <c r="O24" s="7"/>
      <c r="P24" s="7"/>
    </row>
    <row r="25" spans="1:16" ht="15">
      <c r="A25" s="6" t="s">
        <v>19</v>
      </c>
      <c r="B25" s="8"/>
      <c r="C25" s="22">
        <f aca="true" t="shared" si="4" ref="C25:H26">C29+C36+C43+C47+C51</f>
        <v>0</v>
      </c>
      <c r="D25" s="22">
        <f t="shared" si="4"/>
        <v>0</v>
      </c>
      <c r="E25" s="22">
        <f t="shared" si="4"/>
        <v>0</v>
      </c>
      <c r="F25" s="22">
        <f t="shared" si="4"/>
        <v>0</v>
      </c>
      <c r="G25" s="22">
        <f t="shared" si="4"/>
        <v>0</v>
      </c>
      <c r="H25" s="22">
        <f t="shared" si="4"/>
        <v>0</v>
      </c>
      <c r="I25" s="7"/>
      <c r="J25" s="7"/>
      <c r="K25" s="7"/>
      <c r="L25" s="7"/>
      <c r="M25" s="7"/>
      <c r="N25" s="7"/>
      <c r="O25" s="7"/>
      <c r="P25" s="7"/>
    </row>
    <row r="26" spans="1:16" ht="15">
      <c r="A26" s="6" t="s">
        <v>20</v>
      </c>
      <c r="B26" s="8"/>
      <c r="C26" s="22">
        <f t="shared" si="4"/>
        <v>3936.9000000000005</v>
      </c>
      <c r="D26" s="22">
        <f t="shared" si="4"/>
        <v>668.7</v>
      </c>
      <c r="E26" s="22">
        <f t="shared" si="4"/>
        <v>731.9</v>
      </c>
      <c r="F26" s="22">
        <f t="shared" si="4"/>
        <v>809.7</v>
      </c>
      <c r="G26" s="22">
        <f t="shared" si="4"/>
        <v>845.3</v>
      </c>
      <c r="H26" s="22">
        <f t="shared" si="4"/>
        <v>881.3</v>
      </c>
      <c r="I26" s="7"/>
      <c r="J26" s="7"/>
      <c r="K26" s="7"/>
      <c r="L26" s="7"/>
      <c r="M26" s="7"/>
      <c r="N26" s="7"/>
      <c r="O26" s="7"/>
      <c r="P26" s="7"/>
    </row>
    <row r="27" spans="1:16" ht="15">
      <c r="A27" s="6" t="s">
        <v>54</v>
      </c>
      <c r="B27" s="8"/>
      <c r="C27" s="22">
        <f>D27+E27+F27+G27+H27</f>
        <v>4818.093150000001</v>
      </c>
      <c r="D27" s="22">
        <f>D31+D34+D38+D41+D45+D49+D53</f>
        <v>1279.7</v>
      </c>
      <c r="E27" s="22">
        <f>E31+E34+E38+E45+E49+E53</f>
        <v>1999.8931500000003</v>
      </c>
      <c r="F27" s="22">
        <f>F31+F38+F45+F49+F53</f>
        <v>1538.5</v>
      </c>
      <c r="G27" s="22">
        <f>G31+G38+G45+G49+G53</f>
        <v>0</v>
      </c>
      <c r="H27" s="22">
        <f>H31+H38+H45+H49+H53</f>
        <v>0</v>
      </c>
      <c r="I27" s="7"/>
      <c r="J27" s="7"/>
      <c r="K27" s="7"/>
      <c r="L27" s="7"/>
      <c r="M27" s="7"/>
      <c r="N27" s="7"/>
      <c r="O27" s="7"/>
      <c r="P27" s="7"/>
    </row>
    <row r="28" spans="1:16" ht="68.25" customHeight="1">
      <c r="A28" s="6" t="s">
        <v>26</v>
      </c>
      <c r="B28" s="33"/>
      <c r="C28" s="22">
        <f>D28+E28+F28+G28+H28</f>
        <v>763.8000000000001</v>
      </c>
      <c r="D28" s="22">
        <f>D31+D34</f>
        <v>105.10000000000001</v>
      </c>
      <c r="E28" s="22">
        <f>E31+E34</f>
        <v>658.7</v>
      </c>
      <c r="F28" s="22">
        <f>F31+F30+F29</f>
        <v>0</v>
      </c>
      <c r="G28" s="22">
        <f>G31+G30+G29</f>
        <v>0</v>
      </c>
      <c r="H28" s="22">
        <f>H31+H30+H29</f>
        <v>0</v>
      </c>
      <c r="I28" s="6" t="s">
        <v>60</v>
      </c>
      <c r="J28" s="7" t="s">
        <v>10</v>
      </c>
      <c r="K28" s="18">
        <v>55.5</v>
      </c>
      <c r="L28" s="18">
        <v>72.3</v>
      </c>
      <c r="M28" s="18">
        <v>206.1</v>
      </c>
      <c r="N28" s="18">
        <v>0</v>
      </c>
      <c r="O28" s="18">
        <v>0</v>
      </c>
      <c r="P28" s="18">
        <v>0</v>
      </c>
    </row>
    <row r="29" spans="1:16" ht="15" customHeight="1">
      <c r="A29" s="6" t="s">
        <v>19</v>
      </c>
      <c r="B29" s="49" t="s">
        <v>53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6"/>
      <c r="J29" s="7"/>
      <c r="K29" s="18"/>
      <c r="L29" s="18"/>
      <c r="M29" s="18"/>
      <c r="N29" s="18"/>
      <c r="O29" s="18"/>
      <c r="P29" s="18"/>
    </row>
    <row r="30" spans="1:16" ht="15">
      <c r="A30" s="6" t="s">
        <v>20</v>
      </c>
      <c r="B30" s="50"/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6"/>
      <c r="J30" s="7"/>
      <c r="K30" s="18"/>
      <c r="L30" s="18"/>
      <c r="M30" s="18"/>
      <c r="N30" s="18"/>
      <c r="O30" s="18"/>
      <c r="P30" s="18"/>
    </row>
    <row r="31" spans="1:16" ht="15">
      <c r="A31" s="6" t="s">
        <v>54</v>
      </c>
      <c r="B31" s="51"/>
      <c r="C31" s="22">
        <f>D31+E31+F31+G31+H31</f>
        <v>415.2</v>
      </c>
      <c r="D31" s="22">
        <v>17.2</v>
      </c>
      <c r="E31" s="22">
        <v>398</v>
      </c>
      <c r="F31" s="22">
        <v>0</v>
      </c>
      <c r="G31" s="22">
        <v>0</v>
      </c>
      <c r="H31" s="22">
        <v>0</v>
      </c>
      <c r="I31" s="6"/>
      <c r="J31" s="7"/>
      <c r="K31" s="18"/>
      <c r="L31" s="18"/>
      <c r="M31" s="18"/>
      <c r="N31" s="18"/>
      <c r="O31" s="18"/>
      <c r="P31" s="18"/>
    </row>
    <row r="32" spans="1:16" ht="34.5" customHeight="1">
      <c r="A32" s="6" t="s">
        <v>19</v>
      </c>
      <c r="B32" s="49" t="s">
        <v>74</v>
      </c>
      <c r="C32" s="22">
        <f>D32+E32+F32+G32+H32</f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6"/>
      <c r="J32" s="7"/>
      <c r="K32" s="18"/>
      <c r="L32" s="18"/>
      <c r="M32" s="18"/>
      <c r="N32" s="18"/>
      <c r="O32" s="18"/>
      <c r="P32" s="18"/>
    </row>
    <row r="33" spans="1:16" ht="34.5" customHeight="1">
      <c r="A33" s="6" t="s">
        <v>20</v>
      </c>
      <c r="B33" s="50"/>
      <c r="C33" s="22">
        <f>D33+E33+F33+G33+H33</f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6"/>
      <c r="J33" s="7"/>
      <c r="K33" s="18"/>
      <c r="L33" s="18"/>
      <c r="M33" s="18"/>
      <c r="N33" s="18"/>
      <c r="O33" s="18"/>
      <c r="P33" s="18"/>
    </row>
    <row r="34" spans="1:16" ht="37.5" customHeight="1">
      <c r="A34" s="6" t="s">
        <v>54</v>
      </c>
      <c r="B34" s="51"/>
      <c r="C34" s="22">
        <f>D34+E34+F34+G34+H34</f>
        <v>348.6</v>
      </c>
      <c r="D34" s="22">
        <v>87.9</v>
      </c>
      <c r="E34" s="22">
        <v>260.7</v>
      </c>
      <c r="F34" s="22">
        <v>0</v>
      </c>
      <c r="G34" s="22">
        <v>0</v>
      </c>
      <c r="H34" s="22">
        <v>0</v>
      </c>
      <c r="I34" s="6"/>
      <c r="J34" s="7"/>
      <c r="K34" s="18"/>
      <c r="L34" s="18"/>
      <c r="M34" s="18"/>
      <c r="N34" s="18"/>
      <c r="O34" s="18"/>
      <c r="P34" s="18"/>
    </row>
    <row r="35" spans="1:16" ht="123" customHeight="1">
      <c r="A35" s="6" t="s">
        <v>27</v>
      </c>
      <c r="B35" s="33"/>
      <c r="C35" s="22">
        <f>D35+E35+F35++G35+H35</f>
        <v>2389.3999999999996</v>
      </c>
      <c r="D35" s="22">
        <f>D38+D41</f>
        <v>770</v>
      </c>
      <c r="E35" s="22">
        <f>E38+E37+E36</f>
        <v>815.6</v>
      </c>
      <c r="F35" s="22">
        <f>F38+F37+F36</f>
        <v>803.8</v>
      </c>
      <c r="G35" s="22">
        <f>G38+G37+G36</f>
        <v>0</v>
      </c>
      <c r="H35" s="22">
        <f>H38+H37+H36</f>
        <v>0</v>
      </c>
      <c r="I35" s="6" t="s">
        <v>28</v>
      </c>
      <c r="J35" s="7" t="s">
        <v>10</v>
      </c>
      <c r="K35" s="18">
        <v>7876.3</v>
      </c>
      <c r="L35" s="18">
        <v>6748.3</v>
      </c>
      <c r="M35" s="20">
        <v>7109.8</v>
      </c>
      <c r="N35" s="20">
        <v>7109.8</v>
      </c>
      <c r="O35" s="18">
        <v>0</v>
      </c>
      <c r="P35" s="18">
        <v>0</v>
      </c>
    </row>
    <row r="36" spans="1:16" ht="15" customHeight="1">
      <c r="A36" s="6" t="s">
        <v>19</v>
      </c>
      <c r="B36" s="49" t="s">
        <v>53</v>
      </c>
      <c r="C36" s="22">
        <f aca="true" t="shared" si="5" ref="C36:C41">D36+E36+F36++G36+H36</f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6"/>
      <c r="J36" s="7"/>
      <c r="K36" s="18"/>
      <c r="L36" s="20"/>
      <c r="M36" s="18"/>
      <c r="N36" s="18"/>
      <c r="O36" s="18"/>
      <c r="P36" s="18"/>
    </row>
    <row r="37" spans="1:16" ht="15" customHeight="1">
      <c r="A37" s="6" t="s">
        <v>20</v>
      </c>
      <c r="B37" s="50"/>
      <c r="C37" s="22">
        <f t="shared" si="5"/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6"/>
      <c r="J37" s="7"/>
      <c r="K37" s="18"/>
      <c r="L37" s="20"/>
      <c r="M37" s="18"/>
      <c r="N37" s="18"/>
      <c r="O37" s="18"/>
      <c r="P37" s="18"/>
    </row>
    <row r="38" spans="1:16" ht="15" customHeight="1">
      <c r="A38" s="6" t="s">
        <v>54</v>
      </c>
      <c r="B38" s="51"/>
      <c r="C38" s="22">
        <f t="shared" si="5"/>
        <v>2386.8</v>
      </c>
      <c r="D38" s="22">
        <v>767.4</v>
      </c>
      <c r="E38" s="22">
        <v>815.6</v>
      </c>
      <c r="F38" s="22">
        <v>803.8</v>
      </c>
      <c r="G38" s="22">
        <v>0</v>
      </c>
      <c r="H38" s="22">
        <v>0</v>
      </c>
      <c r="I38" s="6"/>
      <c r="J38" s="7"/>
      <c r="K38" s="18"/>
      <c r="L38" s="20"/>
      <c r="M38" s="18"/>
      <c r="N38" s="18"/>
      <c r="O38" s="18"/>
      <c r="P38" s="18"/>
    </row>
    <row r="39" spans="1:16" ht="34.5" customHeight="1">
      <c r="A39" s="6" t="s">
        <v>19</v>
      </c>
      <c r="B39" s="49" t="s">
        <v>74</v>
      </c>
      <c r="C39" s="22">
        <f t="shared" si="5"/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6"/>
      <c r="J39" s="7"/>
      <c r="K39" s="18"/>
      <c r="L39" s="20"/>
      <c r="M39" s="18"/>
      <c r="N39" s="18"/>
      <c r="O39" s="18"/>
      <c r="P39" s="18"/>
    </row>
    <row r="40" spans="1:16" ht="34.5" customHeight="1">
      <c r="A40" s="6" t="s">
        <v>20</v>
      </c>
      <c r="B40" s="50"/>
      <c r="C40" s="22">
        <f t="shared" si="5"/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6"/>
      <c r="J40" s="7"/>
      <c r="K40" s="18"/>
      <c r="L40" s="20"/>
      <c r="M40" s="18"/>
      <c r="N40" s="18"/>
      <c r="O40" s="18"/>
      <c r="P40" s="18"/>
    </row>
    <row r="41" spans="1:16" ht="34.5" customHeight="1">
      <c r="A41" s="6" t="s">
        <v>54</v>
      </c>
      <c r="B41" s="51"/>
      <c r="C41" s="22">
        <f t="shared" si="5"/>
        <v>2.6</v>
      </c>
      <c r="D41" s="22">
        <v>2.6</v>
      </c>
      <c r="E41" s="22">
        <v>0</v>
      </c>
      <c r="F41" s="22">
        <v>0</v>
      </c>
      <c r="G41" s="22">
        <v>0</v>
      </c>
      <c r="H41" s="22">
        <v>0</v>
      </c>
      <c r="I41" s="6"/>
      <c r="J41" s="7"/>
      <c r="K41" s="18"/>
      <c r="L41" s="20"/>
      <c r="M41" s="18"/>
      <c r="N41" s="18"/>
      <c r="O41" s="18"/>
      <c r="P41" s="18"/>
    </row>
    <row r="42" spans="1:16" ht="103.5" customHeight="1">
      <c r="A42" s="6" t="s">
        <v>29</v>
      </c>
      <c r="B42" s="33" t="s">
        <v>53</v>
      </c>
      <c r="C42" s="22">
        <f aca="true" t="shared" si="6" ref="C42:C53">D42+E42+F42+G42+H42</f>
        <v>134.9</v>
      </c>
      <c r="D42" s="22">
        <f>D43+D44+D45</f>
        <v>47.1</v>
      </c>
      <c r="E42" s="22">
        <f>E43+E44+E45</f>
        <v>43.9</v>
      </c>
      <c r="F42" s="22">
        <f>F43+F44+F45</f>
        <v>43.9</v>
      </c>
      <c r="G42" s="22">
        <f>G43+G44+G45</f>
        <v>0</v>
      </c>
      <c r="H42" s="22">
        <f>H43+H44+H45</f>
        <v>0</v>
      </c>
      <c r="I42" s="6" t="s">
        <v>30</v>
      </c>
      <c r="J42" s="7" t="s">
        <v>11</v>
      </c>
      <c r="K42" s="18">
        <v>23</v>
      </c>
      <c r="L42" s="18">
        <v>33</v>
      </c>
      <c r="M42" s="18">
        <v>32</v>
      </c>
      <c r="N42" s="18">
        <v>32</v>
      </c>
      <c r="O42" s="18">
        <v>0</v>
      </c>
      <c r="P42" s="18">
        <v>0</v>
      </c>
    </row>
    <row r="43" spans="1:16" ht="15" customHeight="1">
      <c r="A43" s="6" t="s">
        <v>19</v>
      </c>
      <c r="B43" s="8"/>
      <c r="C43" s="22">
        <f t="shared" si="6"/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6"/>
      <c r="J43" s="7"/>
      <c r="K43" s="18"/>
      <c r="L43" s="18"/>
      <c r="M43" s="18"/>
      <c r="N43" s="18"/>
      <c r="O43" s="18"/>
      <c r="P43" s="18"/>
    </row>
    <row r="44" spans="1:16" ht="15" customHeight="1">
      <c r="A44" s="6" t="s">
        <v>20</v>
      </c>
      <c r="B44" s="8"/>
      <c r="C44" s="22">
        <f t="shared" si="6"/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6"/>
      <c r="J44" s="7"/>
      <c r="K44" s="18"/>
      <c r="L44" s="18"/>
      <c r="M44" s="18"/>
      <c r="N44" s="18"/>
      <c r="O44" s="18"/>
      <c r="P44" s="18"/>
    </row>
    <row r="45" spans="1:16" ht="15" customHeight="1">
      <c r="A45" s="6" t="s">
        <v>54</v>
      </c>
      <c r="B45" s="8"/>
      <c r="C45" s="22">
        <f t="shared" si="6"/>
        <v>134.9</v>
      </c>
      <c r="D45" s="22">
        <v>47.1</v>
      </c>
      <c r="E45" s="22">
        <v>43.9</v>
      </c>
      <c r="F45" s="22">
        <v>43.9</v>
      </c>
      <c r="G45" s="22">
        <v>0</v>
      </c>
      <c r="H45" s="22">
        <v>0</v>
      </c>
      <c r="I45" s="6"/>
      <c r="J45" s="7"/>
      <c r="K45" s="18"/>
      <c r="L45" s="18"/>
      <c r="M45" s="18"/>
      <c r="N45" s="18"/>
      <c r="O45" s="18"/>
      <c r="P45" s="18"/>
    </row>
    <row r="46" spans="1:16" ht="116.25" customHeight="1">
      <c r="A46" s="6" t="s">
        <v>31</v>
      </c>
      <c r="B46" s="33" t="s">
        <v>53</v>
      </c>
      <c r="C46" s="22">
        <f t="shared" si="6"/>
        <v>1529.99315</v>
      </c>
      <c r="D46" s="22">
        <f>D49+D48+D47</f>
        <v>357.5</v>
      </c>
      <c r="E46" s="22">
        <f>E49+E48+E47</f>
        <v>481.69315</v>
      </c>
      <c r="F46" s="22">
        <f>F49+F48+F47</f>
        <v>690.8</v>
      </c>
      <c r="G46" s="22">
        <f>G49+G48+G47</f>
        <v>0</v>
      </c>
      <c r="H46" s="22">
        <f>H49+H48+H47</f>
        <v>0</v>
      </c>
      <c r="I46" s="6" t="s">
        <v>82</v>
      </c>
      <c r="J46" s="7" t="s">
        <v>10</v>
      </c>
      <c r="K46" s="18">
        <v>378.96</v>
      </c>
      <c r="L46" s="39">
        <v>378.96</v>
      </c>
      <c r="M46" s="18">
        <v>1135.85</v>
      </c>
      <c r="N46" s="18">
        <v>1466.1</v>
      </c>
      <c r="O46" s="18">
        <v>0</v>
      </c>
      <c r="P46" s="18">
        <v>0</v>
      </c>
    </row>
    <row r="47" spans="1:16" ht="15" customHeight="1">
      <c r="A47" s="6" t="s">
        <v>19</v>
      </c>
      <c r="B47" s="8"/>
      <c r="C47" s="22">
        <f t="shared" si="6"/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6"/>
      <c r="J47" s="7"/>
      <c r="K47" s="18"/>
      <c r="L47" s="18"/>
      <c r="M47" s="18"/>
      <c r="N47" s="18"/>
      <c r="O47" s="18"/>
      <c r="P47" s="18"/>
    </row>
    <row r="48" spans="1:16" ht="15" customHeight="1">
      <c r="A48" s="6" t="s">
        <v>20</v>
      </c>
      <c r="B48" s="8"/>
      <c r="C48" s="22">
        <f t="shared" si="6"/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6"/>
      <c r="J48" s="7"/>
      <c r="K48" s="18"/>
      <c r="L48" s="18"/>
      <c r="M48" s="18"/>
      <c r="N48" s="18"/>
      <c r="O48" s="18"/>
      <c r="P48" s="18"/>
    </row>
    <row r="49" spans="1:16" ht="15" customHeight="1">
      <c r="A49" s="6" t="s">
        <v>54</v>
      </c>
      <c r="B49" s="8"/>
      <c r="C49" s="22">
        <f t="shared" si="6"/>
        <v>1529.99315</v>
      </c>
      <c r="D49" s="22">
        <v>357.5</v>
      </c>
      <c r="E49" s="22">
        <v>481.69315</v>
      </c>
      <c r="F49" s="22">
        <v>690.8</v>
      </c>
      <c r="G49" s="22">
        <v>0</v>
      </c>
      <c r="H49" s="22">
        <v>0</v>
      </c>
      <c r="I49" s="6"/>
      <c r="J49" s="7"/>
      <c r="K49" s="18"/>
      <c r="L49" s="18"/>
      <c r="M49" s="18"/>
      <c r="N49" s="18"/>
      <c r="O49" s="18"/>
      <c r="P49" s="18"/>
    </row>
    <row r="50" spans="1:26" ht="147" customHeight="1">
      <c r="A50" s="6" t="s">
        <v>63</v>
      </c>
      <c r="B50" s="33" t="s">
        <v>74</v>
      </c>
      <c r="C50" s="22">
        <f t="shared" si="6"/>
        <v>3936.9000000000005</v>
      </c>
      <c r="D50" s="22">
        <f>D51+D52+D53</f>
        <v>668.7</v>
      </c>
      <c r="E50" s="22">
        <f>E51+E52+E53</f>
        <v>731.9</v>
      </c>
      <c r="F50" s="22">
        <f>F51+F52+F53</f>
        <v>809.7</v>
      </c>
      <c r="G50" s="22">
        <f>G51+G52+G53</f>
        <v>845.3</v>
      </c>
      <c r="H50" s="22">
        <f>H51+H52+H53</f>
        <v>881.3</v>
      </c>
      <c r="I50" s="6" t="s">
        <v>61</v>
      </c>
      <c r="J50" s="7" t="s">
        <v>10</v>
      </c>
      <c r="K50" s="20">
        <v>1010.7</v>
      </c>
      <c r="L50" s="39">
        <v>2382.1</v>
      </c>
      <c r="M50" s="39">
        <v>3861.8</v>
      </c>
      <c r="N50" s="39">
        <v>3861.8</v>
      </c>
      <c r="O50" s="39">
        <v>3861.8</v>
      </c>
      <c r="P50" s="18">
        <v>3861.8</v>
      </c>
      <c r="Z50" s="1" t="s">
        <v>18</v>
      </c>
    </row>
    <row r="51" spans="1:16" ht="15" customHeight="1">
      <c r="A51" s="6" t="s">
        <v>19</v>
      </c>
      <c r="B51" s="8"/>
      <c r="C51" s="22">
        <f t="shared" si="6"/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6"/>
      <c r="J51" s="7"/>
      <c r="K51" s="18"/>
      <c r="L51" s="18"/>
      <c r="M51" s="18"/>
      <c r="N51" s="18"/>
      <c r="O51" s="18"/>
      <c r="P51" s="18"/>
    </row>
    <row r="52" spans="1:16" ht="15" customHeight="1">
      <c r="A52" s="6" t="s">
        <v>20</v>
      </c>
      <c r="B52" s="8"/>
      <c r="C52" s="22">
        <f t="shared" si="6"/>
        <v>3936.9000000000005</v>
      </c>
      <c r="D52" s="22">
        <v>668.7</v>
      </c>
      <c r="E52" s="22">
        <v>731.9</v>
      </c>
      <c r="F52" s="22">
        <v>809.7</v>
      </c>
      <c r="G52" s="22">
        <v>845.3</v>
      </c>
      <c r="H52" s="22">
        <v>881.3</v>
      </c>
      <c r="I52" s="6"/>
      <c r="J52" s="7"/>
      <c r="K52" s="18"/>
      <c r="L52" s="18"/>
      <c r="M52" s="18"/>
      <c r="N52" s="18"/>
      <c r="O52" s="18"/>
      <c r="P52" s="18"/>
    </row>
    <row r="53" spans="1:16" ht="15" customHeight="1">
      <c r="A53" s="6" t="s">
        <v>54</v>
      </c>
      <c r="B53" s="8"/>
      <c r="C53" s="22">
        <f t="shared" si="6"/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6"/>
      <c r="J53" s="7"/>
      <c r="K53" s="18"/>
      <c r="L53" s="18"/>
      <c r="M53" s="18"/>
      <c r="N53" s="18"/>
      <c r="O53" s="18"/>
      <c r="P53" s="18"/>
    </row>
    <row r="54" spans="1:16" ht="46.5" customHeight="1">
      <c r="A54" s="6" t="s">
        <v>32</v>
      </c>
      <c r="B54" s="8"/>
      <c r="C54" s="22">
        <f>C58+C62+C66</f>
        <v>8353.1</v>
      </c>
      <c r="D54" s="22">
        <f>D58+D62</f>
        <v>625.4</v>
      </c>
      <c r="E54" s="22">
        <f>E58+E62+E66</f>
        <v>7629.4</v>
      </c>
      <c r="F54" s="22">
        <f>F58+F62</f>
        <v>98.3</v>
      </c>
      <c r="G54" s="22">
        <f>G58+G62</f>
        <v>0</v>
      </c>
      <c r="H54" s="22">
        <f>H58+H62</f>
        <v>0</v>
      </c>
      <c r="I54" s="7"/>
      <c r="J54" s="7"/>
      <c r="K54" s="18"/>
      <c r="L54" s="18"/>
      <c r="M54" s="18"/>
      <c r="N54" s="18"/>
      <c r="O54" s="18"/>
      <c r="P54" s="18"/>
    </row>
    <row r="55" spans="1:16" ht="15" customHeight="1">
      <c r="A55" s="6" t="s">
        <v>19</v>
      </c>
      <c r="B55" s="8"/>
      <c r="C55" s="22">
        <f>C59+C63</f>
        <v>0</v>
      </c>
      <c r="D55" s="22">
        <f aca="true" t="shared" si="7" ref="D55:H56">D59+D63</f>
        <v>0</v>
      </c>
      <c r="E55" s="22">
        <f t="shared" si="7"/>
        <v>0</v>
      </c>
      <c r="F55" s="22">
        <f t="shared" si="7"/>
        <v>0</v>
      </c>
      <c r="G55" s="22">
        <f t="shared" si="7"/>
        <v>0</v>
      </c>
      <c r="H55" s="22">
        <f t="shared" si="7"/>
        <v>0</v>
      </c>
      <c r="I55" s="7"/>
      <c r="J55" s="7"/>
      <c r="K55" s="18"/>
      <c r="L55" s="18"/>
      <c r="M55" s="18"/>
      <c r="N55" s="18"/>
      <c r="O55" s="18"/>
      <c r="P55" s="18"/>
    </row>
    <row r="56" spans="1:16" ht="15" customHeight="1">
      <c r="A56" s="6" t="s">
        <v>20</v>
      </c>
      <c r="B56" s="8"/>
      <c r="C56" s="22">
        <f>C60+C64</f>
        <v>0</v>
      </c>
      <c r="D56" s="22">
        <f t="shared" si="7"/>
        <v>0</v>
      </c>
      <c r="E56" s="22">
        <f t="shared" si="7"/>
        <v>0</v>
      </c>
      <c r="F56" s="22">
        <f t="shared" si="7"/>
        <v>0</v>
      </c>
      <c r="G56" s="22">
        <f t="shared" si="7"/>
        <v>0</v>
      </c>
      <c r="H56" s="22">
        <f t="shared" si="7"/>
        <v>0</v>
      </c>
      <c r="I56" s="7"/>
      <c r="J56" s="7"/>
      <c r="K56" s="18"/>
      <c r="L56" s="18"/>
      <c r="M56" s="18"/>
      <c r="N56" s="18"/>
      <c r="O56" s="18"/>
      <c r="P56" s="18"/>
    </row>
    <row r="57" spans="1:16" ht="15" customHeight="1">
      <c r="A57" s="6" t="s">
        <v>54</v>
      </c>
      <c r="B57" s="8"/>
      <c r="C57" s="22">
        <f>C61+C65+C69</f>
        <v>8353.1</v>
      </c>
      <c r="D57" s="22">
        <f>D61+D65</f>
        <v>625.4</v>
      </c>
      <c r="E57" s="22">
        <f>E61+E65+E69</f>
        <v>7629.4</v>
      </c>
      <c r="F57" s="22">
        <f>F61+F65+F69</f>
        <v>98.3</v>
      </c>
      <c r="G57" s="22">
        <f>G61+G65+G69</f>
        <v>0</v>
      </c>
      <c r="H57" s="22">
        <f>H61+H65+H69</f>
        <v>0</v>
      </c>
      <c r="I57" s="7"/>
      <c r="J57" s="7"/>
      <c r="K57" s="18"/>
      <c r="L57" s="18"/>
      <c r="M57" s="18"/>
      <c r="N57" s="18"/>
      <c r="O57" s="18"/>
      <c r="P57" s="18"/>
    </row>
    <row r="58" spans="1:16" ht="99.75" customHeight="1">
      <c r="A58" s="6" t="s">
        <v>64</v>
      </c>
      <c r="B58" s="33" t="s">
        <v>53</v>
      </c>
      <c r="C58" s="22">
        <f>D58+E58+F58+G58+H58</f>
        <v>388.3</v>
      </c>
      <c r="D58" s="22">
        <f>D59+D60+D61</f>
        <v>95.4</v>
      </c>
      <c r="E58" s="22">
        <f>E59+E60+E61</f>
        <v>194.6</v>
      </c>
      <c r="F58" s="22">
        <f>F59+F60+F61</f>
        <v>98.3</v>
      </c>
      <c r="G58" s="22">
        <f>G59+G60+G61</f>
        <v>0</v>
      </c>
      <c r="H58" s="22">
        <f>H59+H60+H61</f>
        <v>0</v>
      </c>
      <c r="I58" s="6" t="s">
        <v>83</v>
      </c>
      <c r="J58" s="7" t="s">
        <v>11</v>
      </c>
      <c r="K58" s="18">
        <v>10</v>
      </c>
      <c r="L58" s="18">
        <v>10</v>
      </c>
      <c r="M58" s="18">
        <v>20</v>
      </c>
      <c r="N58" s="18">
        <v>9</v>
      </c>
      <c r="O58" s="18">
        <v>0</v>
      </c>
      <c r="P58" s="18">
        <v>0</v>
      </c>
    </row>
    <row r="59" spans="1:16" ht="15" customHeight="1">
      <c r="A59" s="6" t="s">
        <v>19</v>
      </c>
      <c r="B59" s="8"/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6"/>
      <c r="J59" s="7"/>
      <c r="K59" s="18"/>
      <c r="L59" s="18"/>
      <c r="M59" s="18"/>
      <c r="N59" s="18"/>
      <c r="O59" s="18"/>
      <c r="P59" s="18"/>
    </row>
    <row r="60" spans="1:16" ht="15" customHeight="1">
      <c r="A60" s="6" t="s">
        <v>20</v>
      </c>
      <c r="B60" s="8"/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6"/>
      <c r="J60" s="7"/>
      <c r="K60" s="18"/>
      <c r="L60" s="18"/>
      <c r="M60" s="18"/>
      <c r="N60" s="18"/>
      <c r="O60" s="18"/>
      <c r="P60" s="18"/>
    </row>
    <row r="61" spans="1:16" ht="15" customHeight="1">
      <c r="A61" s="6" t="s">
        <v>54</v>
      </c>
      <c r="B61" s="8"/>
      <c r="C61" s="22">
        <f aca="true" t="shared" si="8" ref="C61:C77">D61+E61+F61+G61+H61</f>
        <v>388.3</v>
      </c>
      <c r="D61" s="22">
        <v>95.4</v>
      </c>
      <c r="E61" s="22">
        <v>194.6</v>
      </c>
      <c r="F61" s="8">
        <v>98.3</v>
      </c>
      <c r="G61" s="22">
        <v>0</v>
      </c>
      <c r="H61" s="22">
        <v>0</v>
      </c>
      <c r="I61" s="6"/>
      <c r="J61" s="7"/>
      <c r="K61" s="18"/>
      <c r="L61" s="18"/>
      <c r="M61" s="18"/>
      <c r="N61" s="18"/>
      <c r="O61" s="18"/>
      <c r="P61" s="18"/>
    </row>
    <row r="62" spans="1:17" ht="96" customHeight="1">
      <c r="A62" s="6" t="s">
        <v>33</v>
      </c>
      <c r="B62" s="33" t="s">
        <v>53</v>
      </c>
      <c r="C62" s="22">
        <f t="shared" si="8"/>
        <v>1898.8</v>
      </c>
      <c r="D62" s="22">
        <f>D63+D64+D65</f>
        <v>530</v>
      </c>
      <c r="E62" s="22">
        <f>E63+E64+E65</f>
        <v>1368.8</v>
      </c>
      <c r="F62" s="22">
        <f>F63+F64+F65</f>
        <v>0</v>
      </c>
      <c r="G62" s="22">
        <f>G63+G64+G65</f>
        <v>0</v>
      </c>
      <c r="H62" s="22">
        <f>H63+H64+H65</f>
        <v>0</v>
      </c>
      <c r="I62" s="6" t="s">
        <v>62</v>
      </c>
      <c r="J62" s="7" t="s">
        <v>10</v>
      </c>
      <c r="K62" s="18">
        <v>0</v>
      </c>
      <c r="L62" s="11">
        <v>528.1</v>
      </c>
      <c r="M62" s="20">
        <v>1712.4</v>
      </c>
      <c r="N62" s="18">
        <v>0</v>
      </c>
      <c r="O62" s="11">
        <v>0</v>
      </c>
      <c r="P62" s="11">
        <v>0</v>
      </c>
      <c r="Q62" s="17"/>
    </row>
    <row r="63" spans="1:17" ht="15" customHeight="1">
      <c r="A63" s="6" t="s">
        <v>19</v>
      </c>
      <c r="B63" s="9"/>
      <c r="C63" s="22">
        <f t="shared" si="8"/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6"/>
      <c r="J63" s="7"/>
      <c r="K63" s="18"/>
      <c r="L63" s="11"/>
      <c r="M63" s="11"/>
      <c r="N63" s="11"/>
      <c r="O63" s="11"/>
      <c r="P63" s="11"/>
      <c r="Q63" s="17"/>
    </row>
    <row r="64" spans="1:17" ht="15" customHeight="1">
      <c r="A64" s="6" t="s">
        <v>20</v>
      </c>
      <c r="B64" s="9"/>
      <c r="C64" s="22">
        <f t="shared" si="8"/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6"/>
      <c r="J64" s="7"/>
      <c r="K64" s="18"/>
      <c r="L64" s="11"/>
      <c r="M64" s="11"/>
      <c r="N64" s="11"/>
      <c r="O64" s="11"/>
      <c r="P64" s="11"/>
      <c r="Q64" s="17"/>
    </row>
    <row r="65" spans="1:17" ht="15" customHeight="1">
      <c r="A65" s="6" t="s">
        <v>54</v>
      </c>
      <c r="B65" s="9"/>
      <c r="C65" s="22">
        <f t="shared" si="8"/>
        <v>1898.8</v>
      </c>
      <c r="D65" s="22">
        <v>530</v>
      </c>
      <c r="E65" s="22">
        <v>1368.8</v>
      </c>
      <c r="F65" s="22">
        <v>0</v>
      </c>
      <c r="G65" s="22">
        <v>0</v>
      </c>
      <c r="H65" s="22">
        <v>0</v>
      </c>
      <c r="I65" s="6"/>
      <c r="J65" s="7"/>
      <c r="K65" s="18"/>
      <c r="L65" s="11"/>
      <c r="M65" s="11"/>
      <c r="N65" s="11"/>
      <c r="O65" s="11"/>
      <c r="P65" s="11"/>
      <c r="Q65" s="17"/>
    </row>
    <row r="66" spans="1:17" ht="72.75" customHeight="1">
      <c r="A66" s="6" t="s">
        <v>122</v>
      </c>
      <c r="B66" s="49" t="s">
        <v>74</v>
      </c>
      <c r="C66" s="22">
        <f>D66+E66+F66+G66+H66</f>
        <v>6066</v>
      </c>
      <c r="D66" s="22">
        <f>D67+D68+D69</f>
        <v>0</v>
      </c>
      <c r="E66" s="22">
        <f>E67+E68+E69</f>
        <v>6066</v>
      </c>
      <c r="F66" s="22">
        <f>F67+F68+F69</f>
        <v>0</v>
      </c>
      <c r="G66" s="22">
        <f>G67+G68+G69</f>
        <v>0</v>
      </c>
      <c r="H66" s="22">
        <f>H67+H68+H69</f>
        <v>0</v>
      </c>
      <c r="I66" s="6" t="s">
        <v>123</v>
      </c>
      <c r="J66" s="7" t="s">
        <v>11</v>
      </c>
      <c r="K66" s="18">
        <v>0</v>
      </c>
      <c r="L66" s="11">
        <v>0</v>
      </c>
      <c r="M66" s="29">
        <v>2</v>
      </c>
      <c r="N66" s="18">
        <v>0</v>
      </c>
      <c r="O66" s="11">
        <v>0</v>
      </c>
      <c r="P66" s="11">
        <v>0</v>
      </c>
      <c r="Q66" s="17"/>
    </row>
    <row r="67" spans="1:17" ht="15" customHeight="1">
      <c r="A67" s="6" t="s">
        <v>19</v>
      </c>
      <c r="B67" s="50"/>
      <c r="C67" s="22">
        <f>D67+E67+F67+G67+H67</f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6"/>
      <c r="J67" s="7"/>
      <c r="K67" s="18"/>
      <c r="L67" s="11"/>
      <c r="M67" s="11"/>
      <c r="N67" s="11"/>
      <c r="O67" s="11"/>
      <c r="P67" s="11"/>
      <c r="Q67" s="17"/>
    </row>
    <row r="68" spans="1:17" ht="15" customHeight="1">
      <c r="A68" s="6" t="s">
        <v>20</v>
      </c>
      <c r="B68" s="50"/>
      <c r="C68" s="22">
        <f>D68+E68+F68+G68+H68</f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6"/>
      <c r="J68" s="7"/>
      <c r="K68" s="18"/>
      <c r="L68" s="11"/>
      <c r="M68" s="11"/>
      <c r="N68" s="11"/>
      <c r="O68" s="11"/>
      <c r="P68" s="11"/>
      <c r="Q68" s="17"/>
    </row>
    <row r="69" spans="1:17" ht="15" customHeight="1">
      <c r="A69" s="6" t="s">
        <v>54</v>
      </c>
      <c r="B69" s="51"/>
      <c r="C69" s="22">
        <f>D69+E69+F69+G69+H69</f>
        <v>6066</v>
      </c>
      <c r="D69" s="22">
        <v>0</v>
      </c>
      <c r="E69" s="22">
        <v>6066</v>
      </c>
      <c r="F69" s="22">
        <v>0</v>
      </c>
      <c r="G69" s="22">
        <v>0</v>
      </c>
      <c r="H69" s="22">
        <v>0</v>
      </c>
      <c r="I69" s="6"/>
      <c r="J69" s="7"/>
      <c r="K69" s="18"/>
      <c r="L69" s="11"/>
      <c r="M69" s="11"/>
      <c r="N69" s="11"/>
      <c r="O69" s="11"/>
      <c r="P69" s="11"/>
      <c r="Q69" s="17"/>
    </row>
    <row r="70" spans="1:16" ht="39" customHeight="1">
      <c r="A70" s="6" t="s">
        <v>22</v>
      </c>
      <c r="B70" s="8"/>
      <c r="C70" s="22">
        <f>D70+E70+F70+G70+H70</f>
        <v>174995.56928</v>
      </c>
      <c r="D70" s="43">
        <f>D72+D73</f>
        <v>50357.08669</v>
      </c>
      <c r="E70" s="43">
        <f>E74+E210+E246+E281</f>
        <v>55342.9</v>
      </c>
      <c r="F70" s="43">
        <f>F74+F210+F246+F277</f>
        <v>49486.81809</v>
      </c>
      <c r="G70" s="43">
        <f>G74+G210+G246+G277</f>
        <v>17.5</v>
      </c>
      <c r="H70" s="43">
        <f>H74+H218+H246+H277</f>
        <v>19791.2645</v>
      </c>
      <c r="I70" s="6"/>
      <c r="J70" s="7"/>
      <c r="K70" s="18"/>
      <c r="L70" s="18"/>
      <c r="M70" s="18"/>
      <c r="N70" s="18"/>
      <c r="O70" s="18"/>
      <c r="P70" s="18"/>
    </row>
    <row r="71" spans="1:16" ht="15" customHeight="1">
      <c r="A71" s="6" t="s">
        <v>19</v>
      </c>
      <c r="B71" s="8"/>
      <c r="C71" s="22">
        <f t="shared" si="8"/>
        <v>0</v>
      </c>
      <c r="D71" s="22">
        <f>D75+D211+D247+D278</f>
        <v>0</v>
      </c>
      <c r="E71" s="22">
        <f>E75+E211+E278+E247</f>
        <v>0</v>
      </c>
      <c r="F71" s="22">
        <f>F75+F211+F278+F247</f>
        <v>0</v>
      </c>
      <c r="G71" s="22">
        <f>G75+G211+G278+G247</f>
        <v>0</v>
      </c>
      <c r="H71" s="22">
        <f>H75+H211+H278+H247</f>
        <v>0</v>
      </c>
      <c r="I71" s="6"/>
      <c r="J71" s="7"/>
      <c r="K71" s="18"/>
      <c r="L71" s="18"/>
      <c r="M71" s="18"/>
      <c r="N71" s="18"/>
      <c r="O71" s="18"/>
      <c r="P71" s="18"/>
    </row>
    <row r="72" spans="1:16" ht="15" customHeight="1">
      <c r="A72" s="6" t="s">
        <v>20</v>
      </c>
      <c r="B72" s="8"/>
      <c r="C72" s="22">
        <f>D72+E72+F72+G72+H72</f>
        <v>122059.81668999999</v>
      </c>
      <c r="D72" s="22">
        <f>D76+D212+D248+D279</f>
        <v>44168.28668999999</v>
      </c>
      <c r="E72" s="22">
        <f aca="true" t="shared" si="9" ref="E72:H73">E76+E212+E248+E279</f>
        <v>38883.7</v>
      </c>
      <c r="F72" s="22">
        <f t="shared" si="9"/>
        <v>39007.83</v>
      </c>
      <c r="G72" s="22">
        <f t="shared" si="9"/>
        <v>0</v>
      </c>
      <c r="H72" s="22">
        <f t="shared" si="9"/>
        <v>0</v>
      </c>
      <c r="I72" s="6"/>
      <c r="J72" s="7"/>
      <c r="K72" s="18"/>
      <c r="L72" s="18"/>
      <c r="M72" s="18"/>
      <c r="N72" s="18"/>
      <c r="O72" s="18"/>
      <c r="P72" s="18"/>
    </row>
    <row r="73" spans="1:16" ht="15" customHeight="1">
      <c r="A73" s="6" t="s">
        <v>54</v>
      </c>
      <c r="B73" s="8"/>
      <c r="C73" s="22">
        <f>D73+E73+F73+G73+H73</f>
        <v>52935.752590000004</v>
      </c>
      <c r="D73" s="22">
        <v>6188.8</v>
      </c>
      <c r="E73" s="22">
        <f t="shared" si="9"/>
        <v>16459.2</v>
      </c>
      <c r="F73" s="22">
        <f t="shared" si="9"/>
        <v>10478.98809</v>
      </c>
      <c r="G73" s="22">
        <f t="shared" si="9"/>
        <v>17.5</v>
      </c>
      <c r="H73" s="22">
        <f t="shared" si="9"/>
        <v>19791.2645</v>
      </c>
      <c r="I73" s="6"/>
      <c r="J73" s="7"/>
      <c r="K73" s="18"/>
      <c r="L73" s="18"/>
      <c r="M73" s="18"/>
      <c r="N73" s="18"/>
      <c r="O73" s="18"/>
      <c r="P73" s="18"/>
    </row>
    <row r="74" spans="1:16" ht="33.75" customHeight="1">
      <c r="A74" s="6" t="s">
        <v>24</v>
      </c>
      <c r="B74" s="8"/>
      <c r="C74" s="22">
        <f t="shared" si="8"/>
        <v>76508.61809</v>
      </c>
      <c r="D74" s="22">
        <f>D78+D82+D86+D130+D134+D138+D142+D170+D182+D166+D186+D190+D194+D198</f>
        <v>4522.9</v>
      </c>
      <c r="E74" s="22">
        <f>E78+E82+E86+E130+E134+E138+E142+E166+E170+E182+E186+E190+E194+E198</f>
        <v>23022.700000000004</v>
      </c>
      <c r="F74" s="22">
        <f>F78+F82+F86+F130+F134+F138+F142+F166+F170+F182+F186+F190+F194+F198+F202+F206</f>
        <v>48945.51809</v>
      </c>
      <c r="G74" s="22">
        <f>G78+G82+G86+G130+G134+G138+G142+G166+G170+G182+G186+G190+G194+G198+G202</f>
        <v>17.5</v>
      </c>
      <c r="H74" s="22">
        <f>H78+H82+H86+H130+H134+H138+H142+H170+H182+H166+H186+H190+H194+H198</f>
        <v>0</v>
      </c>
      <c r="I74" s="6"/>
      <c r="J74" s="7"/>
      <c r="K74" s="18"/>
      <c r="L74" s="18"/>
      <c r="M74" s="18"/>
      <c r="N74" s="18"/>
      <c r="O74" s="18"/>
      <c r="P74" s="18"/>
    </row>
    <row r="75" spans="1:16" ht="15" customHeight="1">
      <c r="A75" s="6" t="s">
        <v>19</v>
      </c>
      <c r="B75" s="8"/>
      <c r="C75" s="22">
        <f t="shared" si="8"/>
        <v>0</v>
      </c>
      <c r="D75" s="22">
        <f>D79+D83+D87+D131+D135+D139+D143</f>
        <v>0</v>
      </c>
      <c r="E75" s="22">
        <f>E79+E83+E87+E131+E135+E139+E143+E167+E171+E183+E187+E191+E195+E199</f>
        <v>0</v>
      </c>
      <c r="F75" s="22">
        <f>F79+F83+F87+F131+F135+F139+F143+F167+F171+F183+F187+F191+F195+F199+F207</f>
        <v>0</v>
      </c>
      <c r="G75" s="22">
        <f>G79+G83+G87+G131+G135+G139+G143+G167+G171+G183+G187+G191+G195+G199+G203</f>
        <v>0</v>
      </c>
      <c r="H75" s="22">
        <f>H79+H83+H87+H131+H135+H139+H143+H167+H171+H183+H187+H191+H195+H199</f>
        <v>0</v>
      </c>
      <c r="I75" s="6"/>
      <c r="J75" s="7"/>
      <c r="K75" s="18"/>
      <c r="L75" s="18"/>
      <c r="M75" s="18"/>
      <c r="N75" s="18"/>
      <c r="O75" s="18"/>
      <c r="P75" s="18"/>
    </row>
    <row r="76" spans="1:16" ht="15" customHeight="1">
      <c r="A76" s="6" t="s">
        <v>20</v>
      </c>
      <c r="B76" s="8"/>
      <c r="C76" s="22">
        <f t="shared" si="8"/>
        <v>49688.73</v>
      </c>
      <c r="D76" s="22">
        <f>D80+D84+D88+D132+D136+D140+D144</f>
        <v>1125</v>
      </c>
      <c r="E76" s="22">
        <f>E80+E84+E88+E132+E136+E140+E144+E168+E172+E184+E188+E192+E196+E200</f>
        <v>9555.9</v>
      </c>
      <c r="F76" s="22">
        <f>F80+F84+F88+F132+F136+F140+F144+F168+F172+F184+F188+F192+F196+F200+F204+F208</f>
        <v>39007.83</v>
      </c>
      <c r="G76" s="22">
        <f>G80+G84+G88+G132+G136+G140+G144+G168+G172+G184+G188+G192+G196+G200+G204</f>
        <v>0</v>
      </c>
      <c r="H76" s="22">
        <f>H80+H84+H88+H132+H136+H140+H144+H168+H172+H184+H188+H192+H196+H200</f>
        <v>0</v>
      </c>
      <c r="I76" s="6"/>
      <c r="J76" s="7"/>
      <c r="K76" s="18"/>
      <c r="L76" s="18"/>
      <c r="M76" s="18"/>
      <c r="N76" s="18"/>
      <c r="O76" s="18"/>
      <c r="P76" s="18"/>
    </row>
    <row r="77" spans="1:16" ht="15" customHeight="1">
      <c r="A77" s="6" t="s">
        <v>54</v>
      </c>
      <c r="B77" s="8"/>
      <c r="C77" s="22">
        <f t="shared" si="8"/>
        <v>26819.888090000008</v>
      </c>
      <c r="D77" s="22">
        <f>D81+D85+D89+D133+D137+D141+D145</f>
        <v>3397.8999999999996</v>
      </c>
      <c r="E77" s="22">
        <f>E81+E85+E89+E133+E137+E141+E145+E169+E173+E185+E189+E193+E197+E201</f>
        <v>13466.800000000003</v>
      </c>
      <c r="F77" s="22">
        <f>F81+F85+F89+F133+F137+F141+F145+F169+F173+F185+F189+F193+F197+F201+F205+F209</f>
        <v>9937.688090000001</v>
      </c>
      <c r="G77" s="22">
        <f>G81+G85+G89+G133+G137+G141+G145+G169+G173+G185+G189+G193+G197+G201+G205</f>
        <v>17.5</v>
      </c>
      <c r="H77" s="22">
        <f>H81+H85+H89+H133+H137+H141+H145+H169+H173+H185+H189+H193+H197+H201</f>
        <v>0</v>
      </c>
      <c r="I77" s="6"/>
      <c r="J77" s="7"/>
      <c r="K77" s="18"/>
      <c r="L77" s="18"/>
      <c r="M77" s="18"/>
      <c r="N77" s="18"/>
      <c r="O77" s="18"/>
      <c r="P77" s="18"/>
    </row>
    <row r="78" spans="1:16" ht="64.5" customHeight="1">
      <c r="A78" s="6" t="s">
        <v>51</v>
      </c>
      <c r="B78" s="33" t="s">
        <v>53</v>
      </c>
      <c r="C78" s="22">
        <f aca="true" t="shared" si="10" ref="C78:C113">D78+E78+F78+G78+H78</f>
        <v>1315.2</v>
      </c>
      <c r="D78" s="22">
        <f>D79+D80+D81</f>
        <v>1015.2</v>
      </c>
      <c r="E78" s="22">
        <f>E79+E80+E81</f>
        <v>300</v>
      </c>
      <c r="F78" s="22">
        <f>F79+F80+F81</f>
        <v>0</v>
      </c>
      <c r="G78" s="22">
        <f>G79+G80+G81</f>
        <v>0</v>
      </c>
      <c r="H78" s="22">
        <f>H79+H80+H81</f>
        <v>0</v>
      </c>
      <c r="I78" s="6" t="s">
        <v>23</v>
      </c>
      <c r="J78" s="7" t="s">
        <v>11</v>
      </c>
      <c r="K78" s="18">
        <v>15</v>
      </c>
      <c r="L78" s="29">
        <v>26</v>
      </c>
      <c r="M78" s="29">
        <v>9</v>
      </c>
      <c r="N78" s="29">
        <v>0</v>
      </c>
      <c r="O78" s="29">
        <v>0</v>
      </c>
      <c r="P78" s="29">
        <v>0</v>
      </c>
    </row>
    <row r="79" spans="1:16" ht="15" customHeight="1">
      <c r="A79" s="6" t="s">
        <v>19</v>
      </c>
      <c r="B79" s="8"/>
      <c r="C79" s="22">
        <f t="shared" si="10"/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6"/>
      <c r="J79" s="7"/>
      <c r="K79" s="18"/>
      <c r="L79" s="29"/>
      <c r="M79" s="18"/>
      <c r="N79" s="18"/>
      <c r="O79" s="18"/>
      <c r="P79" s="18"/>
    </row>
    <row r="80" spans="1:16" ht="15" customHeight="1">
      <c r="A80" s="6" t="s">
        <v>20</v>
      </c>
      <c r="B80" s="8"/>
      <c r="C80" s="22">
        <f t="shared" si="10"/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6"/>
      <c r="J80" s="7"/>
      <c r="K80" s="18"/>
      <c r="L80" s="29"/>
      <c r="M80" s="18"/>
      <c r="N80" s="18"/>
      <c r="O80" s="18"/>
      <c r="P80" s="18"/>
    </row>
    <row r="81" spans="1:16" ht="15" customHeight="1">
      <c r="A81" s="6" t="s">
        <v>54</v>
      </c>
      <c r="B81" s="8"/>
      <c r="C81" s="22">
        <f t="shared" si="10"/>
        <v>1315.2</v>
      </c>
      <c r="D81" s="22">
        <v>1015.2</v>
      </c>
      <c r="E81" s="22">
        <v>300</v>
      </c>
      <c r="F81" s="22">
        <v>0</v>
      </c>
      <c r="G81" s="22">
        <v>0</v>
      </c>
      <c r="H81" s="22">
        <v>0</v>
      </c>
      <c r="I81" s="6"/>
      <c r="J81" s="7"/>
      <c r="K81" s="18"/>
      <c r="L81" s="29"/>
      <c r="M81" s="18"/>
      <c r="N81" s="18"/>
      <c r="O81" s="18"/>
      <c r="P81" s="18"/>
    </row>
    <row r="82" spans="1:16" ht="95.25" customHeight="1">
      <c r="A82" s="6" t="s">
        <v>59</v>
      </c>
      <c r="B82" s="33" t="s">
        <v>53</v>
      </c>
      <c r="C82" s="22">
        <f t="shared" si="10"/>
        <v>460.8</v>
      </c>
      <c r="D82" s="22">
        <f>D83+D84+D85</f>
        <v>395</v>
      </c>
      <c r="E82" s="22">
        <f>E83+E84+E85</f>
        <v>65.8</v>
      </c>
      <c r="F82" s="22">
        <f>F83+F84+F85</f>
        <v>0</v>
      </c>
      <c r="G82" s="22">
        <f>G83+G84+G85</f>
        <v>0</v>
      </c>
      <c r="H82" s="22">
        <f>H83+H84+H85</f>
        <v>0</v>
      </c>
      <c r="I82" s="6" t="s">
        <v>56</v>
      </c>
      <c r="J82" s="7" t="s">
        <v>11</v>
      </c>
      <c r="K82" s="18">
        <v>1</v>
      </c>
      <c r="L82" s="18">
        <v>1</v>
      </c>
      <c r="M82" s="18">
        <v>1</v>
      </c>
      <c r="N82" s="18">
        <v>0</v>
      </c>
      <c r="O82" s="18">
        <v>0</v>
      </c>
      <c r="P82" s="18">
        <v>0</v>
      </c>
    </row>
    <row r="83" spans="1:16" ht="15" customHeight="1">
      <c r="A83" s="6" t="s">
        <v>19</v>
      </c>
      <c r="B83" s="8"/>
      <c r="C83" s="22">
        <f t="shared" si="10"/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6"/>
      <c r="J83" s="7"/>
      <c r="K83" s="18"/>
      <c r="L83" s="18"/>
      <c r="M83" s="18"/>
      <c r="N83" s="18"/>
      <c r="O83" s="18"/>
      <c r="P83" s="18"/>
    </row>
    <row r="84" spans="1:16" ht="15" customHeight="1">
      <c r="A84" s="6" t="s">
        <v>20</v>
      </c>
      <c r="B84" s="8"/>
      <c r="C84" s="22">
        <f t="shared" si="10"/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6"/>
      <c r="J84" s="7"/>
      <c r="K84" s="18"/>
      <c r="L84" s="18"/>
      <c r="M84" s="18"/>
      <c r="N84" s="18"/>
      <c r="O84" s="18"/>
      <c r="P84" s="18"/>
    </row>
    <row r="85" spans="1:16" ht="15" customHeight="1">
      <c r="A85" s="6" t="s">
        <v>54</v>
      </c>
      <c r="B85" s="8"/>
      <c r="C85" s="22">
        <f t="shared" si="10"/>
        <v>460.8</v>
      </c>
      <c r="D85" s="22">
        <v>395</v>
      </c>
      <c r="E85" s="22">
        <v>65.8</v>
      </c>
      <c r="F85" s="22">
        <v>0</v>
      </c>
      <c r="G85" s="22">
        <v>0</v>
      </c>
      <c r="H85" s="22">
        <v>0</v>
      </c>
      <c r="I85" s="6"/>
      <c r="J85" s="7"/>
      <c r="K85" s="18"/>
      <c r="L85" s="18"/>
      <c r="M85" s="18"/>
      <c r="N85" s="18"/>
      <c r="O85" s="18"/>
      <c r="P85" s="18"/>
    </row>
    <row r="86" spans="1:16" ht="75" customHeight="1">
      <c r="A86" s="6" t="s">
        <v>103</v>
      </c>
      <c r="B86" s="33" t="s">
        <v>53</v>
      </c>
      <c r="C86" s="22">
        <f t="shared" si="10"/>
        <v>20231.6</v>
      </c>
      <c r="D86" s="22">
        <f>D89+D88+D87</f>
        <v>2250</v>
      </c>
      <c r="E86" s="22">
        <f>E89+E88+E87</f>
        <v>3993</v>
      </c>
      <c r="F86" s="22">
        <f>F89+F88+F87</f>
        <v>13988.6</v>
      </c>
      <c r="G86" s="22">
        <f>G89+G88+G87</f>
        <v>0</v>
      </c>
      <c r="H86" s="22">
        <f>H89+H88+H87</f>
        <v>0</v>
      </c>
      <c r="I86" s="6" t="s">
        <v>55</v>
      </c>
      <c r="J86" s="7" t="s">
        <v>11</v>
      </c>
      <c r="K86" s="18">
        <v>0</v>
      </c>
      <c r="L86" s="18">
        <v>4</v>
      </c>
      <c r="M86" s="18">
        <v>6</v>
      </c>
      <c r="N86" s="18">
        <v>12</v>
      </c>
      <c r="O86" s="18">
        <v>0</v>
      </c>
      <c r="P86" s="18">
        <v>0</v>
      </c>
    </row>
    <row r="87" spans="1:16" ht="15" customHeight="1">
      <c r="A87" s="6" t="s">
        <v>19</v>
      </c>
      <c r="B87" s="8"/>
      <c r="C87" s="22">
        <f t="shared" si="10"/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6"/>
      <c r="J87" s="7"/>
      <c r="K87" s="18"/>
      <c r="L87" s="18"/>
      <c r="M87" s="18"/>
      <c r="N87" s="18"/>
      <c r="O87" s="18"/>
      <c r="P87" s="18"/>
    </row>
    <row r="88" spans="1:16" ht="15" customHeight="1">
      <c r="A88" s="6" t="s">
        <v>20</v>
      </c>
      <c r="B88" s="8"/>
      <c r="C88" s="22">
        <f t="shared" si="10"/>
        <v>10115.8</v>
      </c>
      <c r="D88" s="22">
        <f>D92+D96+D100+D104+D108+D112</f>
        <v>1125</v>
      </c>
      <c r="E88" s="22">
        <v>1996.5</v>
      </c>
      <c r="F88" s="22">
        <v>6994.3</v>
      </c>
      <c r="G88" s="22">
        <v>0</v>
      </c>
      <c r="H88" s="22">
        <v>0</v>
      </c>
      <c r="I88" s="6"/>
      <c r="J88" s="7"/>
      <c r="K88" s="18"/>
      <c r="L88" s="18"/>
      <c r="M88" s="18"/>
      <c r="N88" s="18"/>
      <c r="O88" s="18"/>
      <c r="P88" s="18"/>
    </row>
    <row r="89" spans="1:16" ht="15" customHeight="1">
      <c r="A89" s="6" t="s">
        <v>54</v>
      </c>
      <c r="B89" s="8"/>
      <c r="C89" s="22">
        <f t="shared" si="10"/>
        <v>10115.8</v>
      </c>
      <c r="D89" s="22">
        <f>D93+D97+D101+D105+D109+D113</f>
        <v>1125</v>
      </c>
      <c r="E89" s="22">
        <v>1996.5</v>
      </c>
      <c r="F89" s="22">
        <v>6994.3</v>
      </c>
      <c r="G89" s="22">
        <v>0</v>
      </c>
      <c r="H89" s="22">
        <v>0</v>
      </c>
      <c r="I89" s="6"/>
      <c r="J89" s="7"/>
      <c r="K89" s="18"/>
      <c r="L89" s="18"/>
      <c r="M89" s="18"/>
      <c r="N89" s="18"/>
      <c r="O89" s="18"/>
      <c r="P89" s="18"/>
    </row>
    <row r="90" spans="1:16" ht="64.5" customHeight="1">
      <c r="A90" s="6" t="s">
        <v>99</v>
      </c>
      <c r="B90" s="33" t="s">
        <v>53</v>
      </c>
      <c r="C90" s="22">
        <f t="shared" si="10"/>
        <v>560.83826</v>
      </c>
      <c r="D90" s="36">
        <f>D91+D92+D93</f>
        <v>560.83826</v>
      </c>
      <c r="E90" s="22">
        <f>E91+E92+E93</f>
        <v>0</v>
      </c>
      <c r="F90" s="22">
        <f>F91+F92+F93</f>
        <v>0</v>
      </c>
      <c r="G90" s="22">
        <f>G91+G92+G93</f>
        <v>0</v>
      </c>
      <c r="H90" s="22">
        <f>H91+H92+H93</f>
        <v>0</v>
      </c>
      <c r="I90" s="6" t="s">
        <v>93</v>
      </c>
      <c r="J90" s="7" t="s">
        <v>11</v>
      </c>
      <c r="K90" s="18">
        <v>0</v>
      </c>
      <c r="L90" s="30">
        <v>1</v>
      </c>
      <c r="M90" s="18">
        <v>0</v>
      </c>
      <c r="N90" s="18">
        <v>0</v>
      </c>
      <c r="O90" s="18">
        <v>0</v>
      </c>
      <c r="P90" s="18">
        <v>0</v>
      </c>
    </row>
    <row r="91" spans="1:16" ht="15" customHeight="1">
      <c r="A91" s="6" t="s">
        <v>19</v>
      </c>
      <c r="B91" s="8"/>
      <c r="C91" s="22">
        <f t="shared" si="10"/>
        <v>0</v>
      </c>
      <c r="D91" s="36">
        <v>0</v>
      </c>
      <c r="E91" s="22">
        <v>0</v>
      </c>
      <c r="F91" s="22">
        <v>0</v>
      </c>
      <c r="G91" s="22">
        <v>0</v>
      </c>
      <c r="H91" s="22">
        <v>0</v>
      </c>
      <c r="I91" s="6"/>
      <c r="J91" s="7"/>
      <c r="K91" s="18"/>
      <c r="L91" s="30"/>
      <c r="M91" s="18"/>
      <c r="N91" s="18"/>
      <c r="O91" s="18"/>
      <c r="P91" s="18"/>
    </row>
    <row r="92" spans="1:16" ht="15" customHeight="1">
      <c r="A92" s="6" t="s">
        <v>20</v>
      </c>
      <c r="B92" s="8"/>
      <c r="C92" s="22">
        <f t="shared" si="10"/>
        <v>280.41913</v>
      </c>
      <c r="D92" s="36">
        <v>280.41913</v>
      </c>
      <c r="E92" s="22">
        <v>0</v>
      </c>
      <c r="F92" s="22">
        <v>0</v>
      </c>
      <c r="G92" s="22">
        <v>0</v>
      </c>
      <c r="H92" s="22">
        <v>0</v>
      </c>
      <c r="I92" s="6"/>
      <c r="J92" s="7"/>
      <c r="K92" s="18"/>
      <c r="L92" s="30"/>
      <c r="M92" s="18"/>
      <c r="N92" s="18"/>
      <c r="O92" s="18"/>
      <c r="P92" s="18"/>
    </row>
    <row r="93" spans="1:16" ht="15" customHeight="1">
      <c r="A93" s="6" t="s">
        <v>54</v>
      </c>
      <c r="B93" s="8"/>
      <c r="C93" s="22">
        <f t="shared" si="10"/>
        <v>280.41913</v>
      </c>
      <c r="D93" s="36">
        <v>280.41913</v>
      </c>
      <c r="E93" s="22">
        <v>0</v>
      </c>
      <c r="F93" s="22">
        <v>0</v>
      </c>
      <c r="G93" s="22">
        <v>0</v>
      </c>
      <c r="H93" s="22">
        <v>0</v>
      </c>
      <c r="I93" s="6"/>
      <c r="J93" s="7"/>
      <c r="K93" s="18"/>
      <c r="L93" s="30"/>
      <c r="M93" s="18"/>
      <c r="N93" s="18"/>
      <c r="O93" s="18"/>
      <c r="P93" s="18"/>
    </row>
    <row r="94" spans="1:16" ht="66.75" customHeight="1">
      <c r="A94" s="6" t="s">
        <v>100</v>
      </c>
      <c r="B94" s="33" t="s">
        <v>53</v>
      </c>
      <c r="C94" s="22">
        <f t="shared" si="10"/>
        <v>561.44644</v>
      </c>
      <c r="D94" s="36">
        <f>D95+D96+D97</f>
        <v>561.44644</v>
      </c>
      <c r="E94" s="22">
        <f>E95+E96+E97</f>
        <v>0</v>
      </c>
      <c r="F94" s="22">
        <f>F95+F96+F97</f>
        <v>0</v>
      </c>
      <c r="G94" s="22">
        <f>G95+G96+G97</f>
        <v>0</v>
      </c>
      <c r="H94" s="22">
        <f>H95+H96+H97</f>
        <v>0</v>
      </c>
      <c r="I94" s="6" t="s">
        <v>94</v>
      </c>
      <c r="J94" s="7" t="s">
        <v>11</v>
      </c>
      <c r="K94" s="18">
        <v>0</v>
      </c>
      <c r="L94" s="30">
        <v>1</v>
      </c>
      <c r="M94" s="18">
        <v>0</v>
      </c>
      <c r="N94" s="18">
        <v>0</v>
      </c>
      <c r="O94" s="18">
        <v>0</v>
      </c>
      <c r="P94" s="18">
        <v>0</v>
      </c>
    </row>
    <row r="95" spans="1:16" ht="15" customHeight="1">
      <c r="A95" s="6" t="s">
        <v>19</v>
      </c>
      <c r="B95" s="8"/>
      <c r="C95" s="22">
        <f t="shared" si="10"/>
        <v>0</v>
      </c>
      <c r="D95" s="36">
        <v>0</v>
      </c>
      <c r="E95" s="22">
        <v>0</v>
      </c>
      <c r="F95" s="22">
        <v>0</v>
      </c>
      <c r="G95" s="22">
        <v>0</v>
      </c>
      <c r="H95" s="22">
        <v>0</v>
      </c>
      <c r="I95" s="6"/>
      <c r="J95" s="7"/>
      <c r="K95" s="18"/>
      <c r="L95" s="30"/>
      <c r="M95" s="18"/>
      <c r="N95" s="18"/>
      <c r="O95" s="18"/>
      <c r="P95" s="18"/>
    </row>
    <row r="96" spans="1:16" ht="15" customHeight="1">
      <c r="A96" s="6" t="s">
        <v>20</v>
      </c>
      <c r="B96" s="8"/>
      <c r="C96" s="22">
        <f t="shared" si="10"/>
        <v>280.72322</v>
      </c>
      <c r="D96" s="36">
        <v>280.72322</v>
      </c>
      <c r="E96" s="22">
        <v>0</v>
      </c>
      <c r="F96" s="22">
        <v>0</v>
      </c>
      <c r="G96" s="22">
        <v>0</v>
      </c>
      <c r="H96" s="22">
        <v>0</v>
      </c>
      <c r="I96" s="6"/>
      <c r="J96" s="7"/>
      <c r="K96" s="18"/>
      <c r="L96" s="30"/>
      <c r="M96" s="18"/>
      <c r="N96" s="18"/>
      <c r="O96" s="18"/>
      <c r="P96" s="18"/>
    </row>
    <row r="97" spans="1:16" ht="15" customHeight="1">
      <c r="A97" s="6" t="s">
        <v>54</v>
      </c>
      <c r="B97" s="8"/>
      <c r="C97" s="22">
        <f t="shared" si="10"/>
        <v>280.72322</v>
      </c>
      <c r="D97" s="36">
        <v>280.72322</v>
      </c>
      <c r="E97" s="22">
        <v>0</v>
      </c>
      <c r="F97" s="22">
        <v>0</v>
      </c>
      <c r="G97" s="22">
        <v>0</v>
      </c>
      <c r="H97" s="22">
        <v>0</v>
      </c>
      <c r="I97" s="6"/>
      <c r="J97" s="7"/>
      <c r="K97" s="18"/>
      <c r="L97" s="30"/>
      <c r="M97" s="18"/>
      <c r="N97" s="18"/>
      <c r="O97" s="18"/>
      <c r="P97" s="18"/>
    </row>
    <row r="98" spans="1:16" ht="63" customHeight="1">
      <c r="A98" s="6" t="s">
        <v>101</v>
      </c>
      <c r="B98" s="33" t="s">
        <v>53</v>
      </c>
      <c r="C98" s="22">
        <f t="shared" si="10"/>
        <v>563.7424</v>
      </c>
      <c r="D98" s="36">
        <f>D99+D100+D101</f>
        <v>563.7424</v>
      </c>
      <c r="E98" s="22">
        <f>E99+E100+E101</f>
        <v>0</v>
      </c>
      <c r="F98" s="22">
        <f>F99+F100+F101</f>
        <v>0</v>
      </c>
      <c r="G98" s="22">
        <f>G99+G100+G101</f>
        <v>0</v>
      </c>
      <c r="H98" s="22">
        <f>H99+H100+H101</f>
        <v>0</v>
      </c>
      <c r="I98" s="6" t="s">
        <v>95</v>
      </c>
      <c r="J98" s="7" t="s">
        <v>11</v>
      </c>
      <c r="K98" s="18">
        <v>0</v>
      </c>
      <c r="L98" s="30">
        <v>1</v>
      </c>
      <c r="M98" s="18">
        <v>0</v>
      </c>
      <c r="N98" s="18">
        <v>0</v>
      </c>
      <c r="O98" s="18">
        <v>0</v>
      </c>
      <c r="P98" s="18">
        <v>0</v>
      </c>
    </row>
    <row r="99" spans="1:16" ht="15" customHeight="1">
      <c r="A99" s="6" t="s">
        <v>19</v>
      </c>
      <c r="B99" s="8"/>
      <c r="C99" s="22">
        <f t="shared" si="10"/>
        <v>0</v>
      </c>
      <c r="D99" s="36">
        <v>0</v>
      </c>
      <c r="E99" s="22">
        <v>0</v>
      </c>
      <c r="F99" s="22">
        <v>0</v>
      </c>
      <c r="G99" s="22">
        <v>0</v>
      </c>
      <c r="H99" s="22">
        <v>0</v>
      </c>
      <c r="I99" s="6"/>
      <c r="J99" s="7"/>
      <c r="K99" s="18"/>
      <c r="L99" s="30"/>
      <c r="M99" s="18"/>
      <c r="N99" s="18"/>
      <c r="O99" s="18"/>
      <c r="P99" s="18"/>
    </row>
    <row r="100" spans="1:16" ht="15" customHeight="1">
      <c r="A100" s="6" t="s">
        <v>20</v>
      </c>
      <c r="B100" s="8"/>
      <c r="C100" s="22">
        <f t="shared" si="10"/>
        <v>281.8712</v>
      </c>
      <c r="D100" s="36">
        <v>281.8712</v>
      </c>
      <c r="E100" s="22">
        <v>0</v>
      </c>
      <c r="F100" s="22">
        <v>0</v>
      </c>
      <c r="G100" s="22">
        <v>0</v>
      </c>
      <c r="H100" s="22">
        <v>0</v>
      </c>
      <c r="I100" s="6"/>
      <c r="J100" s="7"/>
      <c r="K100" s="18"/>
      <c r="L100" s="30"/>
      <c r="M100" s="18"/>
      <c r="N100" s="18"/>
      <c r="O100" s="18"/>
      <c r="P100" s="18"/>
    </row>
    <row r="101" spans="1:16" ht="15" customHeight="1">
      <c r="A101" s="6" t="s">
        <v>54</v>
      </c>
      <c r="B101" s="8"/>
      <c r="C101" s="22">
        <f t="shared" si="10"/>
        <v>281.8712</v>
      </c>
      <c r="D101" s="36">
        <v>281.8712</v>
      </c>
      <c r="E101" s="22">
        <v>0</v>
      </c>
      <c r="F101" s="22">
        <v>0</v>
      </c>
      <c r="G101" s="22">
        <v>0</v>
      </c>
      <c r="H101" s="22">
        <v>0</v>
      </c>
      <c r="I101" s="6"/>
      <c r="J101" s="7"/>
      <c r="K101" s="18"/>
      <c r="L101" s="30"/>
      <c r="M101" s="18"/>
      <c r="N101" s="18"/>
      <c r="O101" s="18"/>
      <c r="P101" s="18"/>
    </row>
    <row r="102" spans="1:16" ht="78" customHeight="1">
      <c r="A102" s="6" t="s">
        <v>102</v>
      </c>
      <c r="B102" s="33" t="s">
        <v>53</v>
      </c>
      <c r="C102" s="22">
        <f t="shared" si="10"/>
        <v>563.9729</v>
      </c>
      <c r="D102" s="36">
        <f>D103+D104+D105</f>
        <v>563.9729</v>
      </c>
      <c r="E102" s="22">
        <f>E103+E104+E105</f>
        <v>0</v>
      </c>
      <c r="F102" s="22">
        <f>F103+F104+F105</f>
        <v>0</v>
      </c>
      <c r="G102" s="22">
        <f>G103+G104+G105</f>
        <v>0</v>
      </c>
      <c r="H102" s="22">
        <f>H103+H104+H105</f>
        <v>0</v>
      </c>
      <c r="I102" s="6" t="s">
        <v>96</v>
      </c>
      <c r="J102" s="7" t="s">
        <v>11</v>
      </c>
      <c r="K102" s="18">
        <v>0</v>
      </c>
      <c r="L102" s="30">
        <v>1</v>
      </c>
      <c r="M102" s="18">
        <v>0</v>
      </c>
      <c r="N102" s="18">
        <v>0</v>
      </c>
      <c r="O102" s="18">
        <v>0</v>
      </c>
      <c r="P102" s="18">
        <v>0</v>
      </c>
    </row>
    <row r="103" spans="1:16" ht="15" customHeight="1">
      <c r="A103" s="6" t="s">
        <v>19</v>
      </c>
      <c r="B103" s="8"/>
      <c r="C103" s="22">
        <f t="shared" si="10"/>
        <v>0</v>
      </c>
      <c r="D103" s="36">
        <v>0</v>
      </c>
      <c r="E103" s="22">
        <v>0</v>
      </c>
      <c r="F103" s="22">
        <v>0</v>
      </c>
      <c r="G103" s="22">
        <v>0</v>
      </c>
      <c r="H103" s="22">
        <v>0</v>
      </c>
      <c r="I103" s="6"/>
      <c r="J103" s="7"/>
      <c r="K103" s="18"/>
      <c r="L103" s="30"/>
      <c r="M103" s="18"/>
      <c r="N103" s="18"/>
      <c r="O103" s="18"/>
      <c r="P103" s="18"/>
    </row>
    <row r="104" spans="1:16" ht="15" customHeight="1">
      <c r="A104" s="6" t="s">
        <v>20</v>
      </c>
      <c r="B104" s="8"/>
      <c r="C104" s="22">
        <f t="shared" si="10"/>
        <v>281.98645</v>
      </c>
      <c r="D104" s="36">
        <v>281.98645</v>
      </c>
      <c r="E104" s="22">
        <v>0</v>
      </c>
      <c r="F104" s="22">
        <v>0</v>
      </c>
      <c r="G104" s="22">
        <v>0</v>
      </c>
      <c r="H104" s="22">
        <v>0</v>
      </c>
      <c r="I104" s="6"/>
      <c r="J104" s="7"/>
      <c r="K104" s="18"/>
      <c r="L104" s="30"/>
      <c r="M104" s="18"/>
      <c r="N104" s="18"/>
      <c r="O104" s="18"/>
      <c r="P104" s="18"/>
    </row>
    <row r="105" spans="1:16" ht="15" customHeight="1">
      <c r="A105" s="6" t="s">
        <v>54</v>
      </c>
      <c r="B105" s="8"/>
      <c r="C105" s="22">
        <f t="shared" si="10"/>
        <v>281.98645</v>
      </c>
      <c r="D105" s="36">
        <v>281.98645</v>
      </c>
      <c r="E105" s="22">
        <v>0</v>
      </c>
      <c r="F105" s="22">
        <v>0</v>
      </c>
      <c r="G105" s="22">
        <v>0</v>
      </c>
      <c r="H105" s="22">
        <v>0</v>
      </c>
      <c r="I105" s="6"/>
      <c r="J105" s="7"/>
      <c r="K105" s="18"/>
      <c r="L105" s="30"/>
      <c r="M105" s="18"/>
      <c r="N105" s="18"/>
      <c r="O105" s="18"/>
      <c r="P105" s="18"/>
    </row>
    <row r="106" spans="1:16" ht="99" customHeight="1">
      <c r="A106" s="6" t="s">
        <v>105</v>
      </c>
      <c r="B106" s="33" t="s">
        <v>53</v>
      </c>
      <c r="C106" s="22">
        <f t="shared" si="10"/>
        <v>2853.979</v>
      </c>
      <c r="D106" s="22">
        <f>D107+D108+D109</f>
        <v>0</v>
      </c>
      <c r="E106" s="36">
        <f>E107+E108+E109</f>
        <v>2853.979</v>
      </c>
      <c r="F106" s="22">
        <f>F107+F108+F109</f>
        <v>0</v>
      </c>
      <c r="G106" s="22">
        <f>G107+G108+G109</f>
        <v>0</v>
      </c>
      <c r="H106" s="22">
        <f>H107+H108+H109</f>
        <v>0</v>
      </c>
      <c r="I106" s="6" t="s">
        <v>97</v>
      </c>
      <c r="J106" s="7" t="s">
        <v>11</v>
      </c>
      <c r="K106" s="18">
        <v>0</v>
      </c>
      <c r="L106" s="30">
        <v>0</v>
      </c>
      <c r="M106" s="18">
        <v>4</v>
      </c>
      <c r="N106" s="18">
        <v>0</v>
      </c>
      <c r="O106" s="18">
        <v>0</v>
      </c>
      <c r="P106" s="18">
        <v>0</v>
      </c>
    </row>
    <row r="107" spans="1:16" ht="15" customHeight="1">
      <c r="A107" s="6" t="s">
        <v>19</v>
      </c>
      <c r="B107" s="8"/>
      <c r="C107" s="22">
        <f t="shared" si="10"/>
        <v>0</v>
      </c>
      <c r="D107" s="22">
        <v>0</v>
      </c>
      <c r="E107" s="36">
        <v>0</v>
      </c>
      <c r="F107" s="22">
        <v>0</v>
      </c>
      <c r="G107" s="22">
        <v>0</v>
      </c>
      <c r="H107" s="22">
        <v>0</v>
      </c>
      <c r="I107" s="6"/>
      <c r="J107" s="7"/>
      <c r="K107" s="18"/>
      <c r="L107" s="30"/>
      <c r="M107" s="18"/>
      <c r="N107" s="18"/>
      <c r="O107" s="18"/>
      <c r="P107" s="18"/>
    </row>
    <row r="108" spans="1:16" ht="15" customHeight="1">
      <c r="A108" s="6" t="s">
        <v>20</v>
      </c>
      <c r="B108" s="8"/>
      <c r="C108" s="22">
        <f t="shared" si="10"/>
        <v>1426.9895</v>
      </c>
      <c r="D108" s="22">
        <v>0</v>
      </c>
      <c r="E108" s="36">
        <v>1426.9895</v>
      </c>
      <c r="F108" s="22">
        <v>0</v>
      </c>
      <c r="G108" s="22">
        <v>0</v>
      </c>
      <c r="H108" s="22">
        <v>0</v>
      </c>
      <c r="I108" s="6"/>
      <c r="J108" s="7"/>
      <c r="K108" s="18"/>
      <c r="L108" s="30"/>
      <c r="M108" s="18"/>
      <c r="N108" s="18"/>
      <c r="O108" s="18"/>
      <c r="P108" s="18"/>
    </row>
    <row r="109" spans="1:16" ht="15" customHeight="1">
      <c r="A109" s="6" t="s">
        <v>54</v>
      </c>
      <c r="B109" s="8"/>
      <c r="C109" s="22">
        <f t="shared" si="10"/>
        <v>1426.9895</v>
      </c>
      <c r="D109" s="22">
        <v>0</v>
      </c>
      <c r="E109" s="36">
        <v>1426.9895</v>
      </c>
      <c r="F109" s="22">
        <v>0</v>
      </c>
      <c r="G109" s="22">
        <v>0</v>
      </c>
      <c r="H109" s="22">
        <v>0</v>
      </c>
      <c r="I109" s="6"/>
      <c r="J109" s="7"/>
      <c r="K109" s="18"/>
      <c r="L109" s="30"/>
      <c r="M109" s="18"/>
      <c r="N109" s="18"/>
      <c r="O109" s="18"/>
      <c r="P109" s="18"/>
    </row>
    <row r="110" spans="1:16" ht="74.25" customHeight="1">
      <c r="A110" s="6" t="s">
        <v>106</v>
      </c>
      <c r="B110" s="33" t="s">
        <v>53</v>
      </c>
      <c r="C110" s="22">
        <f t="shared" si="10"/>
        <v>1138.9862</v>
      </c>
      <c r="D110" s="22">
        <f>D111+D112+D113</f>
        <v>0</v>
      </c>
      <c r="E110" s="36">
        <f>E111+E112+E113</f>
        <v>1138.9862</v>
      </c>
      <c r="F110" s="22">
        <f>F111+F112+F113</f>
        <v>0</v>
      </c>
      <c r="G110" s="22">
        <f>G111+G112+G113</f>
        <v>0</v>
      </c>
      <c r="H110" s="22">
        <f>H111+H112+H113</f>
        <v>0</v>
      </c>
      <c r="I110" s="6" t="s">
        <v>98</v>
      </c>
      <c r="J110" s="7" t="s">
        <v>11</v>
      </c>
      <c r="K110" s="18">
        <v>0</v>
      </c>
      <c r="L110" s="30">
        <v>0</v>
      </c>
      <c r="M110" s="18">
        <v>2</v>
      </c>
      <c r="N110" s="18">
        <v>0</v>
      </c>
      <c r="O110" s="18">
        <v>0</v>
      </c>
      <c r="P110" s="18">
        <v>0</v>
      </c>
    </row>
    <row r="111" spans="1:16" ht="15" customHeight="1">
      <c r="A111" s="6" t="s">
        <v>19</v>
      </c>
      <c r="B111" s="8"/>
      <c r="C111" s="22">
        <f t="shared" si="10"/>
        <v>0</v>
      </c>
      <c r="D111" s="22">
        <v>0</v>
      </c>
      <c r="E111" s="36">
        <v>0</v>
      </c>
      <c r="F111" s="22">
        <v>0</v>
      </c>
      <c r="G111" s="22">
        <v>0</v>
      </c>
      <c r="H111" s="22">
        <v>0</v>
      </c>
      <c r="I111" s="6"/>
      <c r="J111" s="7"/>
      <c r="K111" s="18"/>
      <c r="L111" s="30"/>
      <c r="M111" s="18"/>
      <c r="N111" s="18"/>
      <c r="O111" s="18"/>
      <c r="P111" s="18"/>
    </row>
    <row r="112" spans="1:16" ht="15" customHeight="1">
      <c r="A112" s="6" t="s">
        <v>20</v>
      </c>
      <c r="B112" s="8"/>
      <c r="C112" s="22">
        <f t="shared" si="10"/>
        <v>569.4931</v>
      </c>
      <c r="D112" s="22">
        <v>0</v>
      </c>
      <c r="E112" s="36">
        <v>569.4931</v>
      </c>
      <c r="F112" s="22">
        <v>0</v>
      </c>
      <c r="G112" s="22">
        <v>0</v>
      </c>
      <c r="H112" s="22">
        <v>0</v>
      </c>
      <c r="I112" s="6"/>
      <c r="J112" s="7"/>
      <c r="K112" s="18"/>
      <c r="L112" s="30"/>
      <c r="M112" s="18"/>
      <c r="N112" s="18"/>
      <c r="O112" s="18"/>
      <c r="P112" s="18"/>
    </row>
    <row r="113" spans="1:16" ht="15" customHeight="1">
      <c r="A113" s="6" t="s">
        <v>54</v>
      </c>
      <c r="B113" s="8"/>
      <c r="C113" s="22">
        <f t="shared" si="10"/>
        <v>569.4931</v>
      </c>
      <c r="D113" s="22">
        <v>0</v>
      </c>
      <c r="E113" s="36">
        <v>569.4931</v>
      </c>
      <c r="F113" s="22">
        <v>0</v>
      </c>
      <c r="G113" s="22">
        <v>0</v>
      </c>
      <c r="H113" s="22">
        <v>0</v>
      </c>
      <c r="I113" s="6"/>
      <c r="J113" s="7"/>
      <c r="K113" s="18"/>
      <c r="L113" s="30"/>
      <c r="M113" s="18"/>
      <c r="N113" s="18"/>
      <c r="O113" s="18"/>
      <c r="P113" s="18"/>
    </row>
    <row r="114" spans="1:16" ht="67.5" customHeight="1">
      <c r="A114" s="6" t="s">
        <v>126</v>
      </c>
      <c r="B114" s="33" t="s">
        <v>53</v>
      </c>
      <c r="C114" s="22">
        <f aca="true" t="shared" si="11" ref="C114:C129">D114+E114+F114+G114+H114</f>
        <v>2856.63</v>
      </c>
      <c r="D114" s="22">
        <f>D115+D116+D117</f>
        <v>0</v>
      </c>
      <c r="E114" s="22">
        <f>E115+E116+E117</f>
        <v>0</v>
      </c>
      <c r="F114" s="36">
        <f>F115+F116+F117</f>
        <v>2856.63</v>
      </c>
      <c r="G114" s="22">
        <f>G115+G116+G117</f>
        <v>0</v>
      </c>
      <c r="H114" s="22">
        <f>H115+H116+H117</f>
        <v>0</v>
      </c>
      <c r="I114" s="6" t="s">
        <v>127</v>
      </c>
      <c r="J114" s="7" t="s">
        <v>11</v>
      </c>
      <c r="K114" s="18">
        <v>0</v>
      </c>
      <c r="L114" s="30">
        <v>0</v>
      </c>
      <c r="M114" s="18">
        <v>0</v>
      </c>
      <c r="N114" s="18">
        <v>3</v>
      </c>
      <c r="O114" s="18">
        <v>0</v>
      </c>
      <c r="P114" s="18">
        <v>0</v>
      </c>
    </row>
    <row r="115" spans="1:16" ht="15" customHeight="1">
      <c r="A115" s="6" t="s">
        <v>19</v>
      </c>
      <c r="B115" s="8"/>
      <c r="C115" s="22">
        <f t="shared" si="11"/>
        <v>0</v>
      </c>
      <c r="D115" s="22">
        <v>0</v>
      </c>
      <c r="E115" s="22">
        <v>0</v>
      </c>
      <c r="F115" s="36">
        <v>0</v>
      </c>
      <c r="G115" s="22">
        <v>0</v>
      </c>
      <c r="H115" s="22">
        <v>0</v>
      </c>
      <c r="I115" s="6"/>
      <c r="J115" s="7"/>
      <c r="K115" s="18"/>
      <c r="L115" s="30"/>
      <c r="M115" s="18"/>
      <c r="N115" s="18"/>
      <c r="O115" s="18"/>
      <c r="P115" s="18"/>
    </row>
    <row r="116" spans="1:16" ht="15" customHeight="1">
      <c r="A116" s="6" t="s">
        <v>20</v>
      </c>
      <c r="B116" s="8"/>
      <c r="C116" s="22">
        <f t="shared" si="11"/>
        <v>1428.315</v>
      </c>
      <c r="D116" s="22">
        <v>0</v>
      </c>
      <c r="E116" s="22">
        <v>0</v>
      </c>
      <c r="F116" s="36">
        <v>1428.315</v>
      </c>
      <c r="G116" s="22">
        <v>0</v>
      </c>
      <c r="H116" s="22">
        <v>0</v>
      </c>
      <c r="I116" s="6"/>
      <c r="J116" s="7"/>
      <c r="K116" s="18"/>
      <c r="L116" s="30"/>
      <c r="M116" s="18"/>
      <c r="N116" s="18"/>
      <c r="O116" s="18"/>
      <c r="P116" s="18"/>
    </row>
    <row r="117" spans="1:16" ht="15" customHeight="1">
      <c r="A117" s="6" t="s">
        <v>54</v>
      </c>
      <c r="B117" s="8"/>
      <c r="C117" s="22">
        <f t="shared" si="11"/>
        <v>1428.315</v>
      </c>
      <c r="D117" s="22">
        <v>0</v>
      </c>
      <c r="E117" s="22">
        <v>0</v>
      </c>
      <c r="F117" s="36">
        <v>1428.315</v>
      </c>
      <c r="G117" s="22">
        <v>0</v>
      </c>
      <c r="H117" s="22">
        <v>0</v>
      </c>
      <c r="I117" s="6"/>
      <c r="J117" s="7"/>
      <c r="K117" s="18"/>
      <c r="L117" s="30"/>
      <c r="M117" s="18"/>
      <c r="N117" s="18"/>
      <c r="O117" s="18"/>
      <c r="P117" s="18"/>
    </row>
    <row r="118" spans="1:16" ht="66" customHeight="1">
      <c r="A118" s="6" t="s">
        <v>128</v>
      </c>
      <c r="B118" s="33" t="s">
        <v>53</v>
      </c>
      <c r="C118" s="22">
        <f t="shared" si="11"/>
        <v>3710.6784</v>
      </c>
      <c r="D118" s="22">
        <f>D119+D120+D121</f>
        <v>0</v>
      </c>
      <c r="E118" s="22">
        <f>E119+E120+E121</f>
        <v>0</v>
      </c>
      <c r="F118" s="36">
        <f>F119+F120+F121</f>
        <v>3710.6784</v>
      </c>
      <c r="G118" s="22">
        <f>G119+G120+G121</f>
        <v>0</v>
      </c>
      <c r="H118" s="22">
        <f>H119+H120+H121</f>
        <v>0</v>
      </c>
      <c r="I118" s="6" t="s">
        <v>129</v>
      </c>
      <c r="J118" s="7" t="s">
        <v>11</v>
      </c>
      <c r="K118" s="18">
        <v>0</v>
      </c>
      <c r="L118" s="30">
        <v>0</v>
      </c>
      <c r="M118" s="18">
        <v>0</v>
      </c>
      <c r="N118" s="18">
        <v>3</v>
      </c>
      <c r="O118" s="18">
        <v>0</v>
      </c>
      <c r="P118" s="18">
        <v>0</v>
      </c>
    </row>
    <row r="119" spans="1:16" ht="15" customHeight="1">
      <c r="A119" s="6" t="s">
        <v>19</v>
      </c>
      <c r="B119" s="8"/>
      <c r="C119" s="22">
        <f t="shared" si="11"/>
        <v>0</v>
      </c>
      <c r="D119" s="22">
        <v>0</v>
      </c>
      <c r="E119" s="22">
        <v>0</v>
      </c>
      <c r="F119" s="36">
        <v>0</v>
      </c>
      <c r="G119" s="22">
        <v>0</v>
      </c>
      <c r="H119" s="22">
        <v>0</v>
      </c>
      <c r="I119" s="6"/>
      <c r="J119" s="7"/>
      <c r="K119" s="18"/>
      <c r="L119" s="30"/>
      <c r="M119" s="18"/>
      <c r="N119" s="18"/>
      <c r="O119" s="18"/>
      <c r="P119" s="18"/>
    </row>
    <row r="120" spans="1:16" ht="15" customHeight="1">
      <c r="A120" s="6" t="s">
        <v>20</v>
      </c>
      <c r="B120" s="8"/>
      <c r="C120" s="22">
        <f t="shared" si="11"/>
        <v>1855.3392</v>
      </c>
      <c r="D120" s="22">
        <v>0</v>
      </c>
      <c r="E120" s="22">
        <v>0</v>
      </c>
      <c r="F120" s="36">
        <v>1855.3392</v>
      </c>
      <c r="G120" s="22">
        <v>0</v>
      </c>
      <c r="H120" s="22">
        <v>0</v>
      </c>
      <c r="I120" s="6"/>
      <c r="J120" s="7"/>
      <c r="K120" s="18"/>
      <c r="L120" s="30"/>
      <c r="M120" s="18"/>
      <c r="N120" s="18"/>
      <c r="O120" s="18"/>
      <c r="P120" s="18"/>
    </row>
    <row r="121" spans="1:16" ht="15" customHeight="1">
      <c r="A121" s="6" t="s">
        <v>54</v>
      </c>
      <c r="B121" s="8"/>
      <c r="C121" s="22">
        <f t="shared" si="11"/>
        <v>1855.3392</v>
      </c>
      <c r="D121" s="22">
        <v>0</v>
      </c>
      <c r="E121" s="22">
        <v>0</v>
      </c>
      <c r="F121" s="36">
        <v>1855.3392</v>
      </c>
      <c r="G121" s="22">
        <v>0</v>
      </c>
      <c r="H121" s="22">
        <v>0</v>
      </c>
      <c r="I121" s="6"/>
      <c r="J121" s="7"/>
      <c r="K121" s="18"/>
      <c r="L121" s="30"/>
      <c r="M121" s="18"/>
      <c r="N121" s="18"/>
      <c r="O121" s="18"/>
      <c r="P121" s="18"/>
    </row>
    <row r="122" spans="1:16" ht="79.5" customHeight="1">
      <c r="A122" s="6" t="s">
        <v>130</v>
      </c>
      <c r="B122" s="33" t="s">
        <v>53</v>
      </c>
      <c r="C122" s="22">
        <f t="shared" si="11"/>
        <v>3710.6784</v>
      </c>
      <c r="D122" s="22">
        <f>D123+D124+D125</f>
        <v>0</v>
      </c>
      <c r="E122" s="36">
        <f>E123+E124+E125</f>
        <v>0</v>
      </c>
      <c r="F122" s="36">
        <f>F123+F124+F125</f>
        <v>3710.6784</v>
      </c>
      <c r="G122" s="22">
        <f>G123+G124+G125</f>
        <v>0</v>
      </c>
      <c r="H122" s="22">
        <f>H123+H124+H125</f>
        <v>0</v>
      </c>
      <c r="I122" s="6" t="s">
        <v>132</v>
      </c>
      <c r="J122" s="7" t="s">
        <v>11</v>
      </c>
      <c r="K122" s="18">
        <v>0</v>
      </c>
      <c r="L122" s="30">
        <v>0</v>
      </c>
      <c r="M122" s="18">
        <v>0</v>
      </c>
      <c r="N122" s="18">
        <v>3</v>
      </c>
      <c r="O122" s="18">
        <v>0</v>
      </c>
      <c r="P122" s="18">
        <v>0</v>
      </c>
    </row>
    <row r="123" spans="1:16" ht="15" customHeight="1">
      <c r="A123" s="6" t="s">
        <v>19</v>
      </c>
      <c r="B123" s="8"/>
      <c r="C123" s="22">
        <f t="shared" si="11"/>
        <v>0</v>
      </c>
      <c r="D123" s="22">
        <v>0</v>
      </c>
      <c r="E123" s="22">
        <v>0</v>
      </c>
      <c r="F123" s="36">
        <v>0</v>
      </c>
      <c r="G123" s="22">
        <v>0</v>
      </c>
      <c r="H123" s="22">
        <v>0</v>
      </c>
      <c r="I123" s="6"/>
      <c r="J123" s="7"/>
      <c r="K123" s="18"/>
      <c r="L123" s="30"/>
      <c r="M123" s="18"/>
      <c r="N123" s="18"/>
      <c r="O123" s="18"/>
      <c r="P123" s="18"/>
    </row>
    <row r="124" spans="1:16" ht="15" customHeight="1">
      <c r="A124" s="6" t="s">
        <v>20</v>
      </c>
      <c r="B124" s="8"/>
      <c r="C124" s="22">
        <f t="shared" si="11"/>
        <v>1855.3392</v>
      </c>
      <c r="D124" s="22">
        <v>0</v>
      </c>
      <c r="E124" s="22">
        <v>0</v>
      </c>
      <c r="F124" s="36">
        <v>1855.3392</v>
      </c>
      <c r="G124" s="22">
        <v>0</v>
      </c>
      <c r="H124" s="22">
        <v>0</v>
      </c>
      <c r="I124" s="6"/>
      <c r="J124" s="7"/>
      <c r="K124" s="18"/>
      <c r="L124" s="30"/>
      <c r="M124" s="18"/>
      <c r="N124" s="18"/>
      <c r="O124" s="18"/>
      <c r="P124" s="18"/>
    </row>
    <row r="125" spans="1:16" ht="15" customHeight="1">
      <c r="A125" s="6" t="s">
        <v>54</v>
      </c>
      <c r="B125" s="8"/>
      <c r="C125" s="22">
        <f t="shared" si="11"/>
        <v>1855.3392</v>
      </c>
      <c r="D125" s="22">
        <v>0</v>
      </c>
      <c r="E125" s="22">
        <v>0</v>
      </c>
      <c r="F125" s="36">
        <v>1855.3392</v>
      </c>
      <c r="G125" s="22">
        <v>0</v>
      </c>
      <c r="H125" s="22">
        <v>0</v>
      </c>
      <c r="I125" s="6"/>
      <c r="J125" s="7"/>
      <c r="K125" s="18"/>
      <c r="L125" s="30"/>
      <c r="M125" s="18"/>
      <c r="N125" s="18"/>
      <c r="O125" s="18"/>
      <c r="P125" s="18"/>
    </row>
    <row r="126" spans="1:16" ht="74.25" customHeight="1">
      <c r="A126" s="6" t="s">
        <v>131</v>
      </c>
      <c r="B126" s="33" t="s">
        <v>53</v>
      </c>
      <c r="C126" s="22">
        <f t="shared" si="11"/>
        <v>3710.6784</v>
      </c>
      <c r="D126" s="22">
        <f>D127+D128+D129</f>
        <v>0</v>
      </c>
      <c r="E126" s="22">
        <f>E127+E128+E129</f>
        <v>0</v>
      </c>
      <c r="F126" s="36">
        <f>F127+F128+F129</f>
        <v>3710.6784</v>
      </c>
      <c r="G126" s="22">
        <f>G127+G128+G129</f>
        <v>0</v>
      </c>
      <c r="H126" s="22">
        <f>H127+H128+H129</f>
        <v>0</v>
      </c>
      <c r="I126" s="6" t="s">
        <v>133</v>
      </c>
      <c r="J126" s="7" t="s">
        <v>11</v>
      </c>
      <c r="K126" s="18">
        <v>0</v>
      </c>
      <c r="L126" s="30">
        <v>0</v>
      </c>
      <c r="M126" s="18">
        <v>0</v>
      </c>
      <c r="N126" s="18">
        <v>3</v>
      </c>
      <c r="O126" s="18">
        <v>0</v>
      </c>
      <c r="P126" s="18">
        <v>0</v>
      </c>
    </row>
    <row r="127" spans="1:16" ht="15" customHeight="1">
      <c r="A127" s="6" t="s">
        <v>19</v>
      </c>
      <c r="B127" s="8"/>
      <c r="C127" s="22">
        <f t="shared" si="11"/>
        <v>0</v>
      </c>
      <c r="D127" s="22">
        <v>0</v>
      </c>
      <c r="E127" s="22">
        <v>0</v>
      </c>
      <c r="F127" s="36">
        <v>0</v>
      </c>
      <c r="G127" s="22">
        <v>0</v>
      </c>
      <c r="H127" s="22">
        <v>0</v>
      </c>
      <c r="I127" s="6"/>
      <c r="J127" s="7"/>
      <c r="K127" s="18"/>
      <c r="L127" s="30"/>
      <c r="M127" s="18"/>
      <c r="N127" s="18"/>
      <c r="O127" s="18"/>
      <c r="P127" s="18"/>
    </row>
    <row r="128" spans="1:16" ht="15" customHeight="1">
      <c r="A128" s="6" t="s">
        <v>20</v>
      </c>
      <c r="B128" s="8"/>
      <c r="C128" s="22">
        <f t="shared" si="11"/>
        <v>1855.3392</v>
      </c>
      <c r="D128" s="22">
        <v>0</v>
      </c>
      <c r="E128" s="22">
        <v>0</v>
      </c>
      <c r="F128" s="36">
        <v>1855.3392</v>
      </c>
      <c r="G128" s="22">
        <v>0</v>
      </c>
      <c r="H128" s="22">
        <v>0</v>
      </c>
      <c r="I128" s="6"/>
      <c r="J128" s="7"/>
      <c r="K128" s="18"/>
      <c r="L128" s="30"/>
      <c r="M128" s="18"/>
      <c r="N128" s="18"/>
      <c r="O128" s="18"/>
      <c r="P128" s="18"/>
    </row>
    <row r="129" spans="1:16" ht="15" customHeight="1">
      <c r="A129" s="6" t="s">
        <v>54</v>
      </c>
      <c r="B129" s="8"/>
      <c r="C129" s="22">
        <f t="shared" si="11"/>
        <v>1855.3392</v>
      </c>
      <c r="D129" s="22">
        <v>0</v>
      </c>
      <c r="E129" s="22">
        <v>0</v>
      </c>
      <c r="F129" s="36">
        <v>1855.3392</v>
      </c>
      <c r="G129" s="22">
        <v>0</v>
      </c>
      <c r="H129" s="22">
        <v>0</v>
      </c>
      <c r="I129" s="6"/>
      <c r="J129" s="7"/>
      <c r="K129" s="18"/>
      <c r="L129" s="30"/>
      <c r="M129" s="18"/>
      <c r="N129" s="18"/>
      <c r="O129" s="18"/>
      <c r="P129" s="18"/>
    </row>
    <row r="130" spans="1:16" ht="61.5" customHeight="1">
      <c r="A130" s="6" t="s">
        <v>57</v>
      </c>
      <c r="B130" s="33" t="s">
        <v>53</v>
      </c>
      <c r="C130" s="22">
        <f>D130+E130+F130+G130+H130</f>
        <v>1682.8000000000002</v>
      </c>
      <c r="D130" s="22">
        <f>D131+D132+D133</f>
        <v>862.7</v>
      </c>
      <c r="E130" s="22">
        <f>E131+E132+E133</f>
        <v>666.6</v>
      </c>
      <c r="F130" s="22">
        <f>F131+F132+F133</f>
        <v>153.5</v>
      </c>
      <c r="G130" s="22">
        <f>G131+G132+G133</f>
        <v>0</v>
      </c>
      <c r="H130" s="22">
        <f>H131+H132+H133</f>
        <v>0</v>
      </c>
      <c r="I130" s="6" t="s">
        <v>58</v>
      </c>
      <c r="J130" s="7" t="s">
        <v>11</v>
      </c>
      <c r="K130" s="18">
        <v>6</v>
      </c>
      <c r="L130" s="30">
        <v>15</v>
      </c>
      <c r="M130" s="18">
        <v>14</v>
      </c>
      <c r="N130" s="18">
        <v>1</v>
      </c>
      <c r="O130" s="18">
        <v>0</v>
      </c>
      <c r="P130" s="18">
        <v>0</v>
      </c>
    </row>
    <row r="131" spans="1:16" ht="15" customHeight="1">
      <c r="A131" s="6" t="s">
        <v>19</v>
      </c>
      <c r="B131" s="8"/>
      <c r="C131" s="22">
        <f>D131+E131+F131+G131+H131</f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6"/>
      <c r="J131" s="7"/>
      <c r="K131" s="18"/>
      <c r="L131" s="30"/>
      <c r="M131" s="18"/>
      <c r="N131" s="18"/>
      <c r="O131" s="18"/>
      <c r="P131" s="18"/>
    </row>
    <row r="132" spans="1:16" ht="15" customHeight="1">
      <c r="A132" s="6" t="s">
        <v>20</v>
      </c>
      <c r="B132" s="8"/>
      <c r="C132" s="22">
        <f>D132+E132+F132+G132+H132</f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6"/>
      <c r="J132" s="7"/>
      <c r="K132" s="18"/>
      <c r="L132" s="30"/>
      <c r="M132" s="18"/>
      <c r="N132" s="18"/>
      <c r="O132" s="18"/>
      <c r="P132" s="18"/>
    </row>
    <row r="133" spans="1:16" ht="15" customHeight="1">
      <c r="A133" s="6" t="s">
        <v>54</v>
      </c>
      <c r="B133" s="8"/>
      <c r="C133" s="22">
        <f>D133+E133+F133+G133+H133</f>
        <v>1682.8000000000002</v>
      </c>
      <c r="D133" s="22">
        <v>862.7</v>
      </c>
      <c r="E133" s="22">
        <v>666.6</v>
      </c>
      <c r="F133" s="22">
        <v>153.5</v>
      </c>
      <c r="G133" s="22">
        <v>0</v>
      </c>
      <c r="H133" s="22">
        <v>0</v>
      </c>
      <c r="I133" s="6"/>
      <c r="J133" s="7"/>
      <c r="K133" s="18"/>
      <c r="L133" s="30"/>
      <c r="M133" s="18"/>
      <c r="N133" s="18"/>
      <c r="O133" s="18"/>
      <c r="P133" s="18"/>
    </row>
    <row r="134" spans="1:16" ht="128.25" customHeight="1">
      <c r="A134" s="6" t="s">
        <v>163</v>
      </c>
      <c r="B134" s="33" t="s">
        <v>53</v>
      </c>
      <c r="C134" s="25">
        <f aca="true" t="shared" si="12" ref="C134:C153">D134+E134+F134+G134+H134</f>
        <v>15000</v>
      </c>
      <c r="D134" s="25">
        <f>D135+D137</f>
        <v>0</v>
      </c>
      <c r="E134" s="25">
        <f>E135+E137</f>
        <v>0</v>
      </c>
      <c r="F134" s="25">
        <f>F135+F137+F136</f>
        <v>15000</v>
      </c>
      <c r="G134" s="25">
        <f>G135+G136+G137</f>
        <v>0</v>
      </c>
      <c r="H134" s="25">
        <f>H135+H137</f>
        <v>0</v>
      </c>
      <c r="I134" s="6" t="s">
        <v>79</v>
      </c>
      <c r="J134" s="7" t="s">
        <v>11</v>
      </c>
      <c r="K134" s="18" t="s">
        <v>68</v>
      </c>
      <c r="L134" s="18" t="s">
        <v>68</v>
      </c>
      <c r="M134" s="18" t="s">
        <v>68</v>
      </c>
      <c r="N134" s="18" t="s">
        <v>80</v>
      </c>
      <c r="O134" s="18" t="s">
        <v>68</v>
      </c>
      <c r="P134" s="18" t="s">
        <v>68</v>
      </c>
    </row>
    <row r="135" spans="1:16" ht="15">
      <c r="A135" s="6" t="s">
        <v>19</v>
      </c>
      <c r="B135" s="8"/>
      <c r="C135" s="25">
        <f t="shared" si="12"/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7"/>
      <c r="J135" s="7"/>
      <c r="K135" s="18"/>
      <c r="L135" s="18"/>
      <c r="M135" s="18"/>
      <c r="N135" s="18"/>
      <c r="O135" s="18"/>
      <c r="P135" s="18"/>
    </row>
    <row r="136" spans="1:16" ht="15">
      <c r="A136" s="6" t="s">
        <v>20</v>
      </c>
      <c r="B136" s="8"/>
      <c r="C136" s="25">
        <f t="shared" si="12"/>
        <v>14250</v>
      </c>
      <c r="D136" s="22">
        <v>0</v>
      </c>
      <c r="E136" s="22">
        <v>0</v>
      </c>
      <c r="F136" s="22">
        <v>14250</v>
      </c>
      <c r="G136" s="22">
        <v>0</v>
      </c>
      <c r="H136" s="22">
        <v>0</v>
      </c>
      <c r="I136" s="7"/>
      <c r="J136" s="7"/>
      <c r="K136" s="18"/>
      <c r="L136" s="18"/>
      <c r="M136" s="18"/>
      <c r="N136" s="18"/>
      <c r="O136" s="18"/>
      <c r="P136" s="18"/>
    </row>
    <row r="137" spans="1:16" ht="15">
      <c r="A137" s="6" t="s">
        <v>54</v>
      </c>
      <c r="B137" s="8"/>
      <c r="C137" s="25">
        <f t="shared" si="12"/>
        <v>750</v>
      </c>
      <c r="D137" s="22">
        <v>0</v>
      </c>
      <c r="E137" s="22">
        <v>0</v>
      </c>
      <c r="F137" s="22">
        <v>750</v>
      </c>
      <c r="G137" s="22">
        <v>0</v>
      </c>
      <c r="H137" s="22">
        <v>0</v>
      </c>
      <c r="I137" s="7"/>
      <c r="J137" s="7"/>
      <c r="K137" s="18"/>
      <c r="L137" s="18"/>
      <c r="M137" s="18"/>
      <c r="N137" s="18"/>
      <c r="O137" s="18"/>
      <c r="P137" s="18"/>
    </row>
    <row r="138" spans="1:17" ht="60">
      <c r="A138" s="6" t="s">
        <v>34</v>
      </c>
      <c r="B138" s="33" t="s">
        <v>53</v>
      </c>
      <c r="C138" s="22">
        <f t="shared" si="12"/>
        <v>796.7</v>
      </c>
      <c r="D138" s="22">
        <f>D139+D140+D141</f>
        <v>0</v>
      </c>
      <c r="E138" s="22">
        <f>E139+E140+E141</f>
        <v>796.7</v>
      </c>
      <c r="F138" s="22">
        <v>0</v>
      </c>
      <c r="G138" s="22">
        <f>G139+G140+G141</f>
        <v>0</v>
      </c>
      <c r="H138" s="22">
        <f>H139+H140+H141</f>
        <v>0</v>
      </c>
      <c r="I138" s="6" t="s">
        <v>84</v>
      </c>
      <c r="J138" s="7" t="s">
        <v>11</v>
      </c>
      <c r="K138" s="18">
        <v>0</v>
      </c>
      <c r="L138" s="18">
        <v>0</v>
      </c>
      <c r="M138" s="18">
        <v>1</v>
      </c>
      <c r="N138" s="18">
        <v>0</v>
      </c>
      <c r="O138" s="18">
        <v>0</v>
      </c>
      <c r="P138" s="18">
        <v>0</v>
      </c>
      <c r="Q138" s="15"/>
    </row>
    <row r="139" spans="1:17" ht="15">
      <c r="A139" s="6" t="s">
        <v>19</v>
      </c>
      <c r="B139" s="13"/>
      <c r="C139" s="22">
        <f t="shared" si="12"/>
        <v>0</v>
      </c>
      <c r="D139" s="23">
        <v>0</v>
      </c>
      <c r="E139" s="22">
        <v>0</v>
      </c>
      <c r="F139" s="22">
        <v>0</v>
      </c>
      <c r="G139" s="22">
        <v>0</v>
      </c>
      <c r="H139" s="22">
        <v>0</v>
      </c>
      <c r="I139" s="6"/>
      <c r="J139" s="14"/>
      <c r="K139" s="31"/>
      <c r="L139" s="31"/>
      <c r="M139" s="31"/>
      <c r="N139" s="31"/>
      <c r="O139" s="31"/>
      <c r="P139" s="18"/>
      <c r="Q139" s="15"/>
    </row>
    <row r="140" spans="1:17" ht="15">
      <c r="A140" s="6" t="s">
        <v>20</v>
      </c>
      <c r="B140" s="8"/>
      <c r="C140" s="22">
        <f t="shared" si="12"/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6"/>
      <c r="J140" s="7"/>
      <c r="K140" s="18"/>
      <c r="L140" s="18"/>
      <c r="M140" s="18"/>
      <c r="N140" s="18"/>
      <c r="O140" s="18"/>
      <c r="P140" s="18"/>
      <c r="Q140" s="15"/>
    </row>
    <row r="141" spans="1:17" ht="15">
      <c r="A141" s="6" t="s">
        <v>54</v>
      </c>
      <c r="B141" s="8"/>
      <c r="C141" s="22">
        <f t="shared" si="12"/>
        <v>796.7</v>
      </c>
      <c r="D141" s="22">
        <v>0</v>
      </c>
      <c r="E141" s="22">
        <v>796.7</v>
      </c>
      <c r="F141" s="22">
        <v>0</v>
      </c>
      <c r="G141" s="22">
        <v>0</v>
      </c>
      <c r="H141" s="22">
        <v>0</v>
      </c>
      <c r="I141" s="6"/>
      <c r="J141" s="7"/>
      <c r="K141" s="18"/>
      <c r="L141" s="18"/>
      <c r="M141" s="18"/>
      <c r="N141" s="18"/>
      <c r="O141" s="18"/>
      <c r="P141" s="18"/>
      <c r="Q141" s="15"/>
    </row>
    <row r="142" spans="1:17" ht="76.5" customHeight="1">
      <c r="A142" s="6" t="s">
        <v>135</v>
      </c>
      <c r="B142" s="33" t="s">
        <v>53</v>
      </c>
      <c r="C142" s="23">
        <f t="shared" si="12"/>
        <v>11813.6</v>
      </c>
      <c r="D142" s="23">
        <f>D143+D144+D145</f>
        <v>0</v>
      </c>
      <c r="E142" s="23">
        <f>E143+E144+E145</f>
        <v>8370.5</v>
      </c>
      <c r="F142" s="23">
        <f>F143+F144+F145</f>
        <v>3443.1</v>
      </c>
      <c r="G142" s="23">
        <f>G143+G144+G145</f>
        <v>0</v>
      </c>
      <c r="H142" s="23">
        <f>H143+H144+H145</f>
        <v>0</v>
      </c>
      <c r="I142" s="6" t="s">
        <v>112</v>
      </c>
      <c r="J142" s="14" t="s">
        <v>14</v>
      </c>
      <c r="K142" s="31">
        <v>0</v>
      </c>
      <c r="L142" s="31">
        <v>0</v>
      </c>
      <c r="M142" s="31">
        <f>M146+M150+M154+M158+M162</f>
        <v>5007</v>
      </c>
      <c r="N142" s="31">
        <v>1030</v>
      </c>
      <c r="O142" s="31">
        <v>0</v>
      </c>
      <c r="P142" s="18">
        <v>0</v>
      </c>
      <c r="Q142" s="15"/>
    </row>
    <row r="143" spans="1:17" ht="18" customHeight="1">
      <c r="A143" s="6" t="s">
        <v>19</v>
      </c>
      <c r="B143" s="13"/>
      <c r="C143" s="23">
        <f t="shared" si="12"/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6"/>
      <c r="J143" s="14"/>
      <c r="K143" s="31"/>
      <c r="L143" s="31"/>
      <c r="M143" s="31"/>
      <c r="N143" s="31"/>
      <c r="O143" s="31"/>
      <c r="P143" s="18"/>
      <c r="Q143" s="15"/>
    </row>
    <row r="144" spans="1:17" ht="18" customHeight="1">
      <c r="A144" s="6" t="s">
        <v>20</v>
      </c>
      <c r="B144" s="13"/>
      <c r="C144" s="23">
        <f t="shared" si="12"/>
        <v>5638.5</v>
      </c>
      <c r="D144" s="23">
        <v>0</v>
      </c>
      <c r="E144" s="23">
        <v>3917</v>
      </c>
      <c r="F144" s="23">
        <v>1721.5</v>
      </c>
      <c r="G144" s="23">
        <v>0</v>
      </c>
      <c r="H144" s="23">
        <v>0</v>
      </c>
      <c r="I144" s="6"/>
      <c r="J144" s="14"/>
      <c r="K144" s="31"/>
      <c r="L144" s="31"/>
      <c r="M144" s="31"/>
      <c r="N144" s="31"/>
      <c r="O144" s="31"/>
      <c r="P144" s="18"/>
      <c r="Q144" s="15"/>
    </row>
    <row r="145" spans="1:17" ht="18" customHeight="1">
      <c r="A145" s="6" t="s">
        <v>54</v>
      </c>
      <c r="B145" s="13"/>
      <c r="C145" s="23">
        <f t="shared" si="12"/>
        <v>6175.1</v>
      </c>
      <c r="D145" s="23">
        <v>0</v>
      </c>
      <c r="E145" s="23">
        <v>4453.5</v>
      </c>
      <c r="F145" s="23">
        <v>1721.6</v>
      </c>
      <c r="G145" s="23">
        <v>0</v>
      </c>
      <c r="H145" s="23">
        <v>0</v>
      </c>
      <c r="I145" s="6"/>
      <c r="J145" s="14"/>
      <c r="K145" s="31"/>
      <c r="L145" s="31"/>
      <c r="M145" s="31"/>
      <c r="N145" s="31"/>
      <c r="O145" s="31"/>
      <c r="P145" s="18"/>
      <c r="Q145" s="15"/>
    </row>
    <row r="146" spans="1:17" ht="60.75" customHeight="1">
      <c r="A146" s="6" t="s">
        <v>136</v>
      </c>
      <c r="B146" s="33" t="s">
        <v>53</v>
      </c>
      <c r="C146" s="22">
        <f t="shared" si="12"/>
        <v>3534.6044</v>
      </c>
      <c r="D146" s="22">
        <f>D147+D148+D149</f>
        <v>0</v>
      </c>
      <c r="E146" s="36">
        <f>E147+E148+E149</f>
        <v>3534.6044</v>
      </c>
      <c r="F146" s="22">
        <f>F147+F148+F149</f>
        <v>0</v>
      </c>
      <c r="G146" s="22">
        <f>G147+G148+G149</f>
        <v>0</v>
      </c>
      <c r="H146" s="22">
        <f>H147+H148+H149</f>
        <v>0</v>
      </c>
      <c r="I146" s="6" t="s">
        <v>107</v>
      </c>
      <c r="J146" s="7" t="s">
        <v>14</v>
      </c>
      <c r="K146" s="18">
        <v>0</v>
      </c>
      <c r="L146" s="30">
        <v>0</v>
      </c>
      <c r="M146" s="18">
        <v>892</v>
      </c>
      <c r="N146" s="18">
        <v>0</v>
      </c>
      <c r="O146" s="18">
        <v>0</v>
      </c>
      <c r="P146" s="18">
        <v>0</v>
      </c>
      <c r="Q146" s="15"/>
    </row>
    <row r="147" spans="1:17" ht="18" customHeight="1">
      <c r="A147" s="6" t="s">
        <v>19</v>
      </c>
      <c r="B147" s="8"/>
      <c r="C147" s="22">
        <f t="shared" si="12"/>
        <v>0</v>
      </c>
      <c r="D147" s="22">
        <v>0</v>
      </c>
      <c r="E147" s="36">
        <v>0</v>
      </c>
      <c r="F147" s="22">
        <v>0</v>
      </c>
      <c r="G147" s="22">
        <v>0</v>
      </c>
      <c r="H147" s="22">
        <v>0</v>
      </c>
      <c r="I147" s="6"/>
      <c r="J147" s="7"/>
      <c r="K147" s="18"/>
      <c r="L147" s="30"/>
      <c r="M147" s="18"/>
      <c r="N147" s="18"/>
      <c r="O147" s="18"/>
      <c r="P147" s="18"/>
      <c r="Q147" s="15"/>
    </row>
    <row r="148" spans="1:17" ht="18" customHeight="1">
      <c r="A148" s="6" t="s">
        <v>20</v>
      </c>
      <c r="B148" s="8"/>
      <c r="C148" s="22">
        <f t="shared" si="12"/>
        <v>1767.3022</v>
      </c>
      <c r="D148" s="22">
        <v>0</v>
      </c>
      <c r="E148" s="36">
        <v>1767.3022</v>
      </c>
      <c r="F148" s="22">
        <v>0</v>
      </c>
      <c r="G148" s="22">
        <v>0</v>
      </c>
      <c r="H148" s="22">
        <v>0</v>
      </c>
      <c r="I148" s="6"/>
      <c r="J148" s="7"/>
      <c r="K148" s="18"/>
      <c r="L148" s="30"/>
      <c r="M148" s="18"/>
      <c r="N148" s="18"/>
      <c r="O148" s="18"/>
      <c r="P148" s="18"/>
      <c r="Q148" s="15"/>
    </row>
    <row r="149" spans="1:17" ht="18" customHeight="1">
      <c r="A149" s="6" t="s">
        <v>54</v>
      </c>
      <c r="B149" s="8"/>
      <c r="C149" s="22">
        <f t="shared" si="12"/>
        <v>1767.3022</v>
      </c>
      <c r="D149" s="22">
        <v>0</v>
      </c>
      <c r="E149" s="36">
        <v>1767.3022</v>
      </c>
      <c r="F149" s="22">
        <v>0</v>
      </c>
      <c r="G149" s="22">
        <v>0</v>
      </c>
      <c r="H149" s="22">
        <v>0</v>
      </c>
      <c r="I149" s="6"/>
      <c r="J149" s="7"/>
      <c r="K149" s="18"/>
      <c r="L149" s="30"/>
      <c r="M149" s="18"/>
      <c r="N149" s="18"/>
      <c r="O149" s="18"/>
      <c r="P149" s="18"/>
      <c r="Q149" s="15"/>
    </row>
    <row r="150" spans="1:17" ht="51.75" customHeight="1">
      <c r="A150" s="6" t="s">
        <v>111</v>
      </c>
      <c r="B150" s="33" t="s">
        <v>53</v>
      </c>
      <c r="C150" s="22">
        <f t="shared" si="12"/>
        <v>3314.434</v>
      </c>
      <c r="D150" s="22">
        <f>D151+D152+D153</f>
        <v>0</v>
      </c>
      <c r="E150" s="36">
        <f>E151+E152+E153</f>
        <v>3314.434</v>
      </c>
      <c r="F150" s="22">
        <f>F151+F152+F153</f>
        <v>0</v>
      </c>
      <c r="G150" s="22">
        <f>G151+G152+G153</f>
        <v>0</v>
      </c>
      <c r="H150" s="22">
        <f>H151+H152+H153</f>
        <v>0</v>
      </c>
      <c r="I150" s="6" t="s">
        <v>104</v>
      </c>
      <c r="J150" s="7" t="s">
        <v>14</v>
      </c>
      <c r="K150" s="18">
        <v>0</v>
      </c>
      <c r="L150" s="30">
        <v>0</v>
      </c>
      <c r="M150" s="18">
        <v>3425</v>
      </c>
      <c r="N150" s="18">
        <v>0</v>
      </c>
      <c r="O150" s="18">
        <v>0</v>
      </c>
      <c r="P150" s="18">
        <v>0</v>
      </c>
      <c r="Q150" s="15"/>
    </row>
    <row r="151" spans="1:17" ht="18" customHeight="1">
      <c r="A151" s="6" t="s">
        <v>19</v>
      </c>
      <c r="B151" s="8"/>
      <c r="C151" s="22">
        <f t="shared" si="12"/>
        <v>0</v>
      </c>
      <c r="D151" s="22">
        <v>0</v>
      </c>
      <c r="E151" s="36">
        <v>0</v>
      </c>
      <c r="F151" s="22">
        <v>0</v>
      </c>
      <c r="G151" s="22">
        <v>0</v>
      </c>
      <c r="H151" s="22">
        <v>0</v>
      </c>
      <c r="I151" s="6"/>
      <c r="J151" s="7"/>
      <c r="K151" s="18"/>
      <c r="L151" s="30"/>
      <c r="M151" s="18"/>
      <c r="N151" s="18"/>
      <c r="O151" s="18"/>
      <c r="P151" s="18"/>
      <c r="Q151" s="15"/>
    </row>
    <row r="152" spans="1:17" ht="18" customHeight="1">
      <c r="A152" s="6" t="s">
        <v>20</v>
      </c>
      <c r="B152" s="8"/>
      <c r="C152" s="22">
        <f t="shared" si="12"/>
        <v>1657.217</v>
      </c>
      <c r="D152" s="22">
        <v>0</v>
      </c>
      <c r="E152" s="36">
        <v>1657.217</v>
      </c>
      <c r="F152" s="22">
        <v>0</v>
      </c>
      <c r="G152" s="22">
        <v>0</v>
      </c>
      <c r="H152" s="22">
        <v>0</v>
      </c>
      <c r="I152" s="6"/>
      <c r="J152" s="7"/>
      <c r="K152" s="18"/>
      <c r="L152" s="30"/>
      <c r="M152" s="18"/>
      <c r="N152" s="18"/>
      <c r="O152" s="18"/>
      <c r="P152" s="18"/>
      <c r="Q152" s="15"/>
    </row>
    <row r="153" spans="1:17" ht="18" customHeight="1">
      <c r="A153" s="6" t="s">
        <v>54</v>
      </c>
      <c r="B153" s="8"/>
      <c r="C153" s="22">
        <f t="shared" si="12"/>
        <v>1657.217</v>
      </c>
      <c r="D153" s="22">
        <v>0</v>
      </c>
      <c r="E153" s="36">
        <v>1657.217</v>
      </c>
      <c r="F153" s="22">
        <v>0</v>
      </c>
      <c r="G153" s="22">
        <v>0</v>
      </c>
      <c r="H153" s="22">
        <v>0</v>
      </c>
      <c r="I153" s="6"/>
      <c r="J153" s="7"/>
      <c r="K153" s="18"/>
      <c r="L153" s="30"/>
      <c r="M153" s="18"/>
      <c r="N153" s="18"/>
      <c r="O153" s="18"/>
      <c r="P153" s="18"/>
      <c r="Q153" s="15"/>
    </row>
    <row r="154" spans="1:17" ht="85.5" customHeight="1">
      <c r="A154" s="6" t="s">
        <v>137</v>
      </c>
      <c r="B154" s="33" t="s">
        <v>53</v>
      </c>
      <c r="C154" s="23">
        <f aca="true" t="shared" si="13" ref="C154:C181">D154+E154+F154+G154+H154</f>
        <v>3443.0964</v>
      </c>
      <c r="D154" s="23">
        <v>0</v>
      </c>
      <c r="E154" s="23">
        <f>E157+E156+E155</f>
        <v>0</v>
      </c>
      <c r="F154" s="48">
        <f>F157+F156+F155</f>
        <v>3443.0964</v>
      </c>
      <c r="G154" s="23">
        <f>G157+G156+G155</f>
        <v>0</v>
      </c>
      <c r="H154" s="23">
        <f>H157+H156+H155</f>
        <v>0</v>
      </c>
      <c r="I154" s="6" t="s">
        <v>113</v>
      </c>
      <c r="J154" s="14" t="s">
        <v>14</v>
      </c>
      <c r="K154" s="31">
        <v>0</v>
      </c>
      <c r="L154" s="31">
        <v>0</v>
      </c>
      <c r="M154" s="31">
        <v>0</v>
      </c>
      <c r="N154" s="31">
        <v>1030</v>
      </c>
      <c r="O154" s="31">
        <v>0</v>
      </c>
      <c r="P154" s="18">
        <v>0</v>
      </c>
      <c r="Q154" s="15"/>
    </row>
    <row r="155" spans="1:17" ht="18" customHeight="1">
      <c r="A155" s="6" t="s">
        <v>19</v>
      </c>
      <c r="B155" s="13"/>
      <c r="C155" s="23">
        <f t="shared" si="13"/>
        <v>0</v>
      </c>
      <c r="D155" s="23">
        <v>0</v>
      </c>
      <c r="E155" s="23">
        <v>0</v>
      </c>
      <c r="F155" s="48">
        <v>0</v>
      </c>
      <c r="G155" s="23">
        <v>0</v>
      </c>
      <c r="H155" s="23">
        <v>0</v>
      </c>
      <c r="I155" s="6"/>
      <c r="J155" s="14"/>
      <c r="K155" s="31"/>
      <c r="L155" s="31"/>
      <c r="M155" s="31"/>
      <c r="N155" s="31"/>
      <c r="O155" s="31"/>
      <c r="P155" s="18"/>
      <c r="Q155" s="15"/>
    </row>
    <row r="156" spans="1:17" ht="18" customHeight="1">
      <c r="A156" s="6" t="s">
        <v>20</v>
      </c>
      <c r="B156" s="13"/>
      <c r="C156" s="23">
        <f t="shared" si="13"/>
        <v>1721.5482</v>
      </c>
      <c r="D156" s="23">
        <v>0</v>
      </c>
      <c r="E156" s="23">
        <v>0</v>
      </c>
      <c r="F156" s="48">
        <v>1721.5482</v>
      </c>
      <c r="G156" s="23">
        <v>0</v>
      </c>
      <c r="H156" s="23">
        <v>0</v>
      </c>
      <c r="I156" s="6"/>
      <c r="J156" s="14"/>
      <c r="K156" s="31"/>
      <c r="L156" s="31"/>
      <c r="M156" s="31"/>
      <c r="N156" s="31"/>
      <c r="O156" s="31"/>
      <c r="P156" s="18"/>
      <c r="Q156" s="15"/>
    </row>
    <row r="157" spans="1:17" ht="18" customHeight="1">
      <c r="A157" s="6" t="s">
        <v>54</v>
      </c>
      <c r="B157" s="8"/>
      <c r="C157" s="22">
        <f t="shared" si="13"/>
        <v>1721.5482</v>
      </c>
      <c r="D157" s="22">
        <v>0</v>
      </c>
      <c r="E157" s="22">
        <v>0</v>
      </c>
      <c r="F157" s="48">
        <v>1721.5482</v>
      </c>
      <c r="G157" s="22">
        <v>0</v>
      </c>
      <c r="H157" s="22">
        <v>0</v>
      </c>
      <c r="I157" s="6"/>
      <c r="J157" s="7"/>
      <c r="K157" s="18"/>
      <c r="L157" s="18"/>
      <c r="M157" s="18"/>
      <c r="N157" s="18"/>
      <c r="O157" s="18"/>
      <c r="P157" s="18"/>
      <c r="Q157" s="15"/>
    </row>
    <row r="158" spans="1:17" ht="62.25" customHeight="1">
      <c r="A158" s="6" t="s">
        <v>138</v>
      </c>
      <c r="B158" s="33" t="s">
        <v>53</v>
      </c>
      <c r="C158" s="23">
        <f t="shared" si="13"/>
        <v>536.5</v>
      </c>
      <c r="D158" s="23">
        <f>D159+D160+D161</f>
        <v>0</v>
      </c>
      <c r="E158" s="23">
        <f>E161+E160+E159</f>
        <v>536.5</v>
      </c>
      <c r="F158" s="23">
        <f>F161+F160+F159</f>
        <v>0</v>
      </c>
      <c r="G158" s="23">
        <f>G161+G160+G159</f>
        <v>0</v>
      </c>
      <c r="H158" s="23">
        <f>H161+H160+H159</f>
        <v>0</v>
      </c>
      <c r="I158" s="6" t="s">
        <v>114</v>
      </c>
      <c r="J158" s="14" t="s">
        <v>14</v>
      </c>
      <c r="K158" s="31">
        <v>0</v>
      </c>
      <c r="L158" s="31">
        <v>0</v>
      </c>
      <c r="M158" s="31">
        <v>130</v>
      </c>
      <c r="N158" s="31">
        <v>0</v>
      </c>
      <c r="O158" s="31">
        <v>0</v>
      </c>
      <c r="P158" s="18">
        <v>0</v>
      </c>
      <c r="Q158" s="15"/>
    </row>
    <row r="159" spans="1:17" ht="18" customHeight="1">
      <c r="A159" s="6" t="s">
        <v>19</v>
      </c>
      <c r="B159" s="13"/>
      <c r="C159" s="23">
        <f t="shared" si="13"/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6"/>
      <c r="J159" s="14"/>
      <c r="K159" s="31"/>
      <c r="L159" s="31"/>
      <c r="M159" s="31"/>
      <c r="N159" s="31"/>
      <c r="O159" s="31"/>
      <c r="P159" s="18"/>
      <c r="Q159" s="15"/>
    </row>
    <row r="160" spans="1:17" ht="18" customHeight="1">
      <c r="A160" s="6" t="s">
        <v>20</v>
      </c>
      <c r="B160" s="13"/>
      <c r="C160" s="23">
        <f t="shared" si="13"/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6"/>
      <c r="J160" s="14"/>
      <c r="K160" s="31"/>
      <c r="L160" s="31"/>
      <c r="M160" s="31"/>
      <c r="N160" s="31"/>
      <c r="O160" s="31"/>
      <c r="P160" s="18"/>
      <c r="Q160" s="15"/>
    </row>
    <row r="161" spans="1:17" ht="18" customHeight="1">
      <c r="A161" s="6" t="s">
        <v>54</v>
      </c>
      <c r="B161" s="8"/>
      <c r="C161" s="22">
        <f t="shared" si="13"/>
        <v>536.5</v>
      </c>
      <c r="D161" s="22">
        <v>0</v>
      </c>
      <c r="E161" s="22">
        <v>536.5</v>
      </c>
      <c r="F161" s="22">
        <v>0</v>
      </c>
      <c r="G161" s="22">
        <v>0</v>
      </c>
      <c r="H161" s="22">
        <v>0</v>
      </c>
      <c r="I161" s="6"/>
      <c r="J161" s="7"/>
      <c r="K161" s="18"/>
      <c r="L161" s="18"/>
      <c r="M161" s="18"/>
      <c r="N161" s="18"/>
      <c r="O161" s="18"/>
      <c r="P161" s="18"/>
      <c r="Q161" s="15"/>
    </row>
    <row r="162" spans="1:17" ht="61.5" customHeight="1">
      <c r="A162" s="6" t="s">
        <v>139</v>
      </c>
      <c r="B162" s="33" t="s">
        <v>53</v>
      </c>
      <c r="C162" s="23">
        <f aca="true" t="shared" si="14" ref="C162:C169">D162+E162+F162+G162+H162</f>
        <v>985</v>
      </c>
      <c r="D162" s="23">
        <f>D163+D164+D165</f>
        <v>0</v>
      </c>
      <c r="E162" s="35">
        <f>E165+E164+E163</f>
        <v>985</v>
      </c>
      <c r="F162" s="23">
        <f>F165+F164+F163</f>
        <v>0</v>
      </c>
      <c r="G162" s="23">
        <f>G165+G164+G163</f>
        <v>0</v>
      </c>
      <c r="H162" s="23">
        <f>H165+H164+H163</f>
        <v>0</v>
      </c>
      <c r="I162" s="6" t="s">
        <v>134</v>
      </c>
      <c r="J162" s="14" t="s">
        <v>14</v>
      </c>
      <c r="K162" s="31">
        <v>0</v>
      </c>
      <c r="L162" s="31">
        <v>0</v>
      </c>
      <c r="M162" s="31">
        <v>560</v>
      </c>
      <c r="N162" s="31">
        <v>0</v>
      </c>
      <c r="O162" s="31">
        <v>0</v>
      </c>
      <c r="P162" s="18">
        <v>0</v>
      </c>
      <c r="Q162" s="15"/>
    </row>
    <row r="163" spans="1:17" ht="18" customHeight="1">
      <c r="A163" s="6" t="s">
        <v>19</v>
      </c>
      <c r="B163" s="13"/>
      <c r="C163" s="23">
        <f t="shared" si="14"/>
        <v>0</v>
      </c>
      <c r="D163" s="23">
        <v>0</v>
      </c>
      <c r="E163" s="35">
        <v>0</v>
      </c>
      <c r="F163" s="23">
        <v>0</v>
      </c>
      <c r="G163" s="23">
        <v>0</v>
      </c>
      <c r="H163" s="23">
        <v>0</v>
      </c>
      <c r="I163" s="6"/>
      <c r="J163" s="14"/>
      <c r="K163" s="31"/>
      <c r="L163" s="31"/>
      <c r="M163" s="31"/>
      <c r="N163" s="31"/>
      <c r="O163" s="31"/>
      <c r="P163" s="18"/>
      <c r="Q163" s="15"/>
    </row>
    <row r="164" spans="1:17" ht="18" customHeight="1">
      <c r="A164" s="6" t="s">
        <v>20</v>
      </c>
      <c r="B164" s="13"/>
      <c r="C164" s="23">
        <f t="shared" si="14"/>
        <v>492.5</v>
      </c>
      <c r="D164" s="23">
        <v>0</v>
      </c>
      <c r="E164" s="35">
        <v>492.5</v>
      </c>
      <c r="F164" s="23">
        <v>0</v>
      </c>
      <c r="G164" s="23">
        <v>0</v>
      </c>
      <c r="H164" s="23">
        <v>0</v>
      </c>
      <c r="I164" s="6"/>
      <c r="J164" s="14"/>
      <c r="K164" s="31"/>
      <c r="L164" s="31"/>
      <c r="M164" s="31"/>
      <c r="N164" s="31"/>
      <c r="O164" s="31"/>
      <c r="P164" s="18"/>
      <c r="Q164" s="15"/>
    </row>
    <row r="165" spans="1:17" ht="18" customHeight="1">
      <c r="A165" s="6" t="s">
        <v>54</v>
      </c>
      <c r="B165" s="8"/>
      <c r="C165" s="22">
        <f t="shared" si="14"/>
        <v>492.5</v>
      </c>
      <c r="D165" s="22">
        <v>0</v>
      </c>
      <c r="E165" s="36">
        <v>492.5</v>
      </c>
      <c r="F165" s="22">
        <v>0</v>
      </c>
      <c r="G165" s="22">
        <v>0</v>
      </c>
      <c r="H165" s="22">
        <v>0</v>
      </c>
      <c r="I165" s="6"/>
      <c r="J165" s="7"/>
      <c r="K165" s="18"/>
      <c r="L165" s="18"/>
      <c r="M165" s="18"/>
      <c r="N165" s="18"/>
      <c r="O165" s="18"/>
      <c r="P165" s="18"/>
      <c r="Q165" s="15"/>
    </row>
    <row r="166" spans="1:17" ht="63.75" customHeight="1">
      <c r="A166" s="6" t="s">
        <v>140</v>
      </c>
      <c r="B166" s="33" t="s">
        <v>53</v>
      </c>
      <c r="C166" s="23">
        <f t="shared" si="14"/>
        <v>13.2</v>
      </c>
      <c r="D166" s="23">
        <f>D167+D168+D169</f>
        <v>0</v>
      </c>
      <c r="E166" s="23">
        <f>E169+E168+E167</f>
        <v>0</v>
      </c>
      <c r="F166" s="23">
        <f>F169+F168+F167</f>
        <v>13.2</v>
      </c>
      <c r="G166" s="23">
        <f>G169+G168+G167</f>
        <v>0</v>
      </c>
      <c r="H166" s="23">
        <f>H169+H168+H167</f>
        <v>0</v>
      </c>
      <c r="I166" s="6" t="s">
        <v>142</v>
      </c>
      <c r="J166" s="14" t="s">
        <v>115</v>
      </c>
      <c r="K166" s="31">
        <v>0</v>
      </c>
      <c r="L166" s="31">
        <v>0</v>
      </c>
      <c r="M166" s="31">
        <v>0</v>
      </c>
      <c r="N166" s="31">
        <v>1</v>
      </c>
      <c r="O166" s="31">
        <v>0</v>
      </c>
      <c r="P166" s="18">
        <v>0</v>
      </c>
      <c r="Q166" s="15"/>
    </row>
    <row r="167" spans="1:17" ht="18" customHeight="1">
      <c r="A167" s="6" t="s">
        <v>19</v>
      </c>
      <c r="B167" s="13"/>
      <c r="C167" s="23">
        <f t="shared" si="14"/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6"/>
      <c r="J167" s="14"/>
      <c r="K167" s="31"/>
      <c r="L167" s="31"/>
      <c r="M167" s="31"/>
      <c r="N167" s="31"/>
      <c r="O167" s="31"/>
      <c r="P167" s="18"/>
      <c r="Q167" s="15"/>
    </row>
    <row r="168" spans="1:17" ht="18" customHeight="1">
      <c r="A168" s="6" t="s">
        <v>20</v>
      </c>
      <c r="B168" s="13"/>
      <c r="C168" s="23">
        <f t="shared" si="14"/>
        <v>0</v>
      </c>
      <c r="D168" s="23">
        <v>0</v>
      </c>
      <c r="E168" s="23">
        <v>0</v>
      </c>
      <c r="F168" s="47">
        <v>0</v>
      </c>
      <c r="G168" s="23">
        <v>0</v>
      </c>
      <c r="H168" s="23">
        <v>0</v>
      </c>
      <c r="I168" s="6"/>
      <c r="J168" s="14"/>
      <c r="K168" s="31"/>
      <c r="L168" s="31"/>
      <c r="M168" s="31"/>
      <c r="N168" s="31"/>
      <c r="O168" s="31"/>
      <c r="P168" s="18"/>
      <c r="Q168" s="15"/>
    </row>
    <row r="169" spans="1:17" ht="18" customHeight="1">
      <c r="A169" s="6" t="s">
        <v>54</v>
      </c>
      <c r="B169" s="8"/>
      <c r="C169" s="22">
        <f t="shared" si="14"/>
        <v>13.2</v>
      </c>
      <c r="D169" s="22">
        <v>0</v>
      </c>
      <c r="E169" s="22">
        <v>0</v>
      </c>
      <c r="F169" s="22">
        <v>13.2</v>
      </c>
      <c r="G169" s="22">
        <v>0</v>
      </c>
      <c r="H169" s="22">
        <v>0</v>
      </c>
      <c r="I169" s="6"/>
      <c r="J169" s="7"/>
      <c r="K169" s="18"/>
      <c r="L169" s="18"/>
      <c r="M169" s="18"/>
      <c r="N169" s="18"/>
      <c r="O169" s="18"/>
      <c r="P169" s="18"/>
      <c r="Q169" s="15"/>
    </row>
    <row r="170" spans="1:17" ht="68.25" customHeight="1">
      <c r="A170" s="6" t="s">
        <v>141</v>
      </c>
      <c r="B170" s="33" t="s">
        <v>53</v>
      </c>
      <c r="C170" s="22">
        <f t="shared" si="13"/>
        <v>7472.700000000001</v>
      </c>
      <c r="D170" s="22">
        <f>D171+D172+D173</f>
        <v>0</v>
      </c>
      <c r="E170" s="22">
        <f>E171+E172+E173</f>
        <v>7472.700000000001</v>
      </c>
      <c r="F170" s="22">
        <f>F171+F172+F173</f>
        <v>0</v>
      </c>
      <c r="G170" s="22">
        <f>G171+G172+G173</f>
        <v>0</v>
      </c>
      <c r="H170" s="22">
        <f>H171+H172+H173</f>
        <v>0</v>
      </c>
      <c r="I170" s="6" t="s">
        <v>143</v>
      </c>
      <c r="J170" s="14" t="s">
        <v>11</v>
      </c>
      <c r="K170" s="31">
        <v>0</v>
      </c>
      <c r="L170" s="31">
        <v>0</v>
      </c>
      <c r="M170" s="31">
        <v>4</v>
      </c>
      <c r="N170" s="31">
        <v>0</v>
      </c>
      <c r="O170" s="31">
        <v>0</v>
      </c>
      <c r="P170" s="18">
        <v>0</v>
      </c>
      <c r="Q170" s="15"/>
    </row>
    <row r="171" spans="1:17" ht="18" customHeight="1">
      <c r="A171" s="6" t="s">
        <v>19</v>
      </c>
      <c r="B171" s="8"/>
      <c r="C171" s="22">
        <f t="shared" si="13"/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6"/>
      <c r="J171" s="14"/>
      <c r="K171" s="31"/>
      <c r="L171" s="31"/>
      <c r="M171" s="31"/>
      <c r="N171" s="31"/>
      <c r="O171" s="31"/>
      <c r="P171" s="18"/>
      <c r="Q171" s="15"/>
    </row>
    <row r="172" spans="1:17" ht="18" customHeight="1">
      <c r="A172" s="6" t="s">
        <v>20</v>
      </c>
      <c r="B172" s="8"/>
      <c r="C172" s="22">
        <f t="shared" si="13"/>
        <v>3642.4</v>
      </c>
      <c r="D172" s="22">
        <v>0</v>
      </c>
      <c r="E172" s="22">
        <v>3642.4</v>
      </c>
      <c r="F172" s="22">
        <v>0</v>
      </c>
      <c r="G172" s="22">
        <v>0</v>
      </c>
      <c r="H172" s="22">
        <v>0</v>
      </c>
      <c r="I172" s="6"/>
      <c r="J172" s="14"/>
      <c r="K172" s="31"/>
      <c r="L172" s="31"/>
      <c r="M172" s="31"/>
      <c r="N172" s="31"/>
      <c r="O172" s="31"/>
      <c r="P172" s="18"/>
      <c r="Q172" s="15"/>
    </row>
    <row r="173" spans="1:17" ht="18" customHeight="1">
      <c r="A173" s="6" t="s">
        <v>54</v>
      </c>
      <c r="B173" s="8"/>
      <c r="C173" s="22">
        <f t="shared" si="13"/>
        <v>3830.3</v>
      </c>
      <c r="D173" s="22">
        <v>0</v>
      </c>
      <c r="E173" s="22">
        <v>3830.3</v>
      </c>
      <c r="F173" s="22">
        <v>0</v>
      </c>
      <c r="G173" s="22">
        <v>0</v>
      </c>
      <c r="H173" s="22">
        <v>0</v>
      </c>
      <c r="I173" s="6"/>
      <c r="J173" s="7"/>
      <c r="K173" s="18"/>
      <c r="L173" s="18"/>
      <c r="M173" s="18"/>
      <c r="N173" s="18"/>
      <c r="O173" s="18"/>
      <c r="P173" s="18"/>
      <c r="Q173" s="15"/>
    </row>
    <row r="174" spans="1:17" ht="68.25" customHeight="1">
      <c r="A174" s="6" t="s">
        <v>144</v>
      </c>
      <c r="B174" s="33" t="s">
        <v>53</v>
      </c>
      <c r="C174" s="22">
        <f t="shared" si="13"/>
        <v>3736.35347</v>
      </c>
      <c r="D174" s="22">
        <f>D175+D176+D177</f>
        <v>0</v>
      </c>
      <c r="E174" s="36">
        <f>E175+E176+E177</f>
        <v>3736.35347</v>
      </c>
      <c r="F174" s="22">
        <f>F175+F176+F177</f>
        <v>0</v>
      </c>
      <c r="G174" s="22">
        <f>G175+G176+G177</f>
        <v>0</v>
      </c>
      <c r="H174" s="22">
        <f>H175+H176+H177</f>
        <v>0</v>
      </c>
      <c r="I174" s="6" t="s">
        <v>145</v>
      </c>
      <c r="J174" s="14" t="s">
        <v>11</v>
      </c>
      <c r="K174" s="31">
        <v>0</v>
      </c>
      <c r="L174" s="31">
        <v>0</v>
      </c>
      <c r="M174" s="31">
        <v>2</v>
      </c>
      <c r="N174" s="31">
        <v>0</v>
      </c>
      <c r="O174" s="31">
        <v>0</v>
      </c>
      <c r="P174" s="18">
        <v>0</v>
      </c>
      <c r="Q174" s="15"/>
    </row>
    <row r="175" spans="1:17" ht="18" customHeight="1">
      <c r="A175" s="6" t="s">
        <v>19</v>
      </c>
      <c r="B175" s="8"/>
      <c r="C175" s="22">
        <f t="shared" si="13"/>
        <v>0</v>
      </c>
      <c r="D175" s="22">
        <v>0</v>
      </c>
      <c r="E175" s="36">
        <v>0</v>
      </c>
      <c r="F175" s="22">
        <v>0</v>
      </c>
      <c r="G175" s="22">
        <v>0</v>
      </c>
      <c r="H175" s="22">
        <v>0</v>
      </c>
      <c r="I175" s="6"/>
      <c r="J175" s="14"/>
      <c r="K175" s="31"/>
      <c r="L175" s="31"/>
      <c r="M175" s="31"/>
      <c r="N175" s="31"/>
      <c r="O175" s="31"/>
      <c r="P175" s="18"/>
      <c r="Q175" s="15"/>
    </row>
    <row r="176" spans="1:17" ht="18" customHeight="1">
      <c r="A176" s="6" t="s">
        <v>20</v>
      </c>
      <c r="B176" s="8"/>
      <c r="C176" s="22">
        <f t="shared" si="13"/>
        <v>1821.20273</v>
      </c>
      <c r="D176" s="22">
        <v>0</v>
      </c>
      <c r="E176" s="36">
        <v>1821.20273</v>
      </c>
      <c r="F176" s="22">
        <v>0</v>
      </c>
      <c r="G176" s="22">
        <v>0</v>
      </c>
      <c r="H176" s="22">
        <v>0</v>
      </c>
      <c r="I176" s="6"/>
      <c r="J176" s="14"/>
      <c r="K176" s="31"/>
      <c r="L176" s="31"/>
      <c r="M176" s="31"/>
      <c r="N176" s="31"/>
      <c r="O176" s="31"/>
      <c r="P176" s="18"/>
      <c r="Q176" s="15"/>
    </row>
    <row r="177" spans="1:17" ht="18" customHeight="1">
      <c r="A177" s="6" t="s">
        <v>54</v>
      </c>
      <c r="B177" s="8"/>
      <c r="C177" s="22">
        <f t="shared" si="13"/>
        <v>1915.15074</v>
      </c>
      <c r="D177" s="22">
        <v>0</v>
      </c>
      <c r="E177" s="36">
        <f>93.948+1821.20274</f>
        <v>1915.15074</v>
      </c>
      <c r="F177" s="22">
        <v>0</v>
      </c>
      <c r="G177" s="22">
        <v>0</v>
      </c>
      <c r="H177" s="22">
        <v>0</v>
      </c>
      <c r="I177" s="6"/>
      <c r="J177" s="14"/>
      <c r="K177" s="31"/>
      <c r="L177" s="31"/>
      <c r="M177" s="31"/>
      <c r="N177" s="31"/>
      <c r="O177" s="31"/>
      <c r="P177" s="18"/>
      <c r="Q177" s="15"/>
    </row>
    <row r="178" spans="1:17" ht="69" customHeight="1">
      <c r="A178" s="6" t="s">
        <v>146</v>
      </c>
      <c r="B178" s="33" t="s">
        <v>53</v>
      </c>
      <c r="C178" s="22">
        <f t="shared" si="13"/>
        <v>3736.3534600000003</v>
      </c>
      <c r="D178" s="22">
        <f>D179+D180+D181</f>
        <v>0</v>
      </c>
      <c r="E178" s="36">
        <f>E179+E180+E181</f>
        <v>3736.3534600000003</v>
      </c>
      <c r="F178" s="22">
        <f>F179+F180+F181</f>
        <v>0</v>
      </c>
      <c r="G178" s="22">
        <f>G179+G180+G181</f>
        <v>0</v>
      </c>
      <c r="H178" s="22">
        <f>H179+H180+H181</f>
        <v>0</v>
      </c>
      <c r="I178" s="6" t="s">
        <v>147</v>
      </c>
      <c r="J178" s="14" t="s">
        <v>11</v>
      </c>
      <c r="K178" s="31">
        <v>0</v>
      </c>
      <c r="L178" s="31">
        <v>0</v>
      </c>
      <c r="M178" s="31">
        <v>2</v>
      </c>
      <c r="N178" s="31">
        <v>0</v>
      </c>
      <c r="O178" s="31">
        <v>0</v>
      </c>
      <c r="P178" s="18">
        <v>0</v>
      </c>
      <c r="Q178" s="15"/>
    </row>
    <row r="179" spans="1:17" ht="18" customHeight="1">
      <c r="A179" s="6" t="s">
        <v>19</v>
      </c>
      <c r="B179" s="8"/>
      <c r="C179" s="22">
        <f t="shared" si="13"/>
        <v>0</v>
      </c>
      <c r="D179" s="22">
        <v>0</v>
      </c>
      <c r="E179" s="36">
        <v>0</v>
      </c>
      <c r="F179" s="22">
        <v>0</v>
      </c>
      <c r="G179" s="22">
        <v>0</v>
      </c>
      <c r="H179" s="22">
        <v>0</v>
      </c>
      <c r="I179" s="6"/>
      <c r="J179" s="14"/>
      <c r="K179" s="31"/>
      <c r="L179" s="31"/>
      <c r="M179" s="31"/>
      <c r="N179" s="31"/>
      <c r="O179" s="31"/>
      <c r="P179" s="18"/>
      <c r="Q179" s="15"/>
    </row>
    <row r="180" spans="1:17" ht="18" customHeight="1">
      <c r="A180" s="6" t="s">
        <v>20</v>
      </c>
      <c r="B180" s="8"/>
      <c r="C180" s="22">
        <f t="shared" si="13"/>
        <v>1821.20273</v>
      </c>
      <c r="D180" s="22">
        <v>0</v>
      </c>
      <c r="E180" s="36">
        <v>1821.20273</v>
      </c>
      <c r="F180" s="22">
        <v>0</v>
      </c>
      <c r="G180" s="22">
        <v>0</v>
      </c>
      <c r="H180" s="22">
        <v>0</v>
      </c>
      <c r="I180" s="6"/>
      <c r="J180" s="14"/>
      <c r="K180" s="31"/>
      <c r="L180" s="31"/>
      <c r="M180" s="31"/>
      <c r="N180" s="31"/>
      <c r="O180" s="31"/>
      <c r="P180" s="18"/>
      <c r="Q180" s="15"/>
    </row>
    <row r="181" spans="1:17" ht="18" customHeight="1">
      <c r="A181" s="6" t="s">
        <v>54</v>
      </c>
      <c r="B181" s="8"/>
      <c r="C181" s="22">
        <f t="shared" si="13"/>
        <v>1915.15073</v>
      </c>
      <c r="D181" s="22">
        <v>0</v>
      </c>
      <c r="E181" s="36">
        <f>93.948+1821.20273</f>
        <v>1915.15073</v>
      </c>
      <c r="F181" s="22">
        <v>0</v>
      </c>
      <c r="G181" s="22">
        <v>0</v>
      </c>
      <c r="H181" s="22">
        <v>0</v>
      </c>
      <c r="I181" s="6"/>
      <c r="J181" s="14"/>
      <c r="K181" s="31"/>
      <c r="L181" s="31"/>
      <c r="M181" s="31"/>
      <c r="N181" s="31"/>
      <c r="O181" s="31"/>
      <c r="P181" s="18"/>
      <c r="Q181" s="15"/>
    </row>
    <row r="182" spans="1:17" ht="102.75" customHeight="1">
      <c r="A182" s="6" t="s">
        <v>148</v>
      </c>
      <c r="B182" s="33" t="s">
        <v>53</v>
      </c>
      <c r="C182" s="22">
        <f aca="true" t="shared" si="15" ref="C182:C189">D182+E182+F182+G182+H182</f>
        <v>650</v>
      </c>
      <c r="D182" s="22">
        <f>D183+D184+D185</f>
        <v>0</v>
      </c>
      <c r="E182" s="22">
        <f>E183+E184+E185</f>
        <v>650</v>
      </c>
      <c r="F182" s="22">
        <f>F183+F184+F185</f>
        <v>0</v>
      </c>
      <c r="G182" s="22">
        <f>G183+G184+G185</f>
        <v>0</v>
      </c>
      <c r="H182" s="22">
        <f>H183+H184+H185</f>
        <v>0</v>
      </c>
      <c r="I182" s="6" t="s">
        <v>149</v>
      </c>
      <c r="J182" s="14" t="s">
        <v>11</v>
      </c>
      <c r="K182" s="31">
        <v>0</v>
      </c>
      <c r="L182" s="31">
        <v>0</v>
      </c>
      <c r="M182" s="31">
        <v>8</v>
      </c>
      <c r="N182" s="31">
        <v>0</v>
      </c>
      <c r="O182" s="31">
        <v>0</v>
      </c>
      <c r="P182" s="18">
        <v>0</v>
      </c>
      <c r="Q182" s="15"/>
    </row>
    <row r="183" spans="1:17" ht="18" customHeight="1">
      <c r="A183" s="6" t="s">
        <v>19</v>
      </c>
      <c r="B183" s="8"/>
      <c r="C183" s="22">
        <f t="shared" si="15"/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6"/>
      <c r="J183" s="14"/>
      <c r="K183" s="31"/>
      <c r="L183" s="31"/>
      <c r="M183" s="31"/>
      <c r="N183" s="31"/>
      <c r="O183" s="31"/>
      <c r="P183" s="18"/>
      <c r="Q183" s="15"/>
    </row>
    <row r="184" spans="1:17" ht="18" customHeight="1">
      <c r="A184" s="6" t="s">
        <v>20</v>
      </c>
      <c r="B184" s="8"/>
      <c r="C184" s="22">
        <f t="shared" si="15"/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6"/>
      <c r="J184" s="14"/>
      <c r="K184" s="31"/>
      <c r="L184" s="31"/>
      <c r="M184" s="31"/>
      <c r="N184" s="31"/>
      <c r="O184" s="31"/>
      <c r="P184" s="18"/>
      <c r="Q184" s="15"/>
    </row>
    <row r="185" spans="1:17" ht="18" customHeight="1">
      <c r="A185" s="6" t="s">
        <v>54</v>
      </c>
      <c r="B185" s="8"/>
      <c r="C185" s="22">
        <f t="shared" si="15"/>
        <v>650</v>
      </c>
      <c r="D185" s="22">
        <v>0</v>
      </c>
      <c r="E185" s="22">
        <v>650</v>
      </c>
      <c r="F185" s="22">
        <v>0</v>
      </c>
      <c r="G185" s="22">
        <v>0</v>
      </c>
      <c r="H185" s="22">
        <v>0</v>
      </c>
      <c r="I185" s="6"/>
      <c r="J185" s="14"/>
      <c r="K185" s="31"/>
      <c r="L185" s="31"/>
      <c r="M185" s="31"/>
      <c r="N185" s="31"/>
      <c r="O185" s="31"/>
      <c r="P185" s="18"/>
      <c r="Q185" s="15"/>
    </row>
    <row r="186" spans="1:17" ht="72.75" customHeight="1">
      <c r="A186" s="6" t="s">
        <v>150</v>
      </c>
      <c r="B186" s="33" t="s">
        <v>53</v>
      </c>
      <c r="C186" s="22">
        <f t="shared" si="15"/>
        <v>17.5</v>
      </c>
      <c r="D186" s="22">
        <f>D187+D188+D189</f>
        <v>0</v>
      </c>
      <c r="E186" s="22">
        <f>E187+E188+E189</f>
        <v>0</v>
      </c>
      <c r="F186" s="22">
        <f>F187+F188+F189</f>
        <v>0</v>
      </c>
      <c r="G186" s="22">
        <f>G187+G188+G189</f>
        <v>17.5</v>
      </c>
      <c r="H186" s="22">
        <f>H187+H188+H189</f>
        <v>0</v>
      </c>
      <c r="I186" s="6" t="s">
        <v>151</v>
      </c>
      <c r="J186" s="14" t="s">
        <v>11</v>
      </c>
      <c r="K186" s="31">
        <v>0</v>
      </c>
      <c r="L186" s="31">
        <v>0</v>
      </c>
      <c r="M186" s="31">
        <v>0</v>
      </c>
      <c r="N186" s="31">
        <v>0</v>
      </c>
      <c r="O186" s="31">
        <v>1</v>
      </c>
      <c r="P186" s="18">
        <v>0</v>
      </c>
      <c r="Q186" s="15"/>
    </row>
    <row r="187" spans="1:17" ht="18" customHeight="1">
      <c r="A187" s="6" t="s">
        <v>19</v>
      </c>
      <c r="B187" s="8"/>
      <c r="C187" s="22">
        <f t="shared" si="15"/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6"/>
      <c r="J187" s="14"/>
      <c r="K187" s="31"/>
      <c r="L187" s="31"/>
      <c r="M187" s="31"/>
      <c r="N187" s="31"/>
      <c r="O187" s="31"/>
      <c r="P187" s="18"/>
      <c r="Q187" s="15"/>
    </row>
    <row r="188" spans="1:17" ht="18" customHeight="1">
      <c r="A188" s="6" t="s">
        <v>20</v>
      </c>
      <c r="B188" s="8"/>
      <c r="C188" s="22">
        <f t="shared" si="15"/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6"/>
      <c r="J188" s="14"/>
      <c r="K188" s="31"/>
      <c r="L188" s="31"/>
      <c r="M188" s="31"/>
      <c r="N188" s="31"/>
      <c r="O188" s="31"/>
      <c r="P188" s="18"/>
      <c r="Q188" s="15"/>
    </row>
    <row r="189" spans="1:17" ht="18" customHeight="1">
      <c r="A189" s="6" t="s">
        <v>54</v>
      </c>
      <c r="B189" s="8"/>
      <c r="C189" s="22">
        <f t="shared" si="15"/>
        <v>17.5</v>
      </c>
      <c r="D189" s="22">
        <v>0</v>
      </c>
      <c r="E189" s="22">
        <v>0</v>
      </c>
      <c r="F189" s="22">
        <v>0</v>
      </c>
      <c r="G189" s="22">
        <v>17.5</v>
      </c>
      <c r="H189" s="22">
        <v>0</v>
      </c>
      <c r="I189" s="6"/>
      <c r="J189" s="14"/>
      <c r="K189" s="31"/>
      <c r="L189" s="31"/>
      <c r="M189" s="31"/>
      <c r="N189" s="31"/>
      <c r="O189" s="31"/>
      <c r="P189" s="18"/>
      <c r="Q189" s="15"/>
    </row>
    <row r="190" spans="1:17" ht="99" customHeight="1">
      <c r="A190" s="6" t="s">
        <v>152</v>
      </c>
      <c r="B190" s="33" t="s">
        <v>53</v>
      </c>
      <c r="C190" s="22">
        <f aca="true" t="shared" si="16" ref="C190:C201">D190+E190+F190+G190+H190</f>
        <v>0</v>
      </c>
      <c r="D190" s="22">
        <f>D191+D192+D193</f>
        <v>0</v>
      </c>
      <c r="E190" s="22">
        <f>E191+E192+E193</f>
        <v>0</v>
      </c>
      <c r="F190" s="22">
        <f>F191+F192+F193</f>
        <v>0</v>
      </c>
      <c r="G190" s="22">
        <f>G191+G192+G193</f>
        <v>0</v>
      </c>
      <c r="H190" s="22">
        <f>H191+H192+H193</f>
        <v>0</v>
      </c>
      <c r="I190" s="42" t="s">
        <v>153</v>
      </c>
      <c r="J190" s="14" t="s">
        <v>11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18">
        <v>0</v>
      </c>
      <c r="Q190" s="15"/>
    </row>
    <row r="191" spans="1:17" ht="18" customHeight="1">
      <c r="A191" s="6" t="s">
        <v>19</v>
      </c>
      <c r="B191" s="8"/>
      <c r="C191" s="22">
        <f t="shared" si="16"/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6"/>
      <c r="J191" s="14"/>
      <c r="K191" s="31"/>
      <c r="L191" s="31"/>
      <c r="M191" s="31"/>
      <c r="N191" s="31"/>
      <c r="O191" s="31"/>
      <c r="P191" s="18"/>
      <c r="Q191" s="15"/>
    </row>
    <row r="192" spans="1:17" ht="18" customHeight="1">
      <c r="A192" s="6" t="s">
        <v>20</v>
      </c>
      <c r="B192" s="8"/>
      <c r="C192" s="22">
        <f t="shared" si="16"/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6"/>
      <c r="J192" s="14"/>
      <c r="K192" s="31"/>
      <c r="L192" s="31"/>
      <c r="M192" s="31"/>
      <c r="N192" s="31"/>
      <c r="O192" s="31"/>
      <c r="P192" s="18"/>
      <c r="Q192" s="15"/>
    </row>
    <row r="193" spans="1:17" ht="18" customHeight="1">
      <c r="A193" s="6" t="s">
        <v>54</v>
      </c>
      <c r="B193" s="8"/>
      <c r="C193" s="22">
        <f t="shared" si="16"/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6"/>
      <c r="J193" s="14"/>
      <c r="K193" s="31"/>
      <c r="L193" s="31"/>
      <c r="M193" s="31"/>
      <c r="N193" s="31"/>
      <c r="O193" s="31"/>
      <c r="P193" s="18"/>
      <c r="Q193" s="15"/>
    </row>
    <row r="194" spans="1:17" ht="95.25" customHeight="1">
      <c r="A194" s="6" t="s">
        <v>154</v>
      </c>
      <c r="B194" s="33" t="s">
        <v>53</v>
      </c>
      <c r="C194" s="22">
        <f t="shared" si="16"/>
        <v>218.7</v>
      </c>
      <c r="D194" s="22">
        <f>D195+D196+D197</f>
        <v>0</v>
      </c>
      <c r="E194" s="22">
        <f>E195+E196+E197</f>
        <v>218.7</v>
      </c>
      <c r="F194" s="22">
        <f>F195+F196+F197</f>
        <v>0</v>
      </c>
      <c r="G194" s="22">
        <f>G195+G196+G197</f>
        <v>0</v>
      </c>
      <c r="H194" s="22">
        <f>H195+H196+H197</f>
        <v>0</v>
      </c>
      <c r="I194" s="6" t="s">
        <v>155</v>
      </c>
      <c r="J194" s="14" t="s">
        <v>11</v>
      </c>
      <c r="K194" s="31">
        <v>0</v>
      </c>
      <c r="L194" s="31">
        <v>0</v>
      </c>
      <c r="M194" s="31">
        <v>1</v>
      </c>
      <c r="N194" s="31">
        <v>0</v>
      </c>
      <c r="O194" s="31">
        <v>0</v>
      </c>
      <c r="P194" s="18">
        <v>0</v>
      </c>
      <c r="Q194" s="15"/>
    </row>
    <row r="195" spans="1:17" ht="18" customHeight="1">
      <c r="A195" s="6" t="s">
        <v>19</v>
      </c>
      <c r="B195" s="8"/>
      <c r="C195" s="22">
        <f t="shared" si="16"/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6"/>
      <c r="J195" s="14"/>
      <c r="K195" s="31"/>
      <c r="L195" s="31"/>
      <c r="M195" s="31"/>
      <c r="N195" s="31"/>
      <c r="O195" s="31"/>
      <c r="P195" s="18"/>
      <c r="Q195" s="15"/>
    </row>
    <row r="196" spans="1:17" ht="18" customHeight="1">
      <c r="A196" s="6" t="s">
        <v>20</v>
      </c>
      <c r="B196" s="8"/>
      <c r="C196" s="22">
        <f t="shared" si="16"/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6"/>
      <c r="J196" s="14"/>
      <c r="K196" s="31"/>
      <c r="L196" s="31"/>
      <c r="M196" s="31"/>
      <c r="N196" s="31"/>
      <c r="O196" s="31"/>
      <c r="P196" s="18"/>
      <c r="Q196" s="15"/>
    </row>
    <row r="197" spans="1:17" ht="18" customHeight="1">
      <c r="A197" s="6" t="s">
        <v>54</v>
      </c>
      <c r="B197" s="8"/>
      <c r="C197" s="22">
        <f t="shared" si="16"/>
        <v>218.7</v>
      </c>
      <c r="D197" s="22">
        <v>0</v>
      </c>
      <c r="E197" s="22">
        <v>218.7</v>
      </c>
      <c r="F197" s="22">
        <v>0</v>
      </c>
      <c r="G197" s="22">
        <v>0</v>
      </c>
      <c r="H197" s="22">
        <v>0</v>
      </c>
      <c r="I197" s="6"/>
      <c r="J197" s="14"/>
      <c r="K197" s="31"/>
      <c r="L197" s="31"/>
      <c r="M197" s="31"/>
      <c r="N197" s="31"/>
      <c r="O197" s="31"/>
      <c r="P197" s="18"/>
      <c r="Q197" s="15"/>
    </row>
    <row r="198" spans="1:17" ht="93" customHeight="1">
      <c r="A198" s="6" t="s">
        <v>156</v>
      </c>
      <c r="B198" s="33" t="s">
        <v>53</v>
      </c>
      <c r="C198" s="22">
        <f t="shared" si="16"/>
        <v>488.7</v>
      </c>
      <c r="D198" s="22">
        <f>D199+D200+D201</f>
        <v>0</v>
      </c>
      <c r="E198" s="22">
        <f>E199+E200+E201</f>
        <v>488.7</v>
      </c>
      <c r="F198" s="22">
        <f>F199+F200+F201</f>
        <v>0</v>
      </c>
      <c r="G198" s="22">
        <f>G199+G200+G201</f>
        <v>0</v>
      </c>
      <c r="H198" s="22">
        <f>H199+H200+H201</f>
        <v>0</v>
      </c>
      <c r="I198" s="6" t="s">
        <v>157</v>
      </c>
      <c r="J198" s="14" t="s">
        <v>11</v>
      </c>
      <c r="K198" s="31">
        <v>0</v>
      </c>
      <c r="L198" s="31">
        <v>0</v>
      </c>
      <c r="M198" s="31">
        <v>2</v>
      </c>
      <c r="N198" s="31">
        <v>0</v>
      </c>
      <c r="O198" s="31">
        <v>0</v>
      </c>
      <c r="P198" s="18">
        <v>0</v>
      </c>
      <c r="Q198" s="15"/>
    </row>
    <row r="199" spans="1:17" ht="18" customHeight="1">
      <c r="A199" s="6" t="s">
        <v>19</v>
      </c>
      <c r="B199" s="8"/>
      <c r="C199" s="22">
        <f t="shared" si="16"/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6"/>
      <c r="J199" s="14"/>
      <c r="K199" s="31"/>
      <c r="L199" s="31"/>
      <c r="M199" s="31"/>
      <c r="N199" s="31"/>
      <c r="O199" s="31"/>
      <c r="P199" s="18"/>
      <c r="Q199" s="15"/>
    </row>
    <row r="200" spans="1:17" ht="18" customHeight="1">
      <c r="A200" s="6" t="s">
        <v>20</v>
      </c>
      <c r="B200" s="8"/>
      <c r="C200" s="22">
        <f t="shared" si="16"/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6"/>
      <c r="J200" s="14"/>
      <c r="K200" s="31"/>
      <c r="L200" s="31"/>
      <c r="M200" s="31"/>
      <c r="N200" s="31"/>
      <c r="O200" s="31"/>
      <c r="P200" s="18"/>
      <c r="Q200" s="15"/>
    </row>
    <row r="201" spans="1:17" ht="18" customHeight="1">
      <c r="A201" s="6" t="s">
        <v>54</v>
      </c>
      <c r="B201" s="8"/>
      <c r="C201" s="22">
        <f t="shared" si="16"/>
        <v>488.7</v>
      </c>
      <c r="D201" s="22">
        <v>0</v>
      </c>
      <c r="E201" s="22">
        <v>488.7</v>
      </c>
      <c r="F201" s="22">
        <v>0</v>
      </c>
      <c r="G201" s="22">
        <v>0</v>
      </c>
      <c r="H201" s="22">
        <v>0</v>
      </c>
      <c r="I201" s="6"/>
      <c r="J201" s="7"/>
      <c r="K201" s="18"/>
      <c r="L201" s="18"/>
      <c r="M201" s="18"/>
      <c r="N201" s="18"/>
      <c r="O201" s="18"/>
      <c r="P201" s="18"/>
      <c r="Q201" s="15"/>
    </row>
    <row r="202" spans="1:17" ht="105.75" customHeight="1">
      <c r="A202" s="6" t="s">
        <v>164</v>
      </c>
      <c r="B202" s="33" t="s">
        <v>53</v>
      </c>
      <c r="C202" s="22">
        <f aca="true" t="shared" si="17" ref="C202:C210">D202+E202+F202+G202+H202</f>
        <v>16058.088090000001</v>
      </c>
      <c r="D202" s="22">
        <f>D203+D204+D205</f>
        <v>0</v>
      </c>
      <c r="E202" s="22">
        <f>E203+E204+E205</f>
        <v>0</v>
      </c>
      <c r="F202" s="36">
        <f>F203+F204+F205</f>
        <v>16058.088090000001</v>
      </c>
      <c r="G202" s="22">
        <f>G203+G204+G205</f>
        <v>0</v>
      </c>
      <c r="H202" s="22">
        <f>H203+H204+H205</f>
        <v>0</v>
      </c>
      <c r="I202" s="6" t="s">
        <v>159</v>
      </c>
      <c r="J202" s="14" t="s">
        <v>11</v>
      </c>
      <c r="K202" s="31">
        <v>0</v>
      </c>
      <c r="L202" s="31">
        <v>0</v>
      </c>
      <c r="M202" s="31">
        <v>0</v>
      </c>
      <c r="N202" s="31" t="s">
        <v>80</v>
      </c>
      <c r="O202" s="31" t="s">
        <v>68</v>
      </c>
      <c r="P202" s="18" t="s">
        <v>68</v>
      </c>
      <c r="Q202" s="15"/>
    </row>
    <row r="203" spans="1:17" ht="18" customHeight="1">
      <c r="A203" s="6" t="s">
        <v>19</v>
      </c>
      <c r="B203" s="8"/>
      <c r="C203" s="22">
        <f t="shared" si="17"/>
        <v>0</v>
      </c>
      <c r="D203" s="22">
        <v>0</v>
      </c>
      <c r="E203" s="22">
        <v>0</v>
      </c>
      <c r="F203" s="36">
        <v>0</v>
      </c>
      <c r="G203" s="22">
        <v>0</v>
      </c>
      <c r="H203" s="22">
        <v>0</v>
      </c>
      <c r="I203" s="6"/>
      <c r="J203" s="14"/>
      <c r="K203" s="31"/>
      <c r="L203" s="31"/>
      <c r="M203" s="31"/>
      <c r="N203" s="31"/>
      <c r="O203" s="31"/>
      <c r="P203" s="18"/>
      <c r="Q203" s="15"/>
    </row>
    <row r="204" spans="1:17" ht="18" customHeight="1">
      <c r="A204" s="6" t="s">
        <v>20</v>
      </c>
      <c r="B204" s="8"/>
      <c r="C204" s="22">
        <f t="shared" si="17"/>
        <v>16042.03</v>
      </c>
      <c r="D204" s="22">
        <v>0</v>
      </c>
      <c r="E204" s="22">
        <v>0</v>
      </c>
      <c r="F204" s="36">
        <v>16042.03</v>
      </c>
      <c r="G204" s="22">
        <v>0</v>
      </c>
      <c r="H204" s="22">
        <v>0</v>
      </c>
      <c r="I204" s="6"/>
      <c r="J204" s="14"/>
      <c r="K204" s="31"/>
      <c r="L204" s="31"/>
      <c r="M204" s="31"/>
      <c r="N204" s="31"/>
      <c r="O204" s="31"/>
      <c r="P204" s="18"/>
      <c r="Q204" s="15"/>
    </row>
    <row r="205" spans="1:17" ht="18" customHeight="1">
      <c r="A205" s="6" t="s">
        <v>54</v>
      </c>
      <c r="B205" s="8"/>
      <c r="C205" s="22">
        <f t="shared" si="17"/>
        <v>16.05809</v>
      </c>
      <c r="D205" s="22">
        <v>0</v>
      </c>
      <c r="E205" s="22">
        <v>0</v>
      </c>
      <c r="F205" s="36">
        <v>16.05809</v>
      </c>
      <c r="G205" s="22">
        <v>0</v>
      </c>
      <c r="H205" s="22">
        <v>0</v>
      </c>
      <c r="I205" s="6"/>
      <c r="J205" s="7"/>
      <c r="K205" s="18"/>
      <c r="L205" s="18"/>
      <c r="M205" s="18"/>
      <c r="N205" s="18"/>
      <c r="O205" s="18"/>
      <c r="P205" s="18"/>
      <c r="Q205" s="15"/>
    </row>
    <row r="206" spans="1:17" ht="90" customHeight="1">
      <c r="A206" s="6" t="s">
        <v>161</v>
      </c>
      <c r="B206" s="33" t="s">
        <v>53</v>
      </c>
      <c r="C206" s="22">
        <f t="shared" si="17"/>
        <v>289.03</v>
      </c>
      <c r="D206" s="22">
        <f>D207+D208+D209</f>
        <v>0</v>
      </c>
      <c r="E206" s="22">
        <f>E207+E208+E209</f>
        <v>0</v>
      </c>
      <c r="F206" s="22">
        <f>F207+F208+F209</f>
        <v>289.03</v>
      </c>
      <c r="G206" s="22">
        <f>G207+G208+G209</f>
        <v>0</v>
      </c>
      <c r="H206" s="22">
        <f>H207+H208+H209</f>
        <v>0</v>
      </c>
      <c r="I206" s="6" t="s">
        <v>162</v>
      </c>
      <c r="J206" s="14" t="s">
        <v>11</v>
      </c>
      <c r="K206" s="31">
        <v>0</v>
      </c>
      <c r="L206" s="31">
        <v>0</v>
      </c>
      <c r="M206" s="31">
        <v>0</v>
      </c>
      <c r="N206" s="31">
        <v>1</v>
      </c>
      <c r="O206" s="31">
        <v>0</v>
      </c>
      <c r="P206" s="18">
        <v>0</v>
      </c>
      <c r="Q206" s="15"/>
    </row>
    <row r="207" spans="1:17" ht="18" customHeight="1">
      <c r="A207" s="6" t="s">
        <v>19</v>
      </c>
      <c r="B207" s="8"/>
      <c r="C207" s="22">
        <f t="shared" si="17"/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6"/>
      <c r="J207" s="14"/>
      <c r="K207" s="31"/>
      <c r="L207" s="31"/>
      <c r="M207" s="31"/>
      <c r="N207" s="31"/>
      <c r="O207" s="31"/>
      <c r="P207" s="18"/>
      <c r="Q207" s="15"/>
    </row>
    <row r="208" spans="1:17" ht="18" customHeight="1">
      <c r="A208" s="6" t="s">
        <v>20</v>
      </c>
      <c r="B208" s="8"/>
      <c r="C208" s="22">
        <f t="shared" si="17"/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6"/>
      <c r="J208" s="14"/>
      <c r="K208" s="31"/>
      <c r="L208" s="31"/>
      <c r="M208" s="31"/>
      <c r="N208" s="31"/>
      <c r="O208" s="31"/>
      <c r="P208" s="18"/>
      <c r="Q208" s="15"/>
    </row>
    <row r="209" spans="1:17" ht="18" customHeight="1">
      <c r="A209" s="6" t="s">
        <v>54</v>
      </c>
      <c r="B209" s="8"/>
      <c r="C209" s="22">
        <f t="shared" si="17"/>
        <v>289.03</v>
      </c>
      <c r="D209" s="22">
        <v>0</v>
      </c>
      <c r="E209" s="22">
        <v>0</v>
      </c>
      <c r="F209" s="22">
        <v>289.03</v>
      </c>
      <c r="G209" s="22">
        <v>0</v>
      </c>
      <c r="H209" s="22">
        <v>0</v>
      </c>
      <c r="I209" s="6"/>
      <c r="J209" s="14"/>
      <c r="K209" s="31"/>
      <c r="L209" s="31"/>
      <c r="M209" s="31"/>
      <c r="N209" s="31"/>
      <c r="O209" s="31"/>
      <c r="P209" s="18"/>
      <c r="Q209" s="15"/>
    </row>
    <row r="210" spans="1:17" ht="34.5" customHeight="1">
      <c r="A210" s="6" t="s">
        <v>35</v>
      </c>
      <c r="B210" s="13"/>
      <c r="C210" s="23">
        <f t="shared" si="17"/>
        <v>93632.40423999999</v>
      </c>
      <c r="D210" s="23">
        <f>D214+D218+D230+D234+D238+D242</f>
        <v>42173.03973999999</v>
      </c>
      <c r="E210" s="23">
        <f>E214+E218+E230+E234+E238+E242</f>
        <v>31668.1</v>
      </c>
      <c r="F210" s="23">
        <f>F218+F230</f>
        <v>0</v>
      </c>
      <c r="G210" s="23">
        <f aca="true" t="shared" si="18" ref="F210:H212">G218+G230</f>
        <v>0</v>
      </c>
      <c r="H210" s="47">
        <f>H218+H230</f>
        <v>19791.2645</v>
      </c>
      <c r="I210" s="6"/>
      <c r="J210" s="14"/>
      <c r="K210" s="31"/>
      <c r="L210" s="31"/>
      <c r="M210" s="31"/>
      <c r="N210" s="31"/>
      <c r="O210" s="31"/>
      <c r="P210" s="18"/>
      <c r="Q210" s="15"/>
    </row>
    <row r="211" spans="1:17" ht="18" customHeight="1">
      <c r="A211" s="6" t="s">
        <v>19</v>
      </c>
      <c r="B211" s="13"/>
      <c r="C211" s="23">
        <f>C219+C231</f>
        <v>0</v>
      </c>
      <c r="D211" s="23">
        <f>D219+D231+D235+D239</f>
        <v>0</v>
      </c>
      <c r="E211" s="23">
        <f>E215+E219+E231+E235+E239+E243</f>
        <v>0</v>
      </c>
      <c r="F211" s="23">
        <f t="shared" si="18"/>
        <v>0</v>
      </c>
      <c r="G211" s="23">
        <f t="shared" si="18"/>
        <v>0</v>
      </c>
      <c r="H211" s="23">
        <f t="shared" si="18"/>
        <v>0</v>
      </c>
      <c r="I211" s="6"/>
      <c r="J211" s="14"/>
      <c r="K211" s="31"/>
      <c r="L211" s="31"/>
      <c r="M211" s="31"/>
      <c r="N211" s="31"/>
      <c r="O211" s="31"/>
      <c r="P211" s="18"/>
      <c r="Q211" s="15"/>
    </row>
    <row r="212" spans="1:17" ht="18" customHeight="1">
      <c r="A212" s="6" t="s">
        <v>20</v>
      </c>
      <c r="B212" s="13"/>
      <c r="C212" s="23">
        <f aca="true" t="shared" si="19" ref="C212:C222">D212+E212+F212+G212+H212</f>
        <v>69133.38669</v>
      </c>
      <c r="D212" s="23">
        <f>D216+D220+D232+D236+D240+D244</f>
        <v>39805.58669</v>
      </c>
      <c r="E212" s="23">
        <f>E216+E220+E232+E236+E240+E244</f>
        <v>29327.8</v>
      </c>
      <c r="F212" s="47">
        <f t="shared" si="18"/>
        <v>0</v>
      </c>
      <c r="G212" s="23">
        <f t="shared" si="18"/>
        <v>0</v>
      </c>
      <c r="H212" s="23">
        <f t="shared" si="18"/>
        <v>0</v>
      </c>
      <c r="I212" s="6"/>
      <c r="J212" s="14"/>
      <c r="K212" s="31"/>
      <c r="L212" s="31"/>
      <c r="M212" s="31"/>
      <c r="N212" s="31"/>
      <c r="O212" s="31"/>
      <c r="P212" s="18"/>
      <c r="Q212" s="15"/>
    </row>
    <row r="213" spans="1:17" ht="18" customHeight="1">
      <c r="A213" s="6" t="s">
        <v>54</v>
      </c>
      <c r="B213" s="13"/>
      <c r="C213" s="23">
        <f t="shared" si="19"/>
        <v>24499.01755</v>
      </c>
      <c r="D213" s="23">
        <f>D217+D221+D237+D241+D245</f>
        <v>2367.4530499999996</v>
      </c>
      <c r="E213" s="23">
        <f>E217+E221+E233+E237+E241+E245</f>
        <v>2340.3</v>
      </c>
      <c r="F213" s="23">
        <f>F217+F221+F237+F241+F245</f>
        <v>0</v>
      </c>
      <c r="G213" s="23">
        <f>G217+G221+G237+G241+G245</f>
        <v>0</v>
      </c>
      <c r="H213" s="23">
        <f>H217+H221+H237+H241+H245</f>
        <v>19791.2645</v>
      </c>
      <c r="I213" s="6"/>
      <c r="J213" s="14"/>
      <c r="K213" s="31"/>
      <c r="L213" s="31"/>
      <c r="M213" s="31"/>
      <c r="N213" s="31"/>
      <c r="O213" s="31"/>
      <c r="P213" s="18"/>
      <c r="Q213" s="15"/>
    </row>
    <row r="214" spans="1:17" ht="47.25" customHeight="1">
      <c r="A214" s="6" t="s">
        <v>66</v>
      </c>
      <c r="B214" s="33" t="s">
        <v>53</v>
      </c>
      <c r="C214" s="23">
        <f t="shared" si="19"/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6" t="s">
        <v>67</v>
      </c>
      <c r="J214" s="14" t="s">
        <v>14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18">
        <v>0</v>
      </c>
      <c r="Q214" s="15"/>
    </row>
    <row r="215" spans="1:17" ht="18" customHeight="1">
      <c r="A215" s="6" t="s">
        <v>19</v>
      </c>
      <c r="B215" s="13"/>
      <c r="C215" s="23">
        <f t="shared" si="19"/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6"/>
      <c r="J215" s="14"/>
      <c r="K215" s="31"/>
      <c r="L215" s="31"/>
      <c r="M215" s="31" t="s">
        <v>18</v>
      </c>
      <c r="N215" s="31"/>
      <c r="O215" s="31"/>
      <c r="P215" s="18"/>
      <c r="Q215" s="15"/>
    </row>
    <row r="216" spans="1:17" ht="18" customHeight="1">
      <c r="A216" s="6" t="s">
        <v>20</v>
      </c>
      <c r="B216" s="13"/>
      <c r="C216" s="23">
        <f t="shared" si="19"/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6"/>
      <c r="J216" s="14"/>
      <c r="K216" s="31"/>
      <c r="L216" s="31"/>
      <c r="M216" s="31"/>
      <c r="N216" s="31"/>
      <c r="O216" s="31"/>
      <c r="P216" s="18"/>
      <c r="Q216" s="15"/>
    </row>
    <row r="217" spans="1:17" ht="18" customHeight="1">
      <c r="A217" s="6" t="s">
        <v>54</v>
      </c>
      <c r="B217" s="13"/>
      <c r="C217" s="23">
        <f t="shared" si="19"/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6"/>
      <c r="J217" s="14"/>
      <c r="K217" s="31"/>
      <c r="L217" s="31"/>
      <c r="M217" s="31"/>
      <c r="N217" s="31"/>
      <c r="O217" s="31"/>
      <c r="P217" s="18"/>
      <c r="Q217" s="15"/>
    </row>
    <row r="218" spans="1:16" ht="167.25" customHeight="1">
      <c r="A218" s="6" t="s">
        <v>65</v>
      </c>
      <c r="B218" s="33" t="s">
        <v>53</v>
      </c>
      <c r="C218" s="22">
        <f t="shared" si="19"/>
        <v>39812.741500000004</v>
      </c>
      <c r="D218" s="12">
        <f>D219+D220+D221</f>
        <v>20021.477</v>
      </c>
      <c r="E218" s="22">
        <f>E219+E220+E221</f>
        <v>0</v>
      </c>
      <c r="F218" s="22">
        <f>F219+F220+F221</f>
        <v>0</v>
      </c>
      <c r="G218" s="22">
        <f>G219+G220+G221</f>
        <v>0</v>
      </c>
      <c r="H218" s="22">
        <f>H219+H220+H221</f>
        <v>19791.2645</v>
      </c>
      <c r="I218" s="6" t="s">
        <v>85</v>
      </c>
      <c r="J218" s="7" t="s">
        <v>11</v>
      </c>
      <c r="K218" s="18" t="s">
        <v>68</v>
      </c>
      <c r="L218" s="18" t="s">
        <v>69</v>
      </c>
      <c r="M218" s="18" t="s">
        <v>68</v>
      </c>
      <c r="N218" s="18" t="s">
        <v>68</v>
      </c>
      <c r="O218" s="18" t="s">
        <v>68</v>
      </c>
      <c r="P218" s="18" t="s">
        <v>158</v>
      </c>
    </row>
    <row r="219" spans="1:16" ht="15" customHeight="1">
      <c r="A219" s="6" t="s">
        <v>19</v>
      </c>
      <c r="B219" s="8"/>
      <c r="C219" s="22">
        <f t="shared" si="19"/>
        <v>0</v>
      </c>
      <c r="D219" s="12">
        <v>0</v>
      </c>
      <c r="E219" s="22">
        <v>0</v>
      </c>
      <c r="F219" s="22">
        <v>0</v>
      </c>
      <c r="G219" s="22">
        <v>0</v>
      </c>
      <c r="H219" s="22">
        <f>H223+H227</f>
        <v>0</v>
      </c>
      <c r="I219" s="6"/>
      <c r="J219" s="7"/>
      <c r="K219" s="18"/>
      <c r="L219" s="18"/>
      <c r="M219" s="18"/>
      <c r="N219" s="18"/>
      <c r="O219" s="18"/>
      <c r="P219" s="18"/>
    </row>
    <row r="220" spans="1:16" ht="15" customHeight="1">
      <c r="A220" s="6" t="s">
        <v>20</v>
      </c>
      <c r="B220" s="8"/>
      <c r="C220" s="22">
        <f t="shared" si="19"/>
        <v>19253.156</v>
      </c>
      <c r="D220" s="12">
        <v>19253.156</v>
      </c>
      <c r="E220" s="43">
        <v>0</v>
      </c>
      <c r="F220" s="43">
        <v>0</v>
      </c>
      <c r="G220" s="22">
        <v>0</v>
      </c>
      <c r="H220" s="22">
        <f>H224+H228</f>
        <v>0</v>
      </c>
      <c r="I220" s="6"/>
      <c r="J220" s="7"/>
      <c r="K220" s="18"/>
      <c r="L220" s="18"/>
      <c r="M220" s="18"/>
      <c r="N220" s="18"/>
      <c r="O220" s="18"/>
      <c r="P220" s="18"/>
    </row>
    <row r="221" spans="1:16" ht="15" customHeight="1">
      <c r="A221" s="6" t="s">
        <v>54</v>
      </c>
      <c r="B221" s="8"/>
      <c r="C221" s="22">
        <f t="shared" si="19"/>
        <v>20559.5855</v>
      </c>
      <c r="D221" s="12">
        <v>768.321</v>
      </c>
      <c r="E221" s="22">
        <v>0</v>
      </c>
      <c r="F221" s="22">
        <v>0</v>
      </c>
      <c r="G221" s="22">
        <v>0</v>
      </c>
      <c r="H221" s="22">
        <f>H225+H229</f>
        <v>19791.2645</v>
      </c>
      <c r="I221" s="6"/>
      <c r="J221" s="7"/>
      <c r="K221" s="18"/>
      <c r="L221" s="18"/>
      <c r="M221" s="18"/>
      <c r="N221" s="18"/>
      <c r="O221" s="18"/>
      <c r="P221" s="18"/>
    </row>
    <row r="222" spans="1:16" ht="155.25" customHeight="1">
      <c r="A222" s="6" t="s">
        <v>116</v>
      </c>
      <c r="B222" s="33" t="s">
        <v>53</v>
      </c>
      <c r="C222" s="23">
        <f t="shared" si="19"/>
        <v>22829.0085</v>
      </c>
      <c r="D222" s="37">
        <f>D223+D224+D225</f>
        <v>8845.321</v>
      </c>
      <c r="E222" s="23">
        <f>E223+E224+E225</f>
        <v>0</v>
      </c>
      <c r="F222" s="23">
        <f>F223+F224+F225</f>
        <v>0</v>
      </c>
      <c r="G222" s="23">
        <f>G223+G224+G225</f>
        <v>0</v>
      </c>
      <c r="H222" s="23">
        <f>H223+H224+H225</f>
        <v>13983.6875</v>
      </c>
      <c r="I222" s="6" t="s">
        <v>119</v>
      </c>
      <c r="J222" s="7" t="s">
        <v>11</v>
      </c>
      <c r="K222" s="18" t="s">
        <v>68</v>
      </c>
      <c r="L222" s="18" t="s">
        <v>80</v>
      </c>
      <c r="M222" s="18" t="s">
        <v>68</v>
      </c>
      <c r="N222" s="18" t="s">
        <v>68</v>
      </c>
      <c r="O222" s="18" t="s">
        <v>68</v>
      </c>
      <c r="P222" s="18" t="s">
        <v>70</v>
      </c>
    </row>
    <row r="223" spans="1:16" ht="15" customHeight="1">
      <c r="A223" s="6" t="s">
        <v>19</v>
      </c>
      <c r="B223" s="8"/>
      <c r="C223" s="23">
        <v>0</v>
      </c>
      <c r="D223" s="37">
        <v>0</v>
      </c>
      <c r="E223" s="23">
        <v>0</v>
      </c>
      <c r="F223" s="23">
        <v>0</v>
      </c>
      <c r="G223" s="23">
        <v>0</v>
      </c>
      <c r="H223" s="23">
        <v>0</v>
      </c>
      <c r="I223" s="6"/>
      <c r="J223" s="14"/>
      <c r="K223" s="31"/>
      <c r="L223" s="31"/>
      <c r="M223" s="31"/>
      <c r="N223" s="31"/>
      <c r="O223" s="31"/>
      <c r="P223" s="18"/>
    </row>
    <row r="224" spans="1:16" ht="15" customHeight="1">
      <c r="A224" s="6" t="s">
        <v>20</v>
      </c>
      <c r="B224" s="8"/>
      <c r="C224" s="23">
        <f aca="true" t="shared" si="20" ref="C224:C230">D224+E224+F224+G224+H224</f>
        <v>8550</v>
      </c>
      <c r="D224" s="37">
        <v>8550</v>
      </c>
      <c r="E224" s="23">
        <v>0</v>
      </c>
      <c r="F224" s="23">
        <v>0</v>
      </c>
      <c r="G224" s="23">
        <v>0</v>
      </c>
      <c r="H224" s="23">
        <v>0</v>
      </c>
      <c r="I224" s="6"/>
      <c r="J224" s="14"/>
      <c r="K224" s="31"/>
      <c r="L224" s="31"/>
      <c r="M224" s="31"/>
      <c r="N224" s="31"/>
      <c r="O224" s="31"/>
      <c r="P224" s="18"/>
    </row>
    <row r="225" spans="1:16" ht="15" customHeight="1">
      <c r="A225" s="6" t="s">
        <v>54</v>
      </c>
      <c r="B225" s="8"/>
      <c r="C225" s="22">
        <f t="shared" si="20"/>
        <v>14279.0085</v>
      </c>
      <c r="D225" s="12">
        <v>295.321</v>
      </c>
      <c r="E225" s="22">
        <v>0</v>
      </c>
      <c r="F225" s="22">
        <v>0</v>
      </c>
      <c r="G225" s="22">
        <v>0</v>
      </c>
      <c r="H225" s="22">
        <v>13983.6875</v>
      </c>
      <c r="I225" s="6"/>
      <c r="J225" s="7"/>
      <c r="K225" s="18"/>
      <c r="L225" s="18"/>
      <c r="M225" s="18"/>
      <c r="N225" s="18"/>
      <c r="O225" s="18"/>
      <c r="P225" s="18"/>
    </row>
    <row r="226" spans="1:16" ht="135.75" customHeight="1">
      <c r="A226" s="6" t="s">
        <v>117</v>
      </c>
      <c r="B226" s="33" t="s">
        <v>53</v>
      </c>
      <c r="C226" s="22">
        <f t="shared" si="20"/>
        <v>16983.733</v>
      </c>
      <c r="D226" s="12">
        <f>D227+D228+D229</f>
        <v>11176.156</v>
      </c>
      <c r="E226" s="22">
        <f>E227+E228+E229</f>
        <v>0</v>
      </c>
      <c r="F226" s="22">
        <f>F227+F228+F229</f>
        <v>0</v>
      </c>
      <c r="G226" s="22">
        <f>G227+G228+G229</f>
        <v>0</v>
      </c>
      <c r="H226" s="22">
        <f>H227+H228+H229</f>
        <v>5807.577</v>
      </c>
      <c r="I226" s="6" t="s">
        <v>120</v>
      </c>
      <c r="J226" s="7" t="s">
        <v>11</v>
      </c>
      <c r="K226" s="18" t="s">
        <v>68</v>
      </c>
      <c r="L226" s="18" t="s">
        <v>80</v>
      </c>
      <c r="M226" s="18" t="s">
        <v>68</v>
      </c>
      <c r="N226" s="18" t="s">
        <v>68</v>
      </c>
      <c r="O226" s="18" t="s">
        <v>68</v>
      </c>
      <c r="P226" s="18" t="s">
        <v>70</v>
      </c>
    </row>
    <row r="227" spans="1:16" ht="15" customHeight="1">
      <c r="A227" s="6" t="s">
        <v>19</v>
      </c>
      <c r="B227" s="8"/>
      <c r="C227" s="23">
        <f t="shared" si="20"/>
        <v>0</v>
      </c>
      <c r="D227" s="37">
        <v>0</v>
      </c>
      <c r="E227" s="23">
        <v>0</v>
      </c>
      <c r="F227" s="23">
        <v>0</v>
      </c>
      <c r="G227" s="23">
        <v>0</v>
      </c>
      <c r="H227" s="23">
        <v>0</v>
      </c>
      <c r="I227" s="6"/>
      <c r="J227" s="14"/>
      <c r="K227" s="31"/>
      <c r="L227" s="31"/>
      <c r="M227" s="31"/>
      <c r="N227" s="31"/>
      <c r="O227" s="31"/>
      <c r="P227" s="18"/>
    </row>
    <row r="228" spans="1:16" ht="15" customHeight="1">
      <c r="A228" s="6" t="s">
        <v>20</v>
      </c>
      <c r="B228" s="8"/>
      <c r="C228" s="23">
        <f t="shared" si="20"/>
        <v>10703.156</v>
      </c>
      <c r="D228" s="37">
        <v>10703.156</v>
      </c>
      <c r="E228" s="23">
        <v>0</v>
      </c>
      <c r="F228" s="23">
        <v>0</v>
      </c>
      <c r="G228" s="23">
        <v>0</v>
      </c>
      <c r="H228" s="23">
        <v>0</v>
      </c>
      <c r="I228" s="6"/>
      <c r="J228" s="14"/>
      <c r="K228" s="31"/>
      <c r="L228" s="31"/>
      <c r="M228" s="31"/>
      <c r="N228" s="31"/>
      <c r="O228" s="31"/>
      <c r="P228" s="18"/>
    </row>
    <row r="229" spans="1:16" ht="15" customHeight="1">
      <c r="A229" s="6" t="s">
        <v>54</v>
      </c>
      <c r="B229" s="8"/>
      <c r="C229" s="23">
        <f t="shared" si="20"/>
        <v>6280.577</v>
      </c>
      <c r="D229" s="37">
        <v>473</v>
      </c>
      <c r="E229" s="23">
        <v>0</v>
      </c>
      <c r="F229" s="23">
        <v>0</v>
      </c>
      <c r="G229" s="23">
        <v>0</v>
      </c>
      <c r="H229" s="23">
        <v>5807.577</v>
      </c>
      <c r="I229" s="6"/>
      <c r="J229" s="14"/>
      <c r="K229" s="31"/>
      <c r="L229" s="31"/>
      <c r="M229" s="31"/>
      <c r="N229" s="31"/>
      <c r="O229" s="31"/>
      <c r="P229" s="18"/>
    </row>
    <row r="230" spans="1:17" ht="45">
      <c r="A230" s="6" t="s">
        <v>36</v>
      </c>
      <c r="B230" s="33" t="s">
        <v>53</v>
      </c>
      <c r="C230" s="23">
        <f t="shared" si="20"/>
        <v>796.7</v>
      </c>
      <c r="D230" s="23">
        <f>D231+D232+D233</f>
        <v>0</v>
      </c>
      <c r="E230" s="23">
        <f>E231+E232+E233</f>
        <v>796.7</v>
      </c>
      <c r="F230" s="22">
        <v>0</v>
      </c>
      <c r="G230" s="22">
        <f>G231+G232+G233</f>
        <v>0</v>
      </c>
      <c r="H230" s="23">
        <f>H231+H232+H233</f>
        <v>0</v>
      </c>
      <c r="I230" s="6" t="s">
        <v>73</v>
      </c>
      <c r="J230" s="14" t="s">
        <v>11</v>
      </c>
      <c r="K230" s="31">
        <v>0</v>
      </c>
      <c r="L230" s="31">
        <v>0</v>
      </c>
      <c r="M230" s="31">
        <v>1</v>
      </c>
      <c r="N230" s="31">
        <v>0</v>
      </c>
      <c r="O230" s="31">
        <v>0</v>
      </c>
      <c r="P230" s="18">
        <v>0</v>
      </c>
      <c r="Q230" s="15"/>
    </row>
    <row r="231" spans="1:17" ht="15">
      <c r="A231" s="6" t="s">
        <v>19</v>
      </c>
      <c r="B231" s="13"/>
      <c r="C231" s="23">
        <v>0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6"/>
      <c r="J231" s="14"/>
      <c r="K231" s="31"/>
      <c r="L231" s="31"/>
      <c r="M231" s="31"/>
      <c r="N231" s="31"/>
      <c r="O231" s="31"/>
      <c r="P231" s="18"/>
      <c r="Q231" s="15"/>
    </row>
    <row r="232" spans="1:17" ht="15">
      <c r="A232" s="6" t="s">
        <v>20</v>
      </c>
      <c r="B232" s="13"/>
      <c r="C232" s="23">
        <v>0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6"/>
      <c r="J232" s="14"/>
      <c r="K232" s="31"/>
      <c r="L232" s="31"/>
      <c r="M232" s="31"/>
      <c r="N232" s="31"/>
      <c r="O232" s="31"/>
      <c r="P232" s="18"/>
      <c r="Q232" s="15"/>
    </row>
    <row r="233" spans="1:17" ht="15">
      <c r="A233" s="6" t="s">
        <v>54</v>
      </c>
      <c r="B233" s="13"/>
      <c r="C233" s="23">
        <f>D233+E233+F233+G233+H233</f>
        <v>796.7</v>
      </c>
      <c r="D233" s="23">
        <v>0</v>
      </c>
      <c r="E233" s="23">
        <v>796.7</v>
      </c>
      <c r="F233" s="22">
        <v>0</v>
      </c>
      <c r="G233" s="22">
        <v>0</v>
      </c>
      <c r="H233" s="23">
        <v>0</v>
      </c>
      <c r="I233" s="6"/>
      <c r="J233" s="14"/>
      <c r="K233" s="31"/>
      <c r="L233" s="31"/>
      <c r="M233" s="31"/>
      <c r="N233" s="31"/>
      <c r="O233" s="31"/>
      <c r="P233" s="18"/>
      <c r="Q233" s="15"/>
    </row>
    <row r="234" spans="1:17" ht="90">
      <c r="A234" s="6" t="s">
        <v>75</v>
      </c>
      <c r="B234" s="33" t="s">
        <v>53</v>
      </c>
      <c r="C234" s="23">
        <f>D234+E234+F234+G234+H234</f>
        <v>1391.53174</v>
      </c>
      <c r="D234" s="38">
        <f>D235+D236+D237</f>
        <v>1391.53174</v>
      </c>
      <c r="E234" s="23">
        <v>0</v>
      </c>
      <c r="F234" s="22">
        <v>0</v>
      </c>
      <c r="G234" s="22">
        <f>G235+G236+G237</f>
        <v>0</v>
      </c>
      <c r="H234" s="23">
        <v>0</v>
      </c>
      <c r="I234" s="6" t="s">
        <v>81</v>
      </c>
      <c r="J234" s="14" t="s">
        <v>11</v>
      </c>
      <c r="K234" s="31">
        <v>0</v>
      </c>
      <c r="L234" s="31">
        <v>8</v>
      </c>
      <c r="M234" s="31">
        <v>0</v>
      </c>
      <c r="N234" s="31">
        <v>0</v>
      </c>
      <c r="O234" s="31">
        <v>0</v>
      </c>
      <c r="P234" s="18">
        <v>0</v>
      </c>
      <c r="Q234" s="15"/>
    </row>
    <row r="235" spans="1:17" ht="15">
      <c r="A235" s="6" t="s">
        <v>19</v>
      </c>
      <c r="B235" s="13"/>
      <c r="C235" s="23">
        <v>0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6"/>
      <c r="J235" s="14"/>
      <c r="K235" s="31"/>
      <c r="L235" s="31"/>
      <c r="M235" s="31"/>
      <c r="N235" s="31"/>
      <c r="O235" s="31"/>
      <c r="P235" s="18"/>
      <c r="Q235" s="15"/>
    </row>
    <row r="236" spans="1:17" ht="15">
      <c r="A236" s="6" t="s">
        <v>20</v>
      </c>
      <c r="B236" s="13"/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6"/>
      <c r="J236" s="14"/>
      <c r="K236" s="31"/>
      <c r="L236" s="31"/>
      <c r="M236" s="31"/>
      <c r="N236" s="31"/>
      <c r="O236" s="31"/>
      <c r="P236" s="18"/>
      <c r="Q236" s="15"/>
    </row>
    <row r="237" spans="1:17" ht="15">
      <c r="A237" s="6" t="s">
        <v>54</v>
      </c>
      <c r="B237" s="8"/>
      <c r="C237" s="22">
        <f aca="true" t="shared" si="21" ref="C237:C245">D237+E237+F237+G237+H237</f>
        <v>1391.53174</v>
      </c>
      <c r="D237" s="40">
        <v>1391.53174</v>
      </c>
      <c r="E237" s="22">
        <v>0</v>
      </c>
      <c r="F237" s="22">
        <v>0</v>
      </c>
      <c r="G237" s="22">
        <v>0</v>
      </c>
      <c r="H237" s="22">
        <v>0</v>
      </c>
      <c r="I237" s="6"/>
      <c r="J237" s="7"/>
      <c r="K237" s="18"/>
      <c r="L237" s="18"/>
      <c r="M237" s="18"/>
      <c r="N237" s="18"/>
      <c r="O237" s="18"/>
      <c r="P237" s="18"/>
      <c r="Q237" s="15"/>
    </row>
    <row r="238" spans="1:17" ht="103.5" customHeight="1">
      <c r="A238" s="6" t="s">
        <v>88</v>
      </c>
      <c r="B238" s="33" t="s">
        <v>53</v>
      </c>
      <c r="C238" s="23">
        <f t="shared" si="21"/>
        <v>6314.443</v>
      </c>
      <c r="D238" s="35">
        <f>D239+D240+D241</f>
        <v>6314.443</v>
      </c>
      <c r="E238" s="23">
        <v>0</v>
      </c>
      <c r="F238" s="22">
        <v>0</v>
      </c>
      <c r="G238" s="22">
        <f>G239+G240+G241</f>
        <v>0</v>
      </c>
      <c r="H238" s="23">
        <v>0</v>
      </c>
      <c r="I238" s="6" t="s">
        <v>87</v>
      </c>
      <c r="J238" s="14" t="s">
        <v>86</v>
      </c>
      <c r="K238" s="34" t="s">
        <v>70</v>
      </c>
      <c r="L238" s="34" t="s">
        <v>108</v>
      </c>
      <c r="M238" s="34" t="s">
        <v>68</v>
      </c>
      <c r="N238" s="34" t="s">
        <v>68</v>
      </c>
      <c r="O238" s="34" t="s">
        <v>68</v>
      </c>
      <c r="P238" s="34" t="s">
        <v>68</v>
      </c>
      <c r="Q238" s="15"/>
    </row>
    <row r="239" spans="1:17" ht="15">
      <c r="A239" s="6" t="s">
        <v>19</v>
      </c>
      <c r="B239" s="13"/>
      <c r="C239" s="23">
        <f t="shared" si="21"/>
        <v>0</v>
      </c>
      <c r="D239" s="35">
        <v>0</v>
      </c>
      <c r="E239" s="23">
        <v>0</v>
      </c>
      <c r="F239" s="23">
        <v>0</v>
      </c>
      <c r="G239" s="23">
        <v>0</v>
      </c>
      <c r="H239" s="23">
        <v>0</v>
      </c>
      <c r="I239" s="6"/>
      <c r="J239" s="14"/>
      <c r="K239" s="31"/>
      <c r="L239" s="31"/>
      <c r="M239" s="31"/>
      <c r="N239" s="31"/>
      <c r="O239" s="31"/>
      <c r="P239" s="18"/>
      <c r="Q239" s="15"/>
    </row>
    <row r="240" spans="1:17" ht="15">
      <c r="A240" s="6" t="s">
        <v>20</v>
      </c>
      <c r="B240" s="13"/>
      <c r="C240" s="23">
        <f t="shared" si="21"/>
        <v>6251.29857</v>
      </c>
      <c r="D240" s="35">
        <v>6251.29857</v>
      </c>
      <c r="E240" s="23">
        <v>0</v>
      </c>
      <c r="F240" s="23">
        <v>0</v>
      </c>
      <c r="G240" s="23">
        <v>0</v>
      </c>
      <c r="H240" s="23">
        <v>0</v>
      </c>
      <c r="I240" s="6"/>
      <c r="J240" s="14"/>
      <c r="K240" s="31"/>
      <c r="L240" s="31"/>
      <c r="M240" s="31"/>
      <c r="N240" s="31"/>
      <c r="O240" s="31"/>
      <c r="P240" s="18"/>
      <c r="Q240" s="15"/>
    </row>
    <row r="241" spans="1:17" ht="15">
      <c r="A241" s="6" t="s">
        <v>54</v>
      </c>
      <c r="B241" s="13"/>
      <c r="C241" s="23">
        <f t="shared" si="21"/>
        <v>63.14443</v>
      </c>
      <c r="D241" s="35">
        <v>63.14443</v>
      </c>
      <c r="E241" s="23">
        <v>0</v>
      </c>
      <c r="F241" s="22">
        <v>0</v>
      </c>
      <c r="G241" s="22">
        <v>0</v>
      </c>
      <c r="H241" s="23">
        <v>0</v>
      </c>
      <c r="I241" s="6"/>
      <c r="J241" s="14"/>
      <c r="K241" s="31"/>
      <c r="L241" s="31"/>
      <c r="M241" s="31"/>
      <c r="N241" s="31"/>
      <c r="O241" s="31"/>
      <c r="P241" s="18"/>
      <c r="Q241" s="15"/>
    </row>
    <row r="242" spans="1:17" ht="165">
      <c r="A242" s="6" t="s">
        <v>91</v>
      </c>
      <c r="B242" s="33" t="s">
        <v>53</v>
      </c>
      <c r="C242" s="23">
        <f t="shared" si="21"/>
        <v>45316.988</v>
      </c>
      <c r="D242" s="35">
        <f>D243+D244+D245</f>
        <v>14445.588</v>
      </c>
      <c r="E242" s="23">
        <f>E243+E244+E245</f>
        <v>30871.399999999998</v>
      </c>
      <c r="F242" s="22">
        <v>0</v>
      </c>
      <c r="G242" s="22">
        <f>G243+G244+G245</f>
        <v>0</v>
      </c>
      <c r="H242" s="23">
        <v>0</v>
      </c>
      <c r="I242" s="6" t="s">
        <v>92</v>
      </c>
      <c r="J242" s="14" t="s">
        <v>109</v>
      </c>
      <c r="K242" s="34" t="s">
        <v>110</v>
      </c>
      <c r="L242" s="34" t="s">
        <v>110</v>
      </c>
      <c r="M242" s="34" t="s">
        <v>110</v>
      </c>
      <c r="N242" s="34" t="s">
        <v>160</v>
      </c>
      <c r="O242" s="34" t="s">
        <v>160</v>
      </c>
      <c r="P242" s="34" t="s">
        <v>160</v>
      </c>
      <c r="Q242" s="15"/>
    </row>
    <row r="243" spans="1:17" ht="15">
      <c r="A243" s="6" t="s">
        <v>19</v>
      </c>
      <c r="B243" s="13"/>
      <c r="C243" s="23">
        <f t="shared" si="21"/>
        <v>0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6"/>
      <c r="J243" s="14"/>
      <c r="K243" s="31"/>
      <c r="L243" s="31"/>
      <c r="M243" s="31"/>
      <c r="N243" s="31"/>
      <c r="O243" s="31"/>
      <c r="P243" s="18"/>
      <c r="Q243" s="15"/>
    </row>
    <row r="244" spans="1:17" ht="15">
      <c r="A244" s="6" t="s">
        <v>20</v>
      </c>
      <c r="B244" s="13"/>
      <c r="C244" s="23">
        <f t="shared" si="21"/>
        <v>43628.93212</v>
      </c>
      <c r="D244" s="35">
        <v>14301.13212</v>
      </c>
      <c r="E244" s="23">
        <v>29327.8</v>
      </c>
      <c r="F244" s="23">
        <v>0</v>
      </c>
      <c r="G244" s="23">
        <v>0</v>
      </c>
      <c r="H244" s="23">
        <v>0</v>
      </c>
      <c r="I244" s="6"/>
      <c r="J244" s="14"/>
      <c r="K244" s="31"/>
      <c r="L244" s="31"/>
      <c r="M244" s="31"/>
      <c r="N244" s="31"/>
      <c r="O244" s="31"/>
      <c r="P244" s="18"/>
      <c r="Q244" s="15"/>
    </row>
    <row r="245" spans="1:17" ht="15">
      <c r="A245" s="6" t="s">
        <v>54</v>
      </c>
      <c r="B245" s="8"/>
      <c r="C245" s="22">
        <f t="shared" si="21"/>
        <v>1688.05588</v>
      </c>
      <c r="D245" s="36">
        <v>144.45588</v>
      </c>
      <c r="E245" s="22">
        <v>1543.6</v>
      </c>
      <c r="F245" s="22">
        <v>0</v>
      </c>
      <c r="G245" s="22">
        <v>0</v>
      </c>
      <c r="H245" s="22">
        <v>0</v>
      </c>
      <c r="I245" s="6"/>
      <c r="J245" s="7"/>
      <c r="K245" s="18"/>
      <c r="L245" s="18"/>
      <c r="M245" s="18"/>
      <c r="N245" s="18"/>
      <c r="O245" s="18"/>
      <c r="P245" s="18"/>
      <c r="Q245" s="15"/>
    </row>
    <row r="246" spans="1:17" ht="31.5" customHeight="1">
      <c r="A246" s="6" t="s">
        <v>37</v>
      </c>
      <c r="B246" s="8"/>
      <c r="C246" s="22">
        <f>C250+C257+C261+C265+C269+C273</f>
        <v>4557.9</v>
      </c>
      <c r="D246" s="22">
        <f>D250+D257+D261+D265+D269+D273</f>
        <v>3661.2</v>
      </c>
      <c r="E246" s="22">
        <f>E250+E257+E261+E265+E269+E273</f>
        <v>355.4</v>
      </c>
      <c r="F246" s="22">
        <f>F250+F257+F261+F265+F269+F273</f>
        <v>541.3</v>
      </c>
      <c r="G246" s="22">
        <f aca="true" t="shared" si="22" ref="F246:G248">G250+G257+G261+G265+G269</f>
        <v>0</v>
      </c>
      <c r="H246" s="43">
        <f>H250+H257+H261+H265+H269+H273</f>
        <v>0</v>
      </c>
      <c r="I246" s="7"/>
      <c r="J246" s="7"/>
      <c r="K246" s="18"/>
      <c r="L246" s="18"/>
      <c r="M246" s="18"/>
      <c r="N246" s="18"/>
      <c r="O246" s="18"/>
      <c r="P246" s="18"/>
      <c r="Q246" s="15"/>
    </row>
    <row r="247" spans="1:17" ht="15">
      <c r="A247" s="6" t="s">
        <v>19</v>
      </c>
      <c r="B247" s="8"/>
      <c r="C247" s="22">
        <f>C251+C258+C262+C266+C270+C274</f>
        <v>0</v>
      </c>
      <c r="D247" s="22"/>
      <c r="E247" s="22">
        <f>E251+E258+E262+E266+E270+E274</f>
        <v>0</v>
      </c>
      <c r="F247" s="22">
        <f t="shared" si="22"/>
        <v>0</v>
      </c>
      <c r="G247" s="22">
        <f t="shared" si="22"/>
        <v>0</v>
      </c>
      <c r="H247" s="22">
        <f>H251+H258+H262+H266+H270</f>
        <v>0</v>
      </c>
      <c r="I247" s="7"/>
      <c r="J247" s="7"/>
      <c r="K247" s="18"/>
      <c r="L247" s="18"/>
      <c r="M247" s="18"/>
      <c r="N247" s="18"/>
      <c r="O247" s="18"/>
      <c r="P247" s="18"/>
      <c r="Q247" s="15"/>
    </row>
    <row r="248" spans="1:17" ht="15">
      <c r="A248" s="6" t="s">
        <v>20</v>
      </c>
      <c r="B248" s="8"/>
      <c r="C248" s="22">
        <f>C252+C259+C263+C267+C271+C275</f>
        <v>3237.7</v>
      </c>
      <c r="D248" s="22">
        <f>D252+D259+D263+D267+D271</f>
        <v>3237.7</v>
      </c>
      <c r="E248" s="22">
        <f>E252+E259+E263+E267+E271+E275</f>
        <v>0</v>
      </c>
      <c r="F248" s="22">
        <f t="shared" si="22"/>
        <v>0</v>
      </c>
      <c r="G248" s="22">
        <f t="shared" si="22"/>
        <v>0</v>
      </c>
      <c r="H248" s="22">
        <f>H252+H259+H263+H267+H271</f>
        <v>0</v>
      </c>
      <c r="I248" s="7"/>
      <c r="J248" s="7"/>
      <c r="K248" s="18"/>
      <c r="L248" s="18"/>
      <c r="M248" s="18"/>
      <c r="N248" s="18"/>
      <c r="O248" s="18"/>
      <c r="P248" s="18"/>
      <c r="Q248" s="15"/>
    </row>
    <row r="249" spans="1:17" ht="15">
      <c r="A249" s="6" t="s">
        <v>54</v>
      </c>
      <c r="B249" s="8"/>
      <c r="C249" s="22">
        <f>C253+C256+C260+C264+C268+C272+C276</f>
        <v>1320.1999999999998</v>
      </c>
      <c r="D249" s="22">
        <f>D253+D256+D260+D264+D268+D272</f>
        <v>423.5</v>
      </c>
      <c r="E249" s="22">
        <f>E253+E260+E264+E268+E272+E276</f>
        <v>355.4</v>
      </c>
      <c r="F249" s="22">
        <f>F253+F260+F264+F268+F272+F276</f>
        <v>541.3</v>
      </c>
      <c r="G249" s="22">
        <f>G253+G260+G264+G268+G272+G276</f>
        <v>0</v>
      </c>
      <c r="H249" s="22">
        <f>H253+H260+H264+H268+H272+H276</f>
        <v>0</v>
      </c>
      <c r="I249" s="7"/>
      <c r="J249" s="7"/>
      <c r="K249" s="18"/>
      <c r="L249" s="18"/>
      <c r="M249" s="18"/>
      <c r="N249" s="18"/>
      <c r="O249" s="18"/>
      <c r="P249" s="18"/>
      <c r="Q249" s="15"/>
    </row>
    <row r="250" spans="1:17" ht="63.75" customHeight="1">
      <c r="A250" s="6" t="s">
        <v>38</v>
      </c>
      <c r="B250" s="33"/>
      <c r="C250" s="22">
        <f>D250+E250+F250+G250+H250</f>
        <v>1320.1999999999998</v>
      </c>
      <c r="D250" s="22">
        <f>D253+D256</f>
        <v>423.5</v>
      </c>
      <c r="E250" s="22">
        <f>E251+E252+E253</f>
        <v>355.4</v>
      </c>
      <c r="F250" s="22">
        <f>F251+F252+F253</f>
        <v>541.3</v>
      </c>
      <c r="G250" s="22">
        <f>G251+G252+G253</f>
        <v>0</v>
      </c>
      <c r="H250" s="22">
        <f>H251+H252+H253</f>
        <v>0</v>
      </c>
      <c r="I250" s="6" t="s">
        <v>39</v>
      </c>
      <c r="J250" s="45" t="s">
        <v>124</v>
      </c>
      <c r="K250" s="46">
        <v>33.15571</v>
      </c>
      <c r="L250" s="46">
        <v>33.15571</v>
      </c>
      <c r="M250" s="46">
        <v>33.15571</v>
      </c>
      <c r="N250" s="46">
        <v>41.03739</v>
      </c>
      <c r="O250" s="46">
        <v>0</v>
      </c>
      <c r="P250" s="46">
        <v>0</v>
      </c>
      <c r="Q250" s="15"/>
    </row>
    <row r="251" spans="1:17" ht="15">
      <c r="A251" s="6" t="s">
        <v>19</v>
      </c>
      <c r="B251" s="49" t="s">
        <v>53</v>
      </c>
      <c r="C251" s="24">
        <v>0</v>
      </c>
      <c r="D251" s="22">
        <v>0</v>
      </c>
      <c r="E251" s="22">
        <v>0</v>
      </c>
      <c r="F251" s="22">
        <v>0</v>
      </c>
      <c r="G251" s="22">
        <v>0</v>
      </c>
      <c r="H251" s="25">
        <v>0</v>
      </c>
      <c r="I251" s="6"/>
      <c r="J251" s="7"/>
      <c r="K251" s="18"/>
      <c r="L251" s="18"/>
      <c r="M251" s="19"/>
      <c r="N251" s="19"/>
      <c r="O251" s="19"/>
      <c r="P251" s="19"/>
      <c r="Q251" s="15"/>
    </row>
    <row r="252" spans="1:17" ht="15">
      <c r="A252" s="6" t="s">
        <v>20</v>
      </c>
      <c r="B252" s="50"/>
      <c r="C252" s="24">
        <v>0</v>
      </c>
      <c r="D252" s="22">
        <v>0</v>
      </c>
      <c r="E252" s="22">
        <v>0</v>
      </c>
      <c r="F252" s="22">
        <v>0</v>
      </c>
      <c r="G252" s="22">
        <v>0</v>
      </c>
      <c r="H252" s="25">
        <v>0</v>
      </c>
      <c r="I252" s="6"/>
      <c r="J252" s="7"/>
      <c r="K252" s="18"/>
      <c r="L252" s="18"/>
      <c r="M252" s="19"/>
      <c r="N252" s="19"/>
      <c r="O252" s="19"/>
      <c r="P252" s="19"/>
      <c r="Q252" s="15"/>
    </row>
    <row r="253" spans="1:17" ht="15">
      <c r="A253" s="6" t="s">
        <v>54</v>
      </c>
      <c r="B253" s="51"/>
      <c r="C253" s="22">
        <f>D253+E253+F253+G253+H253</f>
        <v>1238.1999999999998</v>
      </c>
      <c r="D253" s="22">
        <v>341.5</v>
      </c>
      <c r="E253" s="22">
        <v>355.4</v>
      </c>
      <c r="F253" s="22">
        <v>541.3</v>
      </c>
      <c r="G253" s="22">
        <v>0</v>
      </c>
      <c r="H253" s="22">
        <v>0</v>
      </c>
      <c r="I253" s="6"/>
      <c r="J253" s="7"/>
      <c r="K253" s="18"/>
      <c r="L253" s="18"/>
      <c r="M253" s="19"/>
      <c r="N253" s="19"/>
      <c r="O253" s="19"/>
      <c r="P253" s="19"/>
      <c r="Q253" s="15"/>
    </row>
    <row r="254" spans="1:17" ht="34.5" customHeight="1">
      <c r="A254" s="6" t="s">
        <v>19</v>
      </c>
      <c r="B254" s="49" t="s">
        <v>74</v>
      </c>
      <c r="C254" s="22">
        <f>D254+E254+F254+G254+H254</f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6"/>
      <c r="J254" s="7"/>
      <c r="K254" s="18"/>
      <c r="L254" s="18"/>
      <c r="M254" s="19"/>
      <c r="N254" s="19"/>
      <c r="O254" s="19"/>
      <c r="P254" s="19"/>
      <c r="Q254" s="15"/>
    </row>
    <row r="255" spans="1:17" ht="34.5" customHeight="1">
      <c r="A255" s="6" t="s">
        <v>20</v>
      </c>
      <c r="B255" s="50"/>
      <c r="C255" s="22">
        <f>D255+E255+F255+G255+H255</f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6"/>
      <c r="J255" s="7"/>
      <c r="K255" s="18"/>
      <c r="L255" s="18"/>
      <c r="M255" s="19"/>
      <c r="N255" s="19"/>
      <c r="O255" s="19"/>
      <c r="P255" s="19"/>
      <c r="Q255" s="15"/>
    </row>
    <row r="256" spans="1:17" ht="34.5" customHeight="1">
      <c r="A256" s="6" t="s">
        <v>54</v>
      </c>
      <c r="B256" s="51"/>
      <c r="C256" s="22">
        <f>D256+E256+F256+G256+H256</f>
        <v>82</v>
      </c>
      <c r="D256" s="22">
        <v>82</v>
      </c>
      <c r="E256" s="22">
        <v>0</v>
      </c>
      <c r="F256" s="22">
        <v>0</v>
      </c>
      <c r="G256" s="22">
        <v>0</v>
      </c>
      <c r="H256" s="22">
        <v>0</v>
      </c>
      <c r="I256" s="6"/>
      <c r="J256" s="7"/>
      <c r="K256" s="18"/>
      <c r="L256" s="18"/>
      <c r="M256" s="19"/>
      <c r="N256" s="19"/>
      <c r="O256" s="19"/>
      <c r="P256" s="19"/>
      <c r="Q256" s="15"/>
    </row>
    <row r="257" spans="1:17" ht="63.75" customHeight="1">
      <c r="A257" s="6" t="s">
        <v>40</v>
      </c>
      <c r="B257" s="33" t="s">
        <v>53</v>
      </c>
      <c r="C257" s="22">
        <f>D257</f>
        <v>3237.7</v>
      </c>
      <c r="D257" s="22">
        <f>D258+D259+D260</f>
        <v>3237.7</v>
      </c>
      <c r="E257" s="22">
        <v>0</v>
      </c>
      <c r="F257" s="22">
        <v>0</v>
      </c>
      <c r="G257" s="22">
        <v>0</v>
      </c>
      <c r="H257" s="22">
        <v>0</v>
      </c>
      <c r="I257" s="6" t="s">
        <v>43</v>
      </c>
      <c r="J257" s="16" t="s">
        <v>13</v>
      </c>
      <c r="K257" s="18">
        <v>0</v>
      </c>
      <c r="L257" s="18">
        <v>2119.18</v>
      </c>
      <c r="M257" s="18">
        <v>0</v>
      </c>
      <c r="N257" s="18">
        <v>0</v>
      </c>
      <c r="O257" s="18">
        <v>0</v>
      </c>
      <c r="P257" s="18">
        <v>0</v>
      </c>
      <c r="Q257" s="15"/>
    </row>
    <row r="258" spans="1:17" ht="15">
      <c r="A258" s="6" t="s">
        <v>19</v>
      </c>
      <c r="B258" s="10"/>
      <c r="C258" s="22">
        <f>D258</f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6"/>
      <c r="J258" s="16"/>
      <c r="K258" s="18"/>
      <c r="L258" s="18"/>
      <c r="M258" s="18"/>
      <c r="N258" s="18"/>
      <c r="O258" s="18"/>
      <c r="P258" s="18"/>
      <c r="Q258" s="15"/>
    </row>
    <row r="259" spans="1:17" ht="15">
      <c r="A259" s="6" t="s">
        <v>20</v>
      </c>
      <c r="B259" s="10"/>
      <c r="C259" s="22">
        <f>D259</f>
        <v>3237.7</v>
      </c>
      <c r="D259" s="22">
        <v>3237.7</v>
      </c>
      <c r="E259" s="22">
        <v>0</v>
      </c>
      <c r="F259" s="22">
        <v>0</v>
      </c>
      <c r="G259" s="22">
        <v>0</v>
      </c>
      <c r="H259" s="22">
        <v>0</v>
      </c>
      <c r="I259" s="6"/>
      <c r="J259" s="16"/>
      <c r="K259" s="18"/>
      <c r="L259" s="18"/>
      <c r="M259" s="18"/>
      <c r="N259" s="18"/>
      <c r="O259" s="18"/>
      <c r="P259" s="18"/>
      <c r="Q259" s="15"/>
    </row>
    <row r="260" spans="1:17" ht="15">
      <c r="A260" s="6" t="s">
        <v>54</v>
      </c>
      <c r="B260" s="10"/>
      <c r="C260" s="22">
        <f>D260</f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16"/>
      <c r="J260" s="16"/>
      <c r="K260" s="18"/>
      <c r="L260" s="18"/>
      <c r="M260" s="18"/>
      <c r="N260" s="18"/>
      <c r="O260" s="18"/>
      <c r="P260" s="18"/>
      <c r="Q260" s="15"/>
    </row>
    <row r="261" spans="1:17" ht="82.5" customHeight="1">
      <c r="A261" s="6" t="s">
        <v>41</v>
      </c>
      <c r="B261" s="33" t="s">
        <v>53</v>
      </c>
      <c r="C261" s="24">
        <f>D261+E261+F261+G261+H261</f>
        <v>0</v>
      </c>
      <c r="D261" s="22">
        <v>0</v>
      </c>
      <c r="E261" s="22">
        <v>0</v>
      </c>
      <c r="F261" s="22">
        <v>0</v>
      </c>
      <c r="G261" s="22">
        <f>G262+G263+G264</f>
        <v>0</v>
      </c>
      <c r="H261" s="22">
        <f>H262+H263+H264</f>
        <v>0</v>
      </c>
      <c r="I261" s="6" t="s">
        <v>44</v>
      </c>
      <c r="J261" s="16" t="s">
        <v>13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5"/>
    </row>
    <row r="262" spans="1:17" ht="15">
      <c r="A262" s="6" t="s">
        <v>19</v>
      </c>
      <c r="B262" s="10"/>
      <c r="C262" s="24">
        <f aca="true" t="shared" si="23" ref="C262:C272">D262+E262+F262+G262+H262</f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10"/>
      <c r="J262" s="10"/>
      <c r="K262" s="4"/>
      <c r="L262" s="4"/>
      <c r="M262" s="4"/>
      <c r="N262" s="4"/>
      <c r="O262" s="4"/>
      <c r="P262" s="4"/>
      <c r="Q262" s="15"/>
    </row>
    <row r="263" spans="1:17" ht="15">
      <c r="A263" s="6" t="s">
        <v>20</v>
      </c>
      <c r="B263" s="10"/>
      <c r="C263" s="24">
        <f t="shared" si="23"/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10"/>
      <c r="J263" s="10"/>
      <c r="K263" s="4"/>
      <c r="L263" s="4"/>
      <c r="M263" s="4"/>
      <c r="N263" s="4"/>
      <c r="O263" s="4"/>
      <c r="P263" s="4"/>
      <c r="Q263" s="15"/>
    </row>
    <row r="264" spans="1:17" ht="15">
      <c r="A264" s="6" t="s">
        <v>54</v>
      </c>
      <c r="B264" s="10"/>
      <c r="C264" s="24">
        <f t="shared" si="23"/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10"/>
      <c r="J264" s="10"/>
      <c r="K264" s="4"/>
      <c r="L264" s="4"/>
      <c r="M264" s="4"/>
      <c r="N264" s="4"/>
      <c r="O264" s="4"/>
      <c r="P264" s="4"/>
      <c r="Q264" s="15"/>
    </row>
    <row r="265" spans="1:17" ht="91.5" customHeight="1">
      <c r="A265" s="6" t="s">
        <v>42</v>
      </c>
      <c r="B265" s="33" t="s">
        <v>53</v>
      </c>
      <c r="C265" s="24">
        <f t="shared" si="23"/>
        <v>0</v>
      </c>
      <c r="D265" s="22">
        <v>0</v>
      </c>
      <c r="E265" s="22">
        <v>0</v>
      </c>
      <c r="F265" s="22">
        <v>0</v>
      </c>
      <c r="G265" s="22">
        <f>G266+G267+G268</f>
        <v>0</v>
      </c>
      <c r="H265" s="22">
        <f>H266+H267+H268</f>
        <v>0</v>
      </c>
      <c r="I265" s="6" t="s">
        <v>45</v>
      </c>
      <c r="J265" s="16" t="s">
        <v>13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5"/>
    </row>
    <row r="266" spans="1:17" ht="15">
      <c r="A266" s="6" t="s">
        <v>19</v>
      </c>
      <c r="B266" s="10"/>
      <c r="C266" s="24">
        <f t="shared" si="23"/>
        <v>0</v>
      </c>
      <c r="D266" s="22">
        <v>0</v>
      </c>
      <c r="E266" s="22">
        <v>0</v>
      </c>
      <c r="F266" s="26">
        <v>0</v>
      </c>
      <c r="G266" s="22">
        <v>0</v>
      </c>
      <c r="H266" s="22">
        <v>0</v>
      </c>
      <c r="I266" s="10"/>
      <c r="J266" s="10"/>
      <c r="K266" s="4"/>
      <c r="L266" s="4"/>
      <c r="M266" s="4"/>
      <c r="N266" s="4"/>
      <c r="O266" s="4"/>
      <c r="P266" s="4"/>
      <c r="Q266" s="15"/>
    </row>
    <row r="267" spans="1:17" ht="15">
      <c r="A267" s="6" t="s">
        <v>20</v>
      </c>
      <c r="B267" s="10"/>
      <c r="C267" s="24">
        <f t="shared" si="23"/>
        <v>0</v>
      </c>
      <c r="D267" s="22">
        <v>0</v>
      </c>
      <c r="E267" s="22">
        <v>0</v>
      </c>
      <c r="F267" s="26">
        <v>0</v>
      </c>
      <c r="G267" s="22">
        <v>0</v>
      </c>
      <c r="H267" s="22">
        <v>0</v>
      </c>
      <c r="I267" s="10"/>
      <c r="J267" s="10"/>
      <c r="K267" s="4"/>
      <c r="L267" s="4"/>
      <c r="M267" s="4"/>
      <c r="N267" s="4"/>
      <c r="O267" s="4"/>
      <c r="P267" s="4"/>
      <c r="Q267" s="15"/>
    </row>
    <row r="268" spans="1:17" ht="15">
      <c r="A268" s="6" t="s">
        <v>54</v>
      </c>
      <c r="B268" s="10"/>
      <c r="C268" s="24">
        <f t="shared" si="23"/>
        <v>0</v>
      </c>
      <c r="D268" s="22">
        <v>0</v>
      </c>
      <c r="E268" s="22">
        <v>0</v>
      </c>
      <c r="F268" s="26">
        <v>0</v>
      </c>
      <c r="G268" s="22">
        <v>0</v>
      </c>
      <c r="H268" s="22">
        <v>0</v>
      </c>
      <c r="I268" s="10"/>
      <c r="J268" s="10"/>
      <c r="K268" s="4"/>
      <c r="L268" s="4"/>
      <c r="M268" s="4"/>
      <c r="N268" s="4"/>
      <c r="O268" s="4"/>
      <c r="P268" s="4"/>
      <c r="Q268" s="15"/>
    </row>
    <row r="269" spans="1:17" ht="81" customHeight="1">
      <c r="A269" s="6" t="s">
        <v>47</v>
      </c>
      <c r="B269" s="33" t="s">
        <v>53</v>
      </c>
      <c r="C269" s="24">
        <f t="shared" si="23"/>
        <v>0</v>
      </c>
      <c r="D269" s="22">
        <v>0</v>
      </c>
      <c r="E269" s="22">
        <v>0</v>
      </c>
      <c r="F269" s="22">
        <v>0</v>
      </c>
      <c r="G269" s="22">
        <v>0</v>
      </c>
      <c r="H269" s="22">
        <f>H270+H271+H272</f>
        <v>0</v>
      </c>
      <c r="I269" s="6" t="s">
        <v>46</v>
      </c>
      <c r="J269" s="16" t="s">
        <v>13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5"/>
    </row>
    <row r="270" spans="1:17" ht="15">
      <c r="A270" s="6" t="s">
        <v>19</v>
      </c>
      <c r="B270" s="10"/>
      <c r="C270" s="24">
        <f t="shared" si="23"/>
        <v>0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10"/>
      <c r="J270" s="10"/>
      <c r="K270" s="4"/>
      <c r="L270" s="4"/>
      <c r="M270" s="4"/>
      <c r="N270" s="4"/>
      <c r="O270" s="4"/>
      <c r="P270" s="4"/>
      <c r="Q270" s="15"/>
    </row>
    <row r="271" spans="1:17" ht="15">
      <c r="A271" s="6" t="s">
        <v>20</v>
      </c>
      <c r="B271" s="10"/>
      <c r="C271" s="24">
        <f t="shared" si="23"/>
        <v>0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10"/>
      <c r="J271" s="10"/>
      <c r="K271" s="4"/>
      <c r="L271" s="4"/>
      <c r="M271" s="4"/>
      <c r="N271" s="4"/>
      <c r="O271" s="4"/>
      <c r="P271" s="4"/>
      <c r="Q271" s="15"/>
    </row>
    <row r="272" spans="1:17" ht="15">
      <c r="A272" s="6" t="s">
        <v>54</v>
      </c>
      <c r="B272" s="10"/>
      <c r="C272" s="24">
        <f t="shared" si="23"/>
        <v>0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10"/>
      <c r="J272" s="10"/>
      <c r="K272" s="4"/>
      <c r="L272" s="4"/>
      <c r="M272" s="4"/>
      <c r="N272" s="4"/>
      <c r="O272" s="4"/>
      <c r="P272" s="4"/>
      <c r="Q272" s="15"/>
    </row>
    <row r="273" spans="1:17" ht="60">
      <c r="A273" s="6" t="s">
        <v>118</v>
      </c>
      <c r="B273" s="33" t="s">
        <v>53</v>
      </c>
      <c r="C273" s="24">
        <f>D273+E273+F273+G273+H273</f>
        <v>0</v>
      </c>
      <c r="D273" s="22">
        <v>0</v>
      </c>
      <c r="E273" s="22">
        <f>E274+E275+E276</f>
        <v>0</v>
      </c>
      <c r="F273" s="22">
        <v>0</v>
      </c>
      <c r="G273" s="22">
        <v>0</v>
      </c>
      <c r="H273" s="22">
        <f>H274+H275+H276</f>
        <v>0</v>
      </c>
      <c r="I273" s="6" t="s">
        <v>121</v>
      </c>
      <c r="J273" s="16" t="s">
        <v>13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5"/>
    </row>
    <row r="274" spans="1:17" ht="15">
      <c r="A274" s="6" t="s">
        <v>19</v>
      </c>
      <c r="B274" s="10"/>
      <c r="C274" s="24">
        <f>D274+E274+F274+G274+H274</f>
        <v>0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10"/>
      <c r="J274" s="10"/>
      <c r="K274" s="4"/>
      <c r="L274" s="4"/>
      <c r="M274" s="4"/>
      <c r="N274" s="4"/>
      <c r="O274" s="4"/>
      <c r="P274" s="4"/>
      <c r="Q274" s="15"/>
    </row>
    <row r="275" spans="1:17" ht="15">
      <c r="A275" s="6" t="s">
        <v>20</v>
      </c>
      <c r="B275" s="10"/>
      <c r="C275" s="24">
        <f>D275+E275+F275+G275+H275</f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10"/>
      <c r="J275" s="10"/>
      <c r="K275" s="4"/>
      <c r="L275" s="4"/>
      <c r="M275" s="4"/>
      <c r="N275" s="4"/>
      <c r="O275" s="4"/>
      <c r="P275" s="4"/>
      <c r="Q275" s="15"/>
    </row>
    <row r="276" spans="1:17" ht="15">
      <c r="A276" s="6" t="s">
        <v>54</v>
      </c>
      <c r="B276" s="10"/>
      <c r="C276" s="24">
        <f>D276+E276+F276+G276+H276</f>
        <v>0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10"/>
      <c r="J276" s="10"/>
      <c r="K276" s="4"/>
      <c r="L276" s="4"/>
      <c r="M276" s="4"/>
      <c r="N276" s="4"/>
      <c r="O276" s="4"/>
      <c r="P276" s="4"/>
      <c r="Q276" s="15"/>
    </row>
    <row r="277" spans="1:17" ht="45">
      <c r="A277" s="6" t="s">
        <v>48</v>
      </c>
      <c r="B277" s="10"/>
      <c r="C277" s="22">
        <f>D277+E277+F277+G277+H277</f>
        <v>296.7</v>
      </c>
      <c r="D277" s="22">
        <v>0</v>
      </c>
      <c r="E277" s="22">
        <f>E278+E279+E280</f>
        <v>296.7</v>
      </c>
      <c r="F277" s="22">
        <v>0</v>
      </c>
      <c r="G277" s="22">
        <f>G278+G279+G280</f>
        <v>0</v>
      </c>
      <c r="H277" s="22">
        <f>H278+H279+H280</f>
        <v>0</v>
      </c>
      <c r="I277" s="10"/>
      <c r="J277" s="10"/>
      <c r="K277" s="4"/>
      <c r="L277" s="4"/>
      <c r="M277" s="4"/>
      <c r="N277" s="4"/>
      <c r="O277" s="4"/>
      <c r="P277" s="4"/>
      <c r="Q277" s="15"/>
    </row>
    <row r="278" spans="1:17" ht="15">
      <c r="A278" s="6" t="s">
        <v>19</v>
      </c>
      <c r="B278" s="10"/>
      <c r="C278" s="22">
        <f aca="true" t="shared" si="24" ref="C278:C284">D278+E278+F278+G278+H278</f>
        <v>0</v>
      </c>
      <c r="D278" s="22">
        <v>0</v>
      </c>
      <c r="E278" s="22">
        <v>0</v>
      </c>
      <c r="F278" s="22">
        <v>0</v>
      </c>
      <c r="G278" s="22">
        <v>0</v>
      </c>
      <c r="H278" s="25">
        <v>0</v>
      </c>
      <c r="I278" s="10"/>
      <c r="J278" s="10"/>
      <c r="K278" s="4"/>
      <c r="L278" s="4"/>
      <c r="M278" s="4"/>
      <c r="N278" s="4"/>
      <c r="O278" s="4"/>
      <c r="P278" s="4"/>
      <c r="Q278" s="15"/>
    </row>
    <row r="279" spans="1:17" ht="15">
      <c r="A279" s="6" t="s">
        <v>20</v>
      </c>
      <c r="B279" s="10"/>
      <c r="C279" s="22">
        <f t="shared" si="24"/>
        <v>0</v>
      </c>
      <c r="D279" s="22">
        <v>0</v>
      </c>
      <c r="E279" s="22">
        <v>0</v>
      </c>
      <c r="F279" s="22">
        <v>0</v>
      </c>
      <c r="G279" s="22">
        <v>0</v>
      </c>
      <c r="H279" s="25">
        <v>0</v>
      </c>
      <c r="I279" s="10"/>
      <c r="J279" s="10"/>
      <c r="K279" s="4"/>
      <c r="L279" s="4"/>
      <c r="M279" s="4"/>
      <c r="N279" s="4"/>
      <c r="O279" s="4"/>
      <c r="P279" s="4"/>
      <c r="Q279" s="15"/>
    </row>
    <row r="280" spans="1:17" ht="15">
      <c r="A280" s="6" t="s">
        <v>54</v>
      </c>
      <c r="B280" s="10"/>
      <c r="C280" s="22">
        <f t="shared" si="24"/>
        <v>296.7</v>
      </c>
      <c r="D280" s="22">
        <v>0</v>
      </c>
      <c r="E280" s="22">
        <f>E284</f>
        <v>296.7</v>
      </c>
      <c r="F280" s="22">
        <v>0</v>
      </c>
      <c r="G280" s="22">
        <v>0</v>
      </c>
      <c r="H280" s="25">
        <f>H284</f>
        <v>0</v>
      </c>
      <c r="I280" s="10"/>
      <c r="J280" s="10"/>
      <c r="K280" s="4"/>
      <c r="L280" s="4"/>
      <c r="M280" s="4"/>
      <c r="N280" s="4"/>
      <c r="O280" s="4"/>
      <c r="P280" s="4"/>
      <c r="Q280" s="15"/>
    </row>
    <row r="281" spans="1:17" ht="59.25" customHeight="1">
      <c r="A281" s="6" t="s">
        <v>125</v>
      </c>
      <c r="B281" s="33" t="s">
        <v>53</v>
      </c>
      <c r="C281" s="22">
        <f t="shared" si="24"/>
        <v>296.7</v>
      </c>
      <c r="D281" s="22">
        <v>0</v>
      </c>
      <c r="E281" s="22">
        <f>E282+E283+E284</f>
        <v>296.7</v>
      </c>
      <c r="F281" s="22">
        <v>0</v>
      </c>
      <c r="G281" s="22">
        <f>G282+G283+G284</f>
        <v>0</v>
      </c>
      <c r="H281" s="22">
        <f>H282+H283+H284</f>
        <v>0</v>
      </c>
      <c r="I281" s="6" t="s">
        <v>71</v>
      </c>
      <c r="J281" s="7" t="s">
        <v>11</v>
      </c>
      <c r="K281" s="18">
        <v>0</v>
      </c>
      <c r="L281" s="18">
        <v>0</v>
      </c>
      <c r="M281" s="18">
        <v>1</v>
      </c>
      <c r="N281" s="18">
        <v>0</v>
      </c>
      <c r="O281" s="18">
        <v>0</v>
      </c>
      <c r="P281" s="18">
        <v>0</v>
      </c>
      <c r="Q281" s="15"/>
    </row>
    <row r="282" spans="1:17" ht="15" customHeight="1">
      <c r="A282" s="6" t="s">
        <v>19</v>
      </c>
      <c r="B282" s="10"/>
      <c r="C282" s="22">
        <f t="shared" si="24"/>
        <v>0</v>
      </c>
      <c r="D282" s="22">
        <v>0</v>
      </c>
      <c r="E282" s="22">
        <v>0</v>
      </c>
      <c r="F282" s="22">
        <v>0</v>
      </c>
      <c r="G282" s="22">
        <v>0</v>
      </c>
      <c r="H282" s="25">
        <v>0</v>
      </c>
      <c r="I282" s="6"/>
      <c r="J282" s="7"/>
      <c r="K282" s="18"/>
      <c r="L282" s="18"/>
      <c r="M282" s="18"/>
      <c r="N282" s="18"/>
      <c r="O282" s="18"/>
      <c r="P282" s="18"/>
      <c r="Q282" s="15"/>
    </row>
    <row r="283" spans="1:17" ht="15" customHeight="1">
      <c r="A283" s="6" t="s">
        <v>20</v>
      </c>
      <c r="B283" s="10"/>
      <c r="C283" s="22">
        <f t="shared" si="24"/>
        <v>0</v>
      </c>
      <c r="D283" s="22">
        <v>0</v>
      </c>
      <c r="E283" s="22">
        <v>0</v>
      </c>
      <c r="F283" s="22">
        <v>0</v>
      </c>
      <c r="G283" s="22">
        <v>0</v>
      </c>
      <c r="H283" s="25">
        <v>0</v>
      </c>
      <c r="I283" s="6"/>
      <c r="J283" s="7"/>
      <c r="K283" s="18"/>
      <c r="L283" s="18"/>
      <c r="M283" s="18"/>
      <c r="N283" s="18"/>
      <c r="O283" s="18"/>
      <c r="P283" s="18"/>
      <c r="Q283" s="15"/>
    </row>
    <row r="284" spans="1:16" ht="15" customHeight="1">
      <c r="A284" s="6" t="s">
        <v>54</v>
      </c>
      <c r="B284" s="10"/>
      <c r="C284" s="22">
        <f t="shared" si="24"/>
        <v>296.7</v>
      </c>
      <c r="D284" s="22">
        <v>0</v>
      </c>
      <c r="E284" s="22">
        <v>296.7</v>
      </c>
      <c r="F284" s="22">
        <v>0</v>
      </c>
      <c r="G284" s="22">
        <v>0</v>
      </c>
      <c r="H284" s="25">
        <v>0</v>
      </c>
      <c r="I284" s="10"/>
      <c r="J284" s="10"/>
      <c r="K284" s="4"/>
      <c r="L284" s="4"/>
      <c r="M284" s="4"/>
      <c r="N284" s="4"/>
      <c r="O284" s="4"/>
      <c r="P284" s="4"/>
    </row>
    <row r="285" spans="11:16" ht="15">
      <c r="K285" s="32"/>
      <c r="L285" s="32"/>
      <c r="M285" s="32"/>
      <c r="N285" s="32"/>
      <c r="O285" s="32"/>
      <c r="P285" s="32"/>
    </row>
  </sheetData>
  <sheetProtection/>
  <mergeCells count="20">
    <mergeCell ref="L13:P13"/>
    <mergeCell ref="K13:K14"/>
    <mergeCell ref="B66:B69"/>
    <mergeCell ref="B251:B253"/>
    <mergeCell ref="B36:B38"/>
    <mergeCell ref="B39:B41"/>
    <mergeCell ref="B29:B31"/>
    <mergeCell ref="B32:B34"/>
    <mergeCell ref="B12:B14"/>
    <mergeCell ref="D13:H13"/>
    <mergeCell ref="B254:B256"/>
    <mergeCell ref="I13:I14"/>
    <mergeCell ref="L7:P8"/>
    <mergeCell ref="A9:P9"/>
    <mergeCell ref="A10:P10"/>
    <mergeCell ref="C12:H12"/>
    <mergeCell ref="I12:P12"/>
    <mergeCell ref="A12:A14"/>
    <mergeCell ref="J13:J14"/>
    <mergeCell ref="C13:C14"/>
  </mergeCells>
  <printOptions/>
  <pageMargins left="0.17" right="0.17" top="0.35433070866141736" bottom="0.3937007874015748" header="0.11811023622047245" footer="0.11811023622047245"/>
  <pageSetup horizontalDpi="600" verticalDpi="600" orientation="landscape" paperSize="9" scale="49" r:id="rId1"/>
  <rowBreaks count="8" manualBreakCount="8">
    <brk id="35" max="15" man="1"/>
    <brk id="65" max="15" man="1"/>
    <brk id="105" max="15" man="1"/>
    <brk id="138" max="15" man="1"/>
    <brk id="173" max="15" man="1"/>
    <brk id="205" max="15" man="1"/>
    <brk id="234" max="15" man="1"/>
    <brk id="2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2022-04-15T10:56:41Z</cp:lastPrinted>
  <dcterms:created xsi:type="dcterms:W3CDTF">1996-10-08T23:32:33Z</dcterms:created>
  <dcterms:modified xsi:type="dcterms:W3CDTF">2022-04-15T10:58:10Z</dcterms:modified>
  <cp:category/>
  <cp:version/>
  <cp:contentType/>
  <cp:contentStatus/>
</cp:coreProperties>
</file>