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480" windowHeight="96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362" i="1"/>
  <c r="C362"/>
  <c r="D362"/>
  <c r="E362"/>
  <c r="F362"/>
  <c r="G362"/>
  <c r="C360"/>
  <c r="D360"/>
  <c r="E360"/>
  <c r="F360"/>
  <c r="G360"/>
  <c r="E143"/>
  <c r="F143"/>
  <c r="G143"/>
  <c r="D143"/>
  <c r="C144"/>
  <c r="C143"/>
  <c r="C148"/>
  <c r="C146"/>
  <c r="D148"/>
  <c r="E148"/>
  <c r="F148"/>
  <c r="G148"/>
  <c r="D146"/>
  <c r="E146"/>
  <c r="F146"/>
  <c r="G146"/>
  <c r="C136"/>
  <c r="D136"/>
  <c r="E136"/>
  <c r="F136"/>
  <c r="G136"/>
  <c r="B136"/>
  <c r="C97"/>
  <c r="D97"/>
  <c r="E97"/>
  <c r="F97"/>
  <c r="G97"/>
  <c r="B97"/>
  <c r="B70"/>
  <c r="B53"/>
  <c r="B146"/>
  <c r="B147"/>
  <c r="B148"/>
  <c r="C355"/>
  <c r="C364"/>
  <c r="G96"/>
  <c r="F96"/>
  <c r="E96"/>
  <c r="D96"/>
  <c r="C96"/>
  <c r="B96"/>
  <c r="B95"/>
  <c r="B94"/>
  <c r="B93"/>
  <c r="B143" l="1"/>
  <c r="C53" l="1"/>
  <c r="D53"/>
  <c r="E53"/>
  <c r="F53"/>
  <c r="G53"/>
  <c r="C147"/>
  <c r="D147"/>
  <c r="E147"/>
  <c r="F147"/>
  <c r="G147"/>
  <c r="G69"/>
  <c r="F69"/>
  <c r="E69"/>
  <c r="D69"/>
  <c r="C69"/>
  <c r="B69" s="1"/>
  <c r="B68"/>
  <c r="B67"/>
  <c r="B66"/>
  <c r="G142"/>
  <c r="F142"/>
  <c r="E142"/>
  <c r="D142"/>
  <c r="C142"/>
  <c r="B141"/>
  <c r="B140"/>
  <c r="B139"/>
  <c r="C119"/>
  <c r="D119"/>
  <c r="E119"/>
  <c r="F119"/>
  <c r="G119"/>
  <c r="B119"/>
  <c r="C359"/>
  <c r="D359"/>
  <c r="E359"/>
  <c r="F359"/>
  <c r="G359"/>
  <c r="G358"/>
  <c r="C358"/>
  <c r="D358"/>
  <c r="E358"/>
  <c r="F358"/>
  <c r="C357"/>
  <c r="D357"/>
  <c r="D355" s="1"/>
  <c r="E357"/>
  <c r="E355" s="1"/>
  <c r="F357"/>
  <c r="F355" s="1"/>
  <c r="G357"/>
  <c r="G355" s="1"/>
  <c r="C338"/>
  <c r="D338"/>
  <c r="E338"/>
  <c r="F338"/>
  <c r="G338"/>
  <c r="B336"/>
  <c r="B337"/>
  <c r="B335"/>
  <c r="B338" s="1"/>
  <c r="B331"/>
  <c r="B330"/>
  <c r="B326"/>
  <c r="B319"/>
  <c r="B320"/>
  <c r="B314"/>
  <c r="B315"/>
  <c r="G363"/>
  <c r="G364"/>
  <c r="F363"/>
  <c r="F364"/>
  <c r="E363"/>
  <c r="E364"/>
  <c r="D363"/>
  <c r="D364"/>
  <c r="C316"/>
  <c r="D316"/>
  <c r="E316"/>
  <c r="F316"/>
  <c r="G316"/>
  <c r="B313"/>
  <c r="D353"/>
  <c r="E353"/>
  <c r="F353"/>
  <c r="G353"/>
  <c r="C353"/>
  <c r="B351"/>
  <c r="B352"/>
  <c r="C321"/>
  <c r="D321"/>
  <c r="E321"/>
  <c r="F321"/>
  <c r="G321"/>
  <c r="B318"/>
  <c r="B321" s="1"/>
  <c r="B350"/>
  <c r="B327"/>
  <c r="C333"/>
  <c r="D333"/>
  <c r="E333"/>
  <c r="F333"/>
  <c r="G333"/>
  <c r="B332"/>
  <c r="B333" s="1"/>
  <c r="C328"/>
  <c r="C354" s="1"/>
  <c r="D328"/>
  <c r="E328"/>
  <c r="F328"/>
  <c r="G328"/>
  <c r="B325"/>
  <c r="B328" s="1"/>
  <c r="C311"/>
  <c r="D311"/>
  <c r="E311"/>
  <c r="F311"/>
  <c r="G311"/>
  <c r="B309"/>
  <c r="B310"/>
  <c r="B308"/>
  <c r="C306"/>
  <c r="D306"/>
  <c r="E306"/>
  <c r="F306"/>
  <c r="G306"/>
  <c r="B303"/>
  <c r="B306" s="1"/>
  <c r="C301"/>
  <c r="C322" s="1"/>
  <c r="D301"/>
  <c r="E301"/>
  <c r="F301"/>
  <c r="G301"/>
  <c r="B298"/>
  <c r="B301" s="1"/>
  <c r="C284"/>
  <c r="D284"/>
  <c r="E284"/>
  <c r="F284"/>
  <c r="G284"/>
  <c r="C279"/>
  <c r="D279"/>
  <c r="E279"/>
  <c r="F279"/>
  <c r="G279"/>
  <c r="B281"/>
  <c r="B284" s="1"/>
  <c r="B276"/>
  <c r="B279" s="1"/>
  <c r="C267"/>
  <c r="D267"/>
  <c r="E267"/>
  <c r="F267"/>
  <c r="G267"/>
  <c r="B264"/>
  <c r="B267" s="1"/>
  <c r="C262"/>
  <c r="D262"/>
  <c r="E262"/>
  <c r="F262"/>
  <c r="G262"/>
  <c r="C257"/>
  <c r="D257"/>
  <c r="E257"/>
  <c r="F257"/>
  <c r="G257"/>
  <c r="B254"/>
  <c r="B257" s="1"/>
  <c r="C252"/>
  <c r="D252"/>
  <c r="E252"/>
  <c r="F252"/>
  <c r="G252"/>
  <c r="B249"/>
  <c r="B252" s="1"/>
  <c r="C245"/>
  <c r="D245"/>
  <c r="E245"/>
  <c r="F245"/>
  <c r="G245"/>
  <c r="B242"/>
  <c r="B245" s="1"/>
  <c r="C240"/>
  <c r="D240"/>
  <c r="E240"/>
  <c r="F240"/>
  <c r="G240"/>
  <c r="C235"/>
  <c r="D235"/>
  <c r="E235"/>
  <c r="F235"/>
  <c r="G235"/>
  <c r="B234"/>
  <c r="B235" s="1"/>
  <c r="C230"/>
  <c r="D230"/>
  <c r="E230"/>
  <c r="F230"/>
  <c r="G230"/>
  <c r="B229"/>
  <c r="B230" s="1"/>
  <c r="C225"/>
  <c r="D225"/>
  <c r="E225"/>
  <c r="F225"/>
  <c r="G225"/>
  <c r="B224"/>
  <c r="B225" s="1"/>
  <c r="C220"/>
  <c r="D220"/>
  <c r="E220"/>
  <c r="F220"/>
  <c r="G220"/>
  <c r="B219"/>
  <c r="B220" s="1"/>
  <c r="G135"/>
  <c r="F135"/>
  <c r="E135"/>
  <c r="D135"/>
  <c r="C135"/>
  <c r="B134"/>
  <c r="B133"/>
  <c r="B132"/>
  <c r="C130"/>
  <c r="D130"/>
  <c r="E130"/>
  <c r="F130"/>
  <c r="G130"/>
  <c r="C125"/>
  <c r="D125"/>
  <c r="E125"/>
  <c r="F125"/>
  <c r="G125"/>
  <c r="B129"/>
  <c r="B128"/>
  <c r="B127"/>
  <c r="B123"/>
  <c r="B124"/>
  <c r="B122"/>
  <c r="F273" l="1"/>
  <c r="D273"/>
  <c r="F285"/>
  <c r="D285"/>
  <c r="F354"/>
  <c r="D354"/>
  <c r="G273"/>
  <c r="E273"/>
  <c r="C273"/>
  <c r="B285"/>
  <c r="G285"/>
  <c r="E285"/>
  <c r="C285"/>
  <c r="G354"/>
  <c r="E354"/>
  <c r="B142"/>
  <c r="E144"/>
  <c r="G144"/>
  <c r="D144"/>
  <c r="F144"/>
  <c r="G322"/>
  <c r="F322"/>
  <c r="E322"/>
  <c r="D322"/>
  <c r="B316"/>
  <c r="C363"/>
  <c r="B353"/>
  <c r="B354" s="1"/>
  <c r="B311"/>
  <c r="B130"/>
  <c r="B135"/>
  <c r="B125"/>
  <c r="B259"/>
  <c r="B262" s="1"/>
  <c r="B273" s="1"/>
  <c r="B237"/>
  <c r="B240" s="1"/>
  <c r="D206"/>
  <c r="E206"/>
  <c r="C206"/>
  <c r="B205"/>
  <c r="B204"/>
  <c r="B203"/>
  <c r="D201"/>
  <c r="E201"/>
  <c r="F201"/>
  <c r="F246" s="1"/>
  <c r="G201"/>
  <c r="G246" s="1"/>
  <c r="C201"/>
  <c r="B200"/>
  <c r="B199"/>
  <c r="B198"/>
  <c r="D196"/>
  <c r="C196"/>
  <c r="B195"/>
  <c r="B194"/>
  <c r="B193"/>
  <c r="D184"/>
  <c r="D190" s="1"/>
  <c r="E184"/>
  <c r="E190" s="1"/>
  <c r="F184"/>
  <c r="F190" s="1"/>
  <c r="G184"/>
  <c r="G190" s="1"/>
  <c r="C184"/>
  <c r="C190" s="1"/>
  <c r="B182"/>
  <c r="B181"/>
  <c r="B183"/>
  <c r="D177"/>
  <c r="E177"/>
  <c r="F177"/>
  <c r="G177"/>
  <c r="C177"/>
  <c r="B176"/>
  <c r="B175"/>
  <c r="B174"/>
  <c r="D172"/>
  <c r="E172"/>
  <c r="F172"/>
  <c r="G172"/>
  <c r="C172"/>
  <c r="B171"/>
  <c r="B170"/>
  <c r="B169"/>
  <c r="D167"/>
  <c r="E167"/>
  <c r="F167"/>
  <c r="G167"/>
  <c r="C167"/>
  <c r="B166"/>
  <c r="B165"/>
  <c r="B164"/>
  <c r="D157"/>
  <c r="E157"/>
  <c r="F157"/>
  <c r="G157"/>
  <c r="C157"/>
  <c r="B156"/>
  <c r="B359" s="1"/>
  <c r="B155"/>
  <c r="B358" s="1"/>
  <c r="B154"/>
  <c r="B357" s="1"/>
  <c r="D91"/>
  <c r="E91"/>
  <c r="F91"/>
  <c r="G91"/>
  <c r="C91"/>
  <c r="B90"/>
  <c r="B89"/>
  <c r="B88"/>
  <c r="D86"/>
  <c r="E86"/>
  <c r="F86"/>
  <c r="G86"/>
  <c r="C86"/>
  <c r="B85"/>
  <c r="B84"/>
  <c r="B83"/>
  <c r="D81"/>
  <c r="E81"/>
  <c r="F81"/>
  <c r="G81"/>
  <c r="C81"/>
  <c r="B80"/>
  <c r="B79"/>
  <c r="B78"/>
  <c r="D76"/>
  <c r="E76"/>
  <c r="F76"/>
  <c r="G76"/>
  <c r="C76"/>
  <c r="B75"/>
  <c r="B74"/>
  <c r="B73"/>
  <c r="D64"/>
  <c r="E64"/>
  <c r="F64"/>
  <c r="G64"/>
  <c r="C64"/>
  <c r="B63"/>
  <c r="B62"/>
  <c r="B61"/>
  <c r="C52"/>
  <c r="D52"/>
  <c r="E52"/>
  <c r="F52"/>
  <c r="G52"/>
  <c r="C47"/>
  <c r="D47"/>
  <c r="E47"/>
  <c r="F47"/>
  <c r="G47"/>
  <c r="B51"/>
  <c r="B50"/>
  <c r="B49"/>
  <c r="B46"/>
  <c r="B45"/>
  <c r="B44"/>
  <c r="C37"/>
  <c r="D37"/>
  <c r="E37"/>
  <c r="F37"/>
  <c r="G37"/>
  <c r="B36"/>
  <c r="B35"/>
  <c r="B34"/>
  <c r="C32"/>
  <c r="D32"/>
  <c r="E32"/>
  <c r="F32"/>
  <c r="G32"/>
  <c r="B31"/>
  <c r="B30"/>
  <c r="B29"/>
  <c r="D59"/>
  <c r="E59"/>
  <c r="F59"/>
  <c r="G59"/>
  <c r="B57"/>
  <c r="B58"/>
  <c r="C59"/>
  <c r="B56"/>
  <c r="D42"/>
  <c r="C42"/>
  <c r="B41"/>
  <c r="B40"/>
  <c r="B39"/>
  <c r="D27"/>
  <c r="E27"/>
  <c r="F27"/>
  <c r="G27"/>
  <c r="C27"/>
  <c r="B26"/>
  <c r="B25"/>
  <c r="B24"/>
  <c r="B20"/>
  <c r="B21"/>
  <c r="B19"/>
  <c r="D22"/>
  <c r="E22"/>
  <c r="F22"/>
  <c r="G22"/>
  <c r="C22"/>
  <c r="C70" l="1"/>
  <c r="F70"/>
  <c r="D70"/>
  <c r="G70"/>
  <c r="E70"/>
  <c r="E246"/>
  <c r="C246"/>
  <c r="D246"/>
  <c r="C178"/>
  <c r="F178"/>
  <c r="D178"/>
  <c r="B322"/>
  <c r="G178"/>
  <c r="E178"/>
  <c r="B355"/>
  <c r="B363"/>
  <c r="B364"/>
  <c r="B59"/>
  <c r="B184"/>
  <c r="B190" s="1"/>
  <c r="B206"/>
  <c r="B201"/>
  <c r="B196"/>
  <c r="B177"/>
  <c r="B172"/>
  <c r="B167"/>
  <c r="B157"/>
  <c r="B91"/>
  <c r="B52"/>
  <c r="B81"/>
  <c r="B86"/>
  <c r="B47"/>
  <c r="B76"/>
  <c r="B144" s="1"/>
  <c r="B64"/>
  <c r="B37"/>
  <c r="B32"/>
  <c r="B27"/>
  <c r="B42"/>
  <c r="B22"/>
  <c r="B246" l="1"/>
  <c r="B178"/>
  <c r="B360"/>
</calcChain>
</file>

<file path=xl/sharedStrings.xml><?xml version="1.0" encoding="utf-8"?>
<sst xmlns="http://schemas.openxmlformats.org/spreadsheetml/2006/main" count="524" uniqueCount="195">
  <si>
    <t>Характеристика муниципальной программы</t>
  </si>
  <si>
    <t xml:space="preserve">«Развитие системы образования Верещагинского муниципального района </t>
  </si>
  <si>
    <t>на 2014-2018 годы»</t>
  </si>
  <si>
    <t xml:space="preserve">Наименование </t>
  </si>
  <si>
    <t>целей, задач, мероприятий программ, подпрограмм</t>
  </si>
  <si>
    <t>Объем финансирования (тыс. руб.)</t>
  </si>
  <si>
    <t>Показатели результативности выполнения программы</t>
  </si>
  <si>
    <t>всего</t>
  </si>
  <si>
    <t>в том числе по годам</t>
  </si>
  <si>
    <t>Наименование показателя</t>
  </si>
  <si>
    <t>Ед. изм.</t>
  </si>
  <si>
    <t>Базовое значение</t>
  </si>
  <si>
    <t>План по годам</t>
  </si>
  <si>
    <t>2014 год</t>
  </si>
  <si>
    <t>2015 год</t>
  </si>
  <si>
    <t>2016 год</t>
  </si>
  <si>
    <t>2017 год</t>
  </si>
  <si>
    <t>2018 год</t>
  </si>
  <si>
    <t>Цель: организация деятельности подведомственных организаций, обеспечивающих  предоставление муниципальных услуг</t>
  </si>
  <si>
    <t>%</t>
  </si>
  <si>
    <t>Бюджет района</t>
  </si>
  <si>
    <t>Федеральный бюджет</t>
  </si>
  <si>
    <t>Краевой бюджет</t>
  </si>
  <si>
    <t xml:space="preserve">Приложение </t>
  </si>
  <si>
    <t xml:space="preserve">к муниципальной программе </t>
  </si>
  <si>
    <t>Цель: обеспечение инновационного характера развития системы образования, как условие личностного развития ребенка и повышение качества образовательной деятельности</t>
  </si>
  <si>
    <t>балл</t>
  </si>
  <si>
    <t>Да/нет</t>
  </si>
  <si>
    <t>нет</t>
  </si>
  <si>
    <t>да</t>
  </si>
  <si>
    <t>Доля одаренных детей, достигших высоких образовательных результатов (в т.ч. 100 баллов по результатам ГИА)</t>
  </si>
  <si>
    <t>Итого по мероприятию 1:</t>
  </si>
  <si>
    <t>Итого по мероприятию 2:</t>
  </si>
  <si>
    <t>Итого по мероприятию 3:</t>
  </si>
  <si>
    <t>Итого по мероприятию 5:</t>
  </si>
  <si>
    <t>Итого по мероприятию 4:</t>
  </si>
  <si>
    <t>Итого по мероприятию 6:</t>
  </si>
  <si>
    <t>Итого по мероприятию 7:</t>
  </si>
  <si>
    <t xml:space="preserve">Итого по мероприятию 4: </t>
  </si>
  <si>
    <r>
      <rPr>
        <sz val="9"/>
        <color rgb="FF00B050"/>
        <rFont val="Times New Roman"/>
        <family val="1"/>
        <charset val="204"/>
      </rPr>
      <t>Задача 1</t>
    </r>
    <r>
      <rPr>
        <sz val="9"/>
        <rFont val="Times New Roman"/>
        <family val="1"/>
        <charset val="204"/>
      </rPr>
      <t>: Обеспечить высокое качество услуг дошкольного образования</t>
    </r>
  </si>
  <si>
    <t>Показатель 2.3.3: Доля учащихся с 225 баллами и выше по результатам ЕГЭ, по отношению ко всем обучающимся, сдающим ЕГЭ</t>
  </si>
  <si>
    <r>
      <rPr>
        <b/>
        <sz val="9"/>
        <color rgb="FF00B050"/>
        <rFont val="Times New Roman"/>
        <family val="1"/>
        <charset val="204"/>
      </rPr>
      <t>Задача 1</t>
    </r>
    <r>
      <rPr>
        <sz val="9"/>
        <color theme="1"/>
        <rFont val="Times New Roman"/>
        <family val="1"/>
        <charset val="204"/>
      </rPr>
      <t>: Обеспечить выполнение муниципального задания образовательными организациями района в разрезе услуг</t>
    </r>
  </si>
  <si>
    <t>Задача 1: Обеспечить доступность образовательных услуг системы образования Верещагинского муниципального района</t>
  </si>
  <si>
    <r>
      <rPr>
        <b/>
        <sz val="9"/>
        <color rgb="FF00B050"/>
        <rFont val="Times New Roman"/>
        <family val="1"/>
        <charset val="204"/>
      </rPr>
      <t>Мероприятие 7</t>
    </r>
    <r>
      <rPr>
        <sz val="9"/>
        <color theme="1"/>
        <rFont val="Times New Roman"/>
        <family val="1"/>
        <charset val="204"/>
      </rPr>
      <t>: Информационно-методическое сопровождение</t>
    </r>
  </si>
  <si>
    <t>Итого по мероприятию 8:</t>
  </si>
  <si>
    <r>
      <rPr>
        <b/>
        <sz val="9"/>
        <color rgb="FF7030A0"/>
        <rFont val="Times New Roman"/>
        <family val="1"/>
        <charset val="204"/>
      </rPr>
      <t>Мероприятие 1</t>
    </r>
    <r>
      <rPr>
        <sz val="9"/>
        <color theme="1"/>
        <rFont val="Times New Roman"/>
        <family val="1"/>
        <charset val="204"/>
      </rPr>
      <t>: Строительство 3 современных детских садов в г. Верещагино, на 140 мест каждое</t>
    </r>
  </si>
  <si>
    <r>
      <rPr>
        <b/>
        <sz val="9"/>
        <color rgb="FF7030A0"/>
        <rFont val="Times New Roman"/>
        <family val="1"/>
        <charset val="204"/>
      </rPr>
      <t>Задача 2</t>
    </r>
    <r>
      <rPr>
        <sz val="9"/>
        <color theme="1"/>
        <rFont val="Times New Roman"/>
        <family val="1"/>
        <charset val="204"/>
      </rPr>
      <t xml:space="preserve">: </t>
    </r>
    <r>
      <rPr>
        <sz val="9"/>
        <rFont val="Times New Roman"/>
        <family val="1"/>
        <charset val="204"/>
      </rPr>
      <t>Создать дополнительные места дошкольного и общего образования</t>
    </r>
  </si>
  <si>
    <r>
      <rPr>
        <b/>
        <sz val="9"/>
        <color theme="5" tint="-0.249977111117893"/>
        <rFont val="Times New Roman"/>
        <family val="1"/>
        <charset val="204"/>
      </rPr>
      <t>Задача 3</t>
    </r>
    <r>
      <rPr>
        <sz val="9"/>
        <color theme="1"/>
        <rFont val="Times New Roman"/>
        <family val="1"/>
        <charset val="204"/>
      </rPr>
      <t>: Привести условия образовательных организаций  в соответствие с нормативными требованиями, т.ч. для получения бессрочных лицензий</t>
    </r>
  </si>
  <si>
    <r>
      <rPr>
        <b/>
        <sz val="9"/>
        <color theme="9" tint="-0.249977111117893"/>
        <rFont val="Times New Roman"/>
        <family val="1"/>
        <charset val="204"/>
      </rPr>
      <t>Задача 4</t>
    </r>
    <r>
      <rPr>
        <sz val="9"/>
        <color theme="1"/>
        <rFont val="Times New Roman"/>
        <family val="1"/>
        <charset val="204"/>
      </rPr>
      <t>: Обеспечить реализацию  Плана мероприятий (дорожная карта) «Изменения в отрасли образования Верещагинского МР ПК, направленные на повышение ее эффективности» (администрирование и управление процессом)</t>
    </r>
  </si>
  <si>
    <r>
      <rPr>
        <b/>
        <sz val="9"/>
        <color theme="9" tint="-0.249977111117893"/>
        <rFont val="Times New Roman"/>
        <family val="1"/>
        <charset val="204"/>
      </rPr>
      <t>Мероприятие 1</t>
    </r>
    <r>
      <rPr>
        <sz val="9"/>
        <color theme="1"/>
        <rFont val="Times New Roman"/>
        <family val="1"/>
        <charset val="204"/>
      </rPr>
      <t>: Создание циклограммы деятельности УО, направленной на обеспечение Плана мероприятий (дорожная карта)</t>
    </r>
  </si>
  <si>
    <r>
      <rPr>
        <b/>
        <sz val="9"/>
        <color theme="9" tint="-0.249977111117893"/>
        <rFont val="Times New Roman"/>
        <family val="1"/>
        <charset val="204"/>
      </rPr>
      <t>Мероприятие 2</t>
    </r>
    <r>
      <rPr>
        <sz val="9"/>
        <color theme="1"/>
        <rFont val="Times New Roman"/>
        <family val="1"/>
        <charset val="204"/>
      </rPr>
      <t>: Годовой план деятельности по реализации  Плана мероприятий (дорожная карта)</t>
    </r>
  </si>
  <si>
    <r>
      <rPr>
        <b/>
        <sz val="9"/>
        <color theme="8" tint="-0.249977111117893"/>
        <rFont val="Times New Roman"/>
        <family val="1"/>
        <charset val="204"/>
      </rPr>
      <t>Задача 5</t>
    </r>
    <r>
      <rPr>
        <sz val="9"/>
        <color theme="1"/>
        <rFont val="Times New Roman"/>
        <family val="1"/>
        <charset val="204"/>
      </rPr>
      <t xml:space="preserve">: Организация подвоза учащихся общеобразовательных школ к месту обучения </t>
    </r>
  </si>
  <si>
    <t>Задача 2: Обеспечить повышение качества образовательных услуг системы образования Верещагинского муниципального района</t>
  </si>
  <si>
    <t>Показатель 2.3.4. Доля граждан, удовлетворенных общим образованием (по результатам социологических исследований)</t>
  </si>
  <si>
    <t>Итого по мероприятию 9:</t>
  </si>
  <si>
    <t>Итого по мероприятию 10:</t>
  </si>
  <si>
    <t>Показатель 2.4.1. Наличие муниципального механизма использования ресурсов негосударственного сектора в предоставлении услуг дополнительного образования детей</t>
  </si>
  <si>
    <t xml:space="preserve">Показатель 2.4.2. доля педагогов, прошедших повышение квалификации </t>
  </si>
  <si>
    <t>Показатель 2.4.3. доля администраторов, прошедших профессиональную переподготовку</t>
  </si>
  <si>
    <t>Показатель 2.4.4. доля организаций дополнительного образования, обеспечивающих инновационный характер развития системы образования</t>
  </si>
  <si>
    <t>Показатель 2.5.1. Снижение нарушений, допушенных пешеходами</t>
  </si>
  <si>
    <t>ед.</t>
  </si>
  <si>
    <t>Показатель 2.6.1. Наличие районного банка данных «Одаренные дети»</t>
  </si>
  <si>
    <t>Показатель 2.6.2. Функционирование на сайте МБУ «РИМЦ» раздела  «Одаренные дети», 4 ежегодных вестника «Одаренные дети», увеличение количества публикаций об одаренных детях</t>
  </si>
  <si>
    <t>Показатель 2.6.4. Доля учащихся района,  ставших победителями и призерами  краевых мероприятий, от общего количества  участников</t>
  </si>
  <si>
    <t>Показатель 2.7.1. Доля образовательных организаций, в которых средняя заработная плата педагогических работников соответствует средней заработной плате в сфере общего образования в Верещагинском района</t>
  </si>
  <si>
    <t>Показатель 2.7.2. Доля образовательных организаций, в которых средняя заработная плата педагогических работников соответствует среднему показателю по соглашению с Министерством образования и науки Пермского края</t>
  </si>
  <si>
    <t>Показатель 2.7.3.  Доля образовательных организаций, в которых средняя заработная плата педагогических работников до 75% средней заработной платы учителей в Верещагинском районе</t>
  </si>
  <si>
    <t xml:space="preserve">Показатель 2.7.4.  Удельный вес образовательных организаций, в которых оценка деятельности организации, ее руководителя и основных категорий работников осуществляется на основании показателей эффективности деятельности муниципальных образовательных организаций </t>
  </si>
  <si>
    <t xml:space="preserve">в том числе </t>
  </si>
  <si>
    <t>Итого по подпрограмме</t>
  </si>
  <si>
    <t>Всего по программе (тыс. руб.)</t>
  </si>
  <si>
    <t>Показатель 2.5.2. Увеличение количества участников в краевых конкурсах по безопасности дорожного движения</t>
  </si>
  <si>
    <t>Показатель 2.6.3.  Доля одаренных детей и детей "группы риска", обучающихся по индивидуальным образовательным программам</t>
  </si>
  <si>
    <t>Показатель 2.6.5. Доля участиков и победителей районных, краевых и всероссийских мероприятий</t>
  </si>
  <si>
    <t>Показатель 1.3.1. доля образовательных организаций, готовых к началу учебного года; Показатель 1.3.2. доля образовательных организаций, имеющих бессрочные лицензии</t>
  </si>
  <si>
    <t xml:space="preserve">Показатель1.3.4. Доля образовательных организаций, имеющих акты по обработке чердачных помещений </t>
  </si>
  <si>
    <t>Показатель 1.3.3. Доля образовательных организаций, установивших ПАК «Стрелец-мониторинг»</t>
  </si>
  <si>
    <t>Показатель 1.1.1. средний показатель выполнения муниципального задания образовательными организациями</t>
  </si>
  <si>
    <t>Показатель 1.1.2. средний показатель выполнения муниципального задания образовательными организациями</t>
  </si>
  <si>
    <t>Показатель 1.1.3. средний показатель выполнения муниципального задания образовательными организациями</t>
  </si>
  <si>
    <t>Показатель 1.1.4. средний показатель выполнения муниципального задания образовательными организациями</t>
  </si>
  <si>
    <t>Показатель 1.1.5. средний показатель выполнения муниципального задания образовательными организациями</t>
  </si>
  <si>
    <t>Показатель 1.1.6. средний показатель выполнения муниципального задания образовательными организациями</t>
  </si>
  <si>
    <t>Показатель 1.1.7. средний показатель выполнения муниципального задания образовательными организациями</t>
  </si>
  <si>
    <t>Показатель 1.2.1. охват детей в возрасте от 3 до 7 лет услугами дошкольного образования</t>
  </si>
  <si>
    <t xml:space="preserve">Показатель 1.3.5. Доля образовательных организаций, выполнивших мероприятия по усилению антитеррористической защищенности </t>
  </si>
  <si>
    <t>Показатель 1.4.1. Доля выполнения Плана мероприятий (дорожная карта) «Изменения в отрасли образования Верещагинского МР ПК, направленные на повышение ее эффективности»</t>
  </si>
  <si>
    <t xml:space="preserve">Показатель 1.5.1. Удовлетворенность населения организацией подвоза (наличие жалоб) </t>
  </si>
  <si>
    <t xml:space="preserve">Показатель 1.5.2. Наличие транспорта, для перевоза учащихся, соответствующего нормативным требованиям  </t>
  </si>
  <si>
    <t xml:space="preserve">Показатель 1.5.3. Доля детей с основной группой здоровья </t>
  </si>
  <si>
    <t xml:space="preserve"> Показатель 2.1.1. Доля дошкольных организаций, имеющих программы, соответствующие  требованиями ФГОС ДО</t>
  </si>
  <si>
    <t>Показатель 2.1.2. Доля граждан, удовлетворенных дошкольным образованием (по результатам социологических исследований)</t>
  </si>
  <si>
    <t xml:space="preserve">Показатель 2.1.3. доля педагогов, прошедших повышение квалификации </t>
  </si>
  <si>
    <t>Показатель 2.1.4. доля администраторов, прошедших профессиональную переподготовку</t>
  </si>
  <si>
    <t>Показатель 2.1.5. доля организаций дошкольного образования, обеспечивающих инновационный характер развития</t>
  </si>
  <si>
    <t>Показатель 2.2.1. Доля обучающихся по ФГОС начального общего образования и основного общего образования</t>
  </si>
  <si>
    <t>Показатель 2.2.2. Доля организаций общего образования, участвующих в мониторинге уровня подготовки и социализации школьников</t>
  </si>
  <si>
    <t>Показатель 2.3.1. Доля старшеклассников, обучающихся по индивидуальным образовательным программам</t>
  </si>
  <si>
    <t>Показатель 2.3.2. Доля педагогов, обучающих выпускников, обученных по теме «Подготовка учащихся к ГИА»</t>
  </si>
  <si>
    <t>Итого по 3адаче 1</t>
  </si>
  <si>
    <t>Итого по Задаче 2</t>
  </si>
  <si>
    <t>Итого по Задаче 3</t>
  </si>
  <si>
    <t>Итого по Задаче 4</t>
  </si>
  <si>
    <r>
      <rPr>
        <b/>
        <sz val="9"/>
        <color rgb="FF0070C0"/>
        <rFont val="Times New Roman"/>
        <family val="1"/>
        <charset val="204"/>
      </rPr>
      <t>Мероприятие 1</t>
    </r>
    <r>
      <rPr>
        <sz val="9"/>
        <color theme="1"/>
        <rFont val="Times New Roman"/>
        <family val="1"/>
        <charset val="204"/>
      </rPr>
      <t>: Подвоз учащихся  к месту обучения по городу (отдаленные территории)</t>
    </r>
  </si>
  <si>
    <r>
      <rPr>
        <b/>
        <sz val="9"/>
        <color rgb="FF0070C0"/>
        <rFont val="Times New Roman"/>
        <family val="1"/>
        <charset val="204"/>
      </rPr>
      <t>Мероприятие 2</t>
    </r>
    <r>
      <rPr>
        <sz val="9"/>
        <color theme="1"/>
        <rFont val="Times New Roman"/>
        <family val="1"/>
        <charset val="204"/>
      </rPr>
      <t>: Обновление школьного автотранспорта в соответствии о нормативными требованиями</t>
    </r>
  </si>
  <si>
    <r>
      <rPr>
        <b/>
        <sz val="9"/>
        <color rgb="FF0070C0"/>
        <rFont val="Times New Roman"/>
        <family val="1"/>
        <charset val="204"/>
      </rPr>
      <t>Мероприятие 3</t>
    </r>
    <r>
      <rPr>
        <sz val="9"/>
        <color theme="1"/>
        <rFont val="Times New Roman"/>
        <family val="1"/>
        <charset val="204"/>
      </rPr>
      <t>: Дотация на питание школьников в ГПД 1-й ступени на подвозе к месту учебы и обратно к месту жительства</t>
    </r>
  </si>
  <si>
    <t>Итого по Задаче 5</t>
  </si>
  <si>
    <r>
      <rPr>
        <b/>
        <sz val="9"/>
        <color rgb="FF00B050"/>
        <rFont val="Times New Roman"/>
        <family val="1"/>
        <charset val="204"/>
      </rPr>
      <t>Мероприятие 1</t>
    </r>
    <r>
      <rPr>
        <sz val="9"/>
        <color theme="1"/>
        <rFont val="Times New Roman"/>
        <family val="1"/>
        <charset val="204"/>
      </rPr>
      <t>: Приведение развивающей среды дошкольных групп для реализации образовательных программ  в соответствие с требованиями ФГОС (приобретение дидактических пособий, развивающих игр и оборудования)</t>
    </r>
  </si>
  <si>
    <r>
      <rPr>
        <b/>
        <sz val="9"/>
        <color rgb="FF00B050"/>
        <rFont val="Times New Roman"/>
        <family val="1"/>
        <charset val="204"/>
      </rPr>
      <t>Мероприятие 2</t>
    </r>
    <r>
      <rPr>
        <sz val="9"/>
        <color theme="1"/>
        <rFont val="Times New Roman"/>
        <family val="1"/>
        <charset val="204"/>
      </rPr>
      <t>: Внедрение системы оценки качества дошкольного образования и ее информационное мониторинговое сопровождение</t>
    </r>
  </si>
  <si>
    <r>
      <rPr>
        <b/>
        <sz val="9"/>
        <color rgb="FF00B050"/>
        <rFont val="Times New Roman"/>
        <family val="1"/>
        <charset val="204"/>
      </rPr>
      <t>Мероприятие 3</t>
    </r>
    <r>
      <rPr>
        <sz val="9"/>
        <color theme="1"/>
        <rFont val="Times New Roman"/>
        <family val="1"/>
        <charset val="204"/>
      </rPr>
      <t>: Повышение квалификации педагогических работников в рамках перехода на ФГОС</t>
    </r>
  </si>
  <si>
    <r>
      <rPr>
        <b/>
        <sz val="9"/>
        <color rgb="FF00B050"/>
        <rFont val="Times New Roman"/>
        <family val="1"/>
        <charset val="204"/>
      </rPr>
      <t>Мероприятие 4</t>
    </r>
    <r>
      <rPr>
        <sz val="9"/>
        <rFont val="Times New Roman"/>
        <family val="1"/>
        <charset val="204"/>
      </rPr>
      <t>: Профессиональная переподготовка руководителей дошкольных организаций (в рамках выполнения закона "Об образовании в РФ" )</t>
    </r>
  </si>
  <si>
    <r>
      <rPr>
        <b/>
        <sz val="9"/>
        <color rgb="FF00B050"/>
        <rFont val="Times New Roman"/>
        <family val="1"/>
        <charset val="204"/>
      </rPr>
      <t>Мероприятие 5</t>
    </r>
    <r>
      <rPr>
        <sz val="9"/>
        <color theme="1"/>
        <rFont val="Times New Roman"/>
        <family val="1"/>
        <charset val="204"/>
      </rPr>
      <t>: Научная поддержка педагогических коллективов</t>
    </r>
  </si>
  <si>
    <r>
      <rPr>
        <sz val="9"/>
        <color rgb="FF0070C0"/>
        <rFont val="Times New Roman"/>
        <family val="1"/>
        <charset val="204"/>
      </rPr>
      <t>Задача 2</t>
    </r>
    <r>
      <rPr>
        <sz val="9"/>
        <color theme="1"/>
        <rFont val="Times New Roman"/>
        <family val="1"/>
        <charset val="204"/>
      </rPr>
      <t>:  Обеспечить достижение новых образовательных результатов общего образования</t>
    </r>
  </si>
  <si>
    <r>
      <rPr>
        <b/>
        <sz val="9"/>
        <color rgb="FF0070C0"/>
        <rFont val="Times New Roman"/>
        <family val="1"/>
        <charset val="204"/>
      </rPr>
      <t>Мероприятие 1</t>
    </r>
    <r>
      <rPr>
        <sz val="9"/>
        <rFont val="Times New Roman"/>
        <family val="1"/>
        <charset val="204"/>
      </rPr>
      <t>: Внедрение ФГОС начального общего образования и основного общего образования (приобретение учебников, закупка оборудования)</t>
    </r>
  </si>
  <si>
    <r>
      <rPr>
        <b/>
        <sz val="9"/>
        <color rgb="FF0070C0"/>
        <rFont val="Times New Roman"/>
        <family val="1"/>
        <charset val="204"/>
      </rPr>
      <t>Мероприятие 2</t>
    </r>
    <r>
      <rPr>
        <sz val="9"/>
        <color theme="1"/>
        <rFont val="Times New Roman"/>
        <family val="1"/>
        <charset val="204"/>
      </rPr>
      <t>: Мониторинг уровня подготовки и социализации школьников</t>
    </r>
  </si>
  <si>
    <r>
      <rPr>
        <b/>
        <sz val="9"/>
        <color rgb="FF7030A0"/>
        <rFont val="Times New Roman"/>
        <family val="1"/>
        <charset val="204"/>
      </rPr>
      <t>Задача 3</t>
    </r>
    <r>
      <rPr>
        <sz val="9"/>
        <color theme="1"/>
        <rFont val="Times New Roman"/>
        <family val="1"/>
        <charset val="204"/>
      </rPr>
      <t xml:space="preserve">: </t>
    </r>
    <r>
      <rPr>
        <sz val="9"/>
        <rFont val="Times New Roman"/>
        <family val="1"/>
        <charset val="204"/>
      </rPr>
      <t>Обеспечить качественное общее образование для учащихся 10-11 классов</t>
    </r>
  </si>
  <si>
    <r>
      <rPr>
        <b/>
        <sz val="9"/>
        <color rgb="FF7030A0"/>
        <rFont val="Times New Roman"/>
        <family val="1"/>
        <charset val="204"/>
      </rPr>
      <t>Мероприятие 1</t>
    </r>
    <r>
      <rPr>
        <sz val="9"/>
        <color theme="1"/>
        <rFont val="Times New Roman"/>
        <family val="1"/>
        <charset val="204"/>
      </rPr>
      <t>: Создание условий для  функционирования «Школы старшеклассников»</t>
    </r>
  </si>
  <si>
    <r>
      <rPr>
        <b/>
        <sz val="9"/>
        <color rgb="FF7030A0"/>
        <rFont val="Times New Roman"/>
        <family val="1"/>
        <charset val="204"/>
      </rPr>
      <t>Мероприятие 2</t>
    </r>
    <r>
      <rPr>
        <sz val="9"/>
        <color theme="1"/>
        <rFont val="Times New Roman"/>
        <family val="1"/>
        <charset val="204"/>
      </rPr>
      <t>: Повышение квалификации педагогов, обучающих выпускников, по теме «Подготовка учащихся к ГИА»</t>
    </r>
  </si>
  <si>
    <r>
      <rPr>
        <b/>
        <sz val="9"/>
        <color rgb="FF7030A0"/>
        <rFont val="Times New Roman"/>
        <family val="1"/>
        <charset val="204"/>
      </rPr>
      <t>Мероприятие 3</t>
    </r>
    <r>
      <rPr>
        <sz val="9"/>
        <color theme="1"/>
        <rFont val="Times New Roman"/>
        <family val="1"/>
        <charset val="204"/>
      </rPr>
      <t>: Привлечение преподавателей ВУЗов к подготовке выпускников к итоговой аттестации</t>
    </r>
  </si>
  <si>
    <r>
      <rPr>
        <b/>
        <sz val="9"/>
        <color rgb="FF7030A0"/>
        <rFont val="Times New Roman"/>
        <family val="1"/>
        <charset val="204"/>
      </rPr>
      <t>Мероприятие 4:</t>
    </r>
    <r>
      <rPr>
        <sz val="9"/>
        <rFont val="Times New Roman"/>
        <family val="1"/>
        <charset val="204"/>
      </rPr>
      <t xml:space="preserve"> Разработка и внедрение муниципальной системы оценки качества  общего образования</t>
    </r>
  </si>
  <si>
    <t>Показатель 2.3.5. Разница среднего балла по ЕГЭ в районе и Пермском крае</t>
  </si>
  <si>
    <t>Показатель 2.3.6. Разница среднего балла по Г(И)А 9 классов в районе и Пермском крае</t>
  </si>
  <si>
    <t>Показатель 2.3.7. Разница среднего балла по мониторинговым обследованиям 4 классов в районе и Пермском крае</t>
  </si>
  <si>
    <t>Показатель 2.3.8. Доля детей, имеющих высокий уровень профессионального самоопределения</t>
  </si>
  <si>
    <t>Показатель 2.3.9. Доля учащихся района,  ставших победителями и призерами  краевых интел-лектуальных  олимпиад и  конкурсов, от общего количества  участников</t>
  </si>
  <si>
    <t>Показатель 2.3.10. Доля учащихся обучающихся на 4 и 5</t>
  </si>
  <si>
    <r>
      <rPr>
        <b/>
        <sz val="9"/>
        <color rgb="FF7030A0"/>
        <rFont val="Times New Roman"/>
        <family val="1"/>
        <charset val="204"/>
      </rPr>
      <t>Мероприятие 6</t>
    </r>
    <r>
      <rPr>
        <sz val="9"/>
        <color theme="1"/>
        <rFont val="Times New Roman"/>
        <family val="1"/>
        <charset val="204"/>
      </rPr>
      <t>: Поддержка педагогов, работающих с социально неблагополучными семьями</t>
    </r>
  </si>
  <si>
    <t>Показатель 2.3.11.  Отношение количества преступлений, совершенных несовершеннолетними в текущий период, к аналогичному показателю в предыдущем периоде</t>
  </si>
  <si>
    <r>
      <rPr>
        <b/>
        <sz val="9"/>
        <color rgb="FF7030A0"/>
        <rFont val="Times New Roman"/>
        <family val="1"/>
        <charset val="204"/>
      </rPr>
      <t>Мероприятие 5</t>
    </r>
    <r>
      <rPr>
        <sz val="9"/>
        <color theme="1"/>
        <rFont val="Times New Roman"/>
        <family val="1"/>
        <charset val="204"/>
      </rPr>
      <t xml:space="preserve">: Приобретение автомобилей для высококвалифицированных учителей – 3 автомобиля, реализация проекта «Мобильный учитель» для отдаленных сельских территорий Верещагинского МР
</t>
    </r>
  </si>
  <si>
    <r>
      <rPr>
        <b/>
        <sz val="9"/>
        <color rgb="FF7030A0"/>
        <rFont val="Times New Roman"/>
        <family val="1"/>
        <charset val="204"/>
      </rPr>
      <t>Мероприятие 7</t>
    </r>
    <r>
      <rPr>
        <sz val="9"/>
        <color theme="1"/>
        <rFont val="Times New Roman"/>
        <family val="1"/>
        <charset val="204"/>
      </rPr>
      <t>: Поддержка малокомплектных школ на развитие материально-технической базы</t>
    </r>
  </si>
  <si>
    <r>
      <rPr>
        <b/>
        <sz val="9"/>
        <color rgb="FF7030A0"/>
        <rFont val="Times New Roman"/>
        <family val="1"/>
        <charset val="204"/>
      </rPr>
      <t>Мероприятие 8</t>
    </r>
    <r>
      <rPr>
        <sz val="9"/>
        <color theme="1"/>
        <rFont val="Times New Roman"/>
        <family val="1"/>
        <charset val="204"/>
      </rPr>
      <t>: Внедрение электронных систем обучения, развитие дистанционных форм образования, в том числе детей-инвалидов</t>
    </r>
  </si>
  <si>
    <r>
      <rPr>
        <b/>
        <sz val="9"/>
        <color rgb="FF7030A0"/>
        <rFont val="Times New Roman"/>
        <family val="1"/>
        <charset val="204"/>
      </rPr>
      <t>Мероприятие 9</t>
    </r>
    <r>
      <rPr>
        <sz val="9"/>
        <rFont val="Times New Roman"/>
        <family val="1"/>
        <charset val="204"/>
      </rPr>
      <t>: Профессиональная переподготовка руководящих работников организаций общего образования (в рамках выполнения закона "Об образовании в РФ" )</t>
    </r>
  </si>
  <si>
    <t>Показатель 2.3.12.  Доля малокомплектных школ, материально-техническая база которых соответствует нормативу</t>
  </si>
  <si>
    <t>Показатель 2.3.13. Доля организаций общего образования, использующих дистанционные технологии обучения</t>
  </si>
  <si>
    <t>Показатель 2.3.14. Доля администраторов, прошедших профессиональную переподготовку</t>
  </si>
  <si>
    <r>
      <rPr>
        <b/>
        <sz val="9"/>
        <color rgb="FF7030A0"/>
        <rFont val="Times New Roman"/>
        <family val="1"/>
        <charset val="204"/>
      </rPr>
      <t>Мероприятие 10</t>
    </r>
    <r>
      <rPr>
        <sz val="9"/>
        <color theme="1"/>
        <rFont val="Times New Roman"/>
        <family val="1"/>
        <charset val="204"/>
      </rPr>
      <t>: Научная поддержка педагогических коллективов</t>
    </r>
  </si>
  <si>
    <t>Показатель 2.3.15. Доля организаций общего образования, обеспечивающих инновационный характер развития системы образования</t>
  </si>
  <si>
    <r>
      <rPr>
        <b/>
        <sz val="9"/>
        <color theme="8" tint="-0.249977111117893"/>
        <rFont val="Times New Roman"/>
        <family val="1"/>
        <charset val="204"/>
      </rPr>
      <t>Задача 4</t>
    </r>
    <r>
      <rPr>
        <sz val="9"/>
        <color theme="1"/>
        <rFont val="Times New Roman"/>
        <family val="1"/>
        <charset val="204"/>
      </rPr>
      <t>: Повысить эффективность системы дополнительного образования детей</t>
    </r>
  </si>
  <si>
    <r>
      <rPr>
        <b/>
        <sz val="9"/>
        <color theme="8" tint="-0.249977111117893"/>
        <rFont val="Times New Roman"/>
        <family val="1"/>
        <charset val="204"/>
      </rPr>
      <t>Мероприятие 1</t>
    </r>
    <r>
      <rPr>
        <sz val="9"/>
        <color theme="1"/>
        <rFont val="Times New Roman"/>
        <family val="1"/>
        <charset val="204"/>
      </rPr>
      <t>: Участие в апробации региональных моделей государственно-частного партнерства в части предоставлении услуг дополнительного образования детей</t>
    </r>
  </si>
  <si>
    <r>
      <rPr>
        <b/>
        <sz val="9"/>
        <color theme="8" tint="-0.249977111117893"/>
        <rFont val="Times New Roman"/>
        <family val="1"/>
        <charset val="204"/>
      </rPr>
      <t>Мероприятие 2</t>
    </r>
    <r>
      <rPr>
        <sz val="9"/>
        <rFont val="Times New Roman"/>
        <family val="1"/>
        <charset val="204"/>
      </rPr>
      <t>: Повышение квалификации педагогических работников организаций дополнительного образования детей</t>
    </r>
  </si>
  <si>
    <r>
      <rPr>
        <b/>
        <sz val="9"/>
        <color theme="8" tint="-0.249977111117893"/>
        <rFont val="Times New Roman"/>
        <family val="1"/>
        <charset val="204"/>
      </rPr>
      <t>Мероприятие 3</t>
    </r>
    <r>
      <rPr>
        <sz val="9"/>
        <rFont val="Times New Roman"/>
        <family val="1"/>
        <charset val="204"/>
      </rPr>
      <t>: Профессиональная переподготовка руководящих работников организаций дополнительного образования детей (в рамках выполнения закона "Об образовании в РФ" )</t>
    </r>
  </si>
  <si>
    <r>
      <rPr>
        <b/>
        <sz val="9"/>
        <color theme="8" tint="-0.249977111117893"/>
        <rFont val="Times New Roman"/>
        <family val="1"/>
        <charset val="204"/>
      </rPr>
      <t>Мероприятие 4</t>
    </r>
    <r>
      <rPr>
        <sz val="9"/>
        <color theme="1"/>
        <rFont val="Times New Roman"/>
        <family val="1"/>
        <charset val="204"/>
      </rPr>
      <t>: Научная поддержка педагогических коллективов</t>
    </r>
  </si>
  <si>
    <r>
      <rPr>
        <b/>
        <sz val="9"/>
        <color theme="8" tint="-0.249977111117893"/>
        <rFont val="Times New Roman"/>
        <family val="1"/>
        <charset val="204"/>
      </rPr>
      <t>Мероприятие 5</t>
    </r>
    <r>
      <rPr>
        <sz val="9"/>
        <color theme="1"/>
        <rFont val="Times New Roman"/>
        <family val="1"/>
        <charset val="204"/>
      </rPr>
      <t>: Внедрение региональной системы оценки качества дополнительного образования детей и  организация внутреннего мониторинга  эффективности деятельности муниципальных организаций дополнительного образования детей</t>
    </r>
  </si>
  <si>
    <t>Показатель 2.4.5. Доля граждан, удовлетворенных дополнительным образованием (по результатам социологических исследований) Показатель 2.4.6. Охват детей в возрасте 5-18 лет программами ДОД (удельный вес численности детей, получающих услуги ДОД, в общей численности детей в возрасте 5-18 лет)                                      Показатель 2.4.7. Доля детей, имеющих высокий уровень профессионального самоопределения</t>
  </si>
  <si>
    <r>
      <rPr>
        <b/>
        <sz val="9"/>
        <color theme="6" tint="-0.499984740745262"/>
        <rFont val="Times New Roman"/>
        <family val="1"/>
        <charset val="204"/>
      </rPr>
      <t>Задача 5</t>
    </r>
    <r>
      <rPr>
        <sz val="9"/>
        <color theme="1"/>
        <rFont val="Times New Roman"/>
        <family val="1"/>
        <charset val="204"/>
      </rPr>
      <t xml:space="preserve">: Повышение безопасности дорожного движения </t>
    </r>
  </si>
  <si>
    <r>
      <rPr>
        <b/>
        <sz val="9"/>
        <color theme="6" tint="-0.499984740745262"/>
        <rFont val="Times New Roman"/>
        <family val="1"/>
        <charset val="204"/>
      </rPr>
      <t>Мероприятие 1</t>
    </r>
    <r>
      <rPr>
        <sz val="9"/>
        <color theme="1"/>
        <rFont val="Times New Roman"/>
        <family val="1"/>
        <charset val="204"/>
      </rPr>
      <t>: Организация проведения массовых детских мероприятий и конкурсов по профилактике детского дорожно-транспортного травматизма на территории района</t>
    </r>
  </si>
  <si>
    <r>
      <rPr>
        <b/>
        <sz val="9"/>
        <color theme="6" tint="-0.499984740745262"/>
        <rFont val="Times New Roman"/>
        <family val="1"/>
        <charset val="204"/>
      </rPr>
      <t>Мероприятие 2</t>
    </r>
    <r>
      <rPr>
        <sz val="9"/>
        <color theme="1"/>
        <rFont val="Times New Roman"/>
        <family val="1"/>
        <charset val="204"/>
      </rPr>
      <t>: Участие детей в краевых конкурсах по безопасности дорожного движения</t>
    </r>
  </si>
  <si>
    <r>
      <rPr>
        <b/>
        <sz val="9"/>
        <color theme="5" tint="0.39997558519241921"/>
        <rFont val="Times New Roman"/>
        <family val="1"/>
        <charset val="204"/>
      </rPr>
      <t>Задача 6</t>
    </r>
    <r>
      <rPr>
        <sz val="9"/>
        <color theme="1"/>
        <rFont val="Times New Roman"/>
        <family val="1"/>
        <charset val="204"/>
      </rPr>
      <t>: Создать условия для развития молодых талантов и детей с высокой мотивацией к обучению, детей «группы риска»</t>
    </r>
  </si>
  <si>
    <r>
      <rPr>
        <b/>
        <sz val="9"/>
        <color theme="5" tint="0.39997558519241921"/>
        <rFont val="Times New Roman"/>
        <family val="1"/>
        <charset val="204"/>
      </rPr>
      <t>Мероприятие 1</t>
    </r>
    <r>
      <rPr>
        <sz val="9"/>
        <color theme="1"/>
        <rFont val="Times New Roman"/>
        <family val="1"/>
        <charset val="204"/>
      </rPr>
      <t>: Формирование районного банка данных «Одаренные дети»</t>
    </r>
  </si>
  <si>
    <r>
      <rPr>
        <b/>
        <sz val="9"/>
        <color theme="5" tint="0.39997558519241921"/>
        <rFont val="Times New Roman"/>
        <family val="1"/>
        <charset val="204"/>
      </rPr>
      <t>Мероприятие 2</t>
    </r>
    <r>
      <rPr>
        <sz val="9"/>
        <color theme="1"/>
        <rFont val="Times New Roman"/>
        <family val="1"/>
        <charset val="204"/>
      </rPr>
      <t>: Информирование населения о достижениях системы образования, через разделы сайта МБУ «РИМЦ»  «Одаренные дети», тематический вестник «Одаренные дети», газетные публикации об одаренных детях</t>
    </r>
  </si>
  <si>
    <r>
      <rPr>
        <b/>
        <sz val="9"/>
        <color theme="5" tint="0.39997558519241921"/>
        <rFont val="Times New Roman"/>
        <family val="1"/>
        <charset val="204"/>
      </rPr>
      <t>Мероприятие 3</t>
    </r>
    <r>
      <rPr>
        <sz val="9"/>
        <color theme="1"/>
        <rFont val="Times New Roman"/>
        <family val="1"/>
        <charset val="204"/>
      </rPr>
      <t>: Организация обучения одаренных детей  и детей "группы риска" по индивидуальным учебным планам</t>
    </r>
  </si>
  <si>
    <r>
      <rPr>
        <b/>
        <sz val="9"/>
        <color theme="5" tint="0.39997558519241921"/>
        <rFont val="Times New Roman"/>
        <family val="1"/>
        <charset val="204"/>
      </rPr>
      <t>Мероприятие 4</t>
    </r>
    <r>
      <rPr>
        <sz val="9"/>
        <color theme="1"/>
        <rFont val="Times New Roman"/>
        <family val="1"/>
        <charset val="204"/>
      </rPr>
      <t>: Организация центра дистанционного обучения одаренных школьников</t>
    </r>
  </si>
  <si>
    <r>
      <rPr>
        <b/>
        <sz val="9"/>
        <color theme="5" tint="0.39997558519241921"/>
        <rFont val="Times New Roman"/>
        <family val="1"/>
        <charset val="204"/>
      </rPr>
      <t>Мероприятие 6</t>
    </r>
    <r>
      <rPr>
        <sz val="9"/>
        <color theme="1"/>
        <rFont val="Times New Roman"/>
        <family val="1"/>
        <charset val="204"/>
      </rPr>
      <t>: Торжественный прием Главы района одаренных выпускников</t>
    </r>
  </si>
  <si>
    <t>Показатель 2.6.6. Рост учащихся с академически высокими результатами итоговой аттестации выпускников 1-3 ступени обучения  Показатель 2.6.7. Рост победителей и призеров в краевых и российских мериприятиях</t>
  </si>
  <si>
    <r>
      <rPr>
        <b/>
        <sz val="9"/>
        <color theme="5" tint="0.39997558519241921"/>
        <rFont val="Times New Roman"/>
        <family val="1"/>
        <charset val="204"/>
      </rPr>
      <t>Мероприятие 5</t>
    </r>
    <r>
      <rPr>
        <sz val="9"/>
        <rFont val="Times New Roman"/>
        <family val="1"/>
        <charset val="204"/>
      </rPr>
      <t>: Проведение районных мероприятий и участие в краевых и всероссийских мероприятиях</t>
    </r>
  </si>
  <si>
    <t>Показатель 2.6.8. Доля педагогов именющих высшую квалификационную категорию</t>
  </si>
  <si>
    <t xml:space="preserve">Мероприятие 7: Стимулирование педагогов, обеспечивающих достижения школьников на краевом и федеральном уровнях, участников и победителей конкурсов ПНПО, профессиональных конкурсов краевого и федерального уровней </t>
  </si>
  <si>
    <t>Итого по Задаче 6</t>
  </si>
  <si>
    <r>
      <rPr>
        <b/>
        <sz val="9"/>
        <color rgb="FFC00000"/>
        <rFont val="Times New Roman"/>
        <family val="1"/>
        <charset val="204"/>
      </rPr>
      <t>Задача 7</t>
    </r>
    <r>
      <rPr>
        <sz val="9"/>
        <color theme="1"/>
        <rFont val="Times New Roman"/>
        <family val="1"/>
        <charset val="204"/>
      </rPr>
      <t>: Ввести эффективный контракт в системе образования</t>
    </r>
  </si>
  <si>
    <r>
      <rPr>
        <b/>
        <sz val="9"/>
        <color rgb="FFC00000"/>
        <rFont val="Times New Roman"/>
        <family val="1"/>
        <charset val="204"/>
      </rPr>
      <t>Мероприятие 1</t>
    </r>
    <r>
      <rPr>
        <sz val="9"/>
        <color theme="1"/>
        <rFont val="Times New Roman"/>
        <family val="1"/>
        <charset val="204"/>
      </rPr>
      <t>: Повышение оплаты труда педагогических работников Муниципальных дошкольных образовательных организаций в соответствии с Указом Президента Российской Федерации от 7 мая 2012 г. № 597 «О мероприятиях по реализации государственной социальной политики»</t>
    </r>
  </si>
  <si>
    <r>
      <rPr>
        <b/>
        <sz val="9"/>
        <color rgb="FFC00000"/>
        <rFont val="Times New Roman"/>
        <family val="1"/>
        <charset val="204"/>
      </rPr>
      <t>Мероприятие 2</t>
    </r>
    <r>
      <rPr>
        <sz val="9"/>
        <color theme="1"/>
        <rFont val="Times New Roman"/>
        <family val="1"/>
        <charset val="204"/>
      </rPr>
      <t>: Повышение оплаты труда педагогических работников муниципальных общеобразовательных организаций в соответствии с Указом Президента Российской Федерации от 7 мая 2012 года № 597 «О мероприятиях по реализации государственной социальной политики»</t>
    </r>
  </si>
  <si>
    <r>
      <rPr>
        <b/>
        <sz val="9"/>
        <color rgb="FFC00000"/>
        <rFont val="Times New Roman"/>
        <family val="1"/>
        <charset val="204"/>
      </rPr>
      <t>Мероприятие 3</t>
    </r>
    <r>
      <rPr>
        <sz val="9"/>
        <color theme="1"/>
        <rFont val="Times New Roman"/>
        <family val="1"/>
        <charset val="204"/>
      </rPr>
      <t>: Повышение оплаты труда педагогических работников муниципальных образовательных организаций дополнительного образования детей в соответствии с Указом Президента Российской Федерации от 7 мая 2012 года № 597 «О мероприятиях по реализации государственной социальной политики»</t>
    </r>
  </si>
  <si>
    <r>
      <rPr>
        <b/>
        <sz val="9"/>
        <color rgb="FFC00000"/>
        <rFont val="Times New Roman"/>
        <family val="1"/>
        <charset val="204"/>
      </rPr>
      <t>Мероприятие 4</t>
    </r>
    <r>
      <rPr>
        <sz val="9"/>
        <color theme="1"/>
        <rFont val="Times New Roman"/>
        <family val="1"/>
        <charset val="204"/>
      </rPr>
      <t>: Обеспечение информационного сопровождения  мероприятий  по введению эффективного контракта: проведение разъяснительной работы в трудовых коллективах; публикации в средствах массовой информации; проведение совещаний, семинаров.</t>
    </r>
  </si>
  <si>
    <r>
      <rPr>
        <b/>
        <sz val="9"/>
        <color rgb="FFC00000"/>
        <rFont val="Times New Roman"/>
        <family val="1"/>
        <charset val="204"/>
      </rPr>
      <t>Мероприятие 5</t>
    </r>
    <r>
      <rPr>
        <sz val="9"/>
        <color theme="1"/>
        <rFont val="Times New Roman"/>
        <family val="1"/>
        <charset val="204"/>
      </rPr>
      <t>: Участие в  мониторинге влияния внедрения эффективного контракта по направлениям: качество образовательных услуг, выявление лучщих практик.</t>
    </r>
  </si>
  <si>
    <r>
      <rPr>
        <b/>
        <sz val="9"/>
        <color rgb="FFC00000"/>
        <rFont val="Times New Roman"/>
        <family val="1"/>
        <charset val="204"/>
      </rPr>
      <t>Мероприятие 6</t>
    </r>
    <r>
      <rPr>
        <sz val="9"/>
        <color theme="1"/>
        <rFont val="Times New Roman"/>
        <family val="1"/>
        <charset val="204"/>
      </rPr>
      <t xml:space="preserve">: Приобретение квартир для педагогов, привлеченных в муниципальную систему образования </t>
    </r>
  </si>
  <si>
    <t>Показатель 2.7.5.  Привлечение квалифицировнанных педагогических кадров</t>
  </si>
  <si>
    <t>Итого по Задаче 7</t>
  </si>
  <si>
    <r>
      <t xml:space="preserve">Подпрограмма 2: </t>
    </r>
    <r>
      <rPr>
        <b/>
        <i/>
        <sz val="9"/>
        <color rgb="FF0070C0"/>
        <rFont val="Times New Roman"/>
        <family val="1"/>
        <charset val="204"/>
      </rPr>
      <t>Инновационный характер развития системы образования</t>
    </r>
  </si>
  <si>
    <r>
      <rPr>
        <b/>
        <sz val="9"/>
        <color theme="9" tint="-0.249977111117893"/>
        <rFont val="Times New Roman"/>
        <family val="1"/>
        <charset val="204"/>
      </rPr>
      <t>Мероприятие 3</t>
    </r>
    <r>
      <rPr>
        <sz val="9"/>
        <color theme="1"/>
        <rFont val="Times New Roman"/>
        <family val="1"/>
        <charset val="204"/>
      </rPr>
      <t>: Мониторинг образовательных оргганизаций  по  выполнению Плана мероприятий (дорожная карта); кластерный рейтинг образовательным организациям по итогам мониторинга</t>
    </r>
  </si>
  <si>
    <r>
      <rPr>
        <b/>
        <sz val="9"/>
        <color theme="9" tint="-0.249977111117893"/>
        <rFont val="Times New Roman"/>
        <family val="1"/>
        <charset val="204"/>
      </rPr>
      <t>Мероприятие 4</t>
    </r>
    <r>
      <rPr>
        <sz val="9"/>
        <color theme="1"/>
        <rFont val="Times New Roman"/>
        <family val="1"/>
        <charset val="204"/>
      </rPr>
      <t>: Информирование населения Верещагинского муниципального района через СМИ и сайт о реализации Плана мероприятий (дорожная карта)</t>
    </r>
  </si>
  <si>
    <r>
      <t xml:space="preserve">Подпрограмма 1: </t>
    </r>
    <r>
      <rPr>
        <b/>
        <i/>
        <sz val="9"/>
        <color rgb="FF0070C0"/>
        <rFont val="Times New Roman"/>
        <family val="1"/>
        <charset val="204"/>
      </rPr>
      <t>Оказание</t>
    </r>
    <r>
      <rPr>
        <b/>
        <sz val="9"/>
        <color rgb="FF0070C0"/>
        <rFont val="Times New Roman"/>
        <family val="1"/>
        <charset val="204"/>
      </rPr>
      <t xml:space="preserve"> </t>
    </r>
    <r>
      <rPr>
        <b/>
        <i/>
        <sz val="9"/>
        <color rgb="FF0070C0"/>
        <rFont val="Times New Roman"/>
        <family val="1"/>
        <charset val="204"/>
      </rPr>
      <t xml:space="preserve">муниципальных услуг населению Верещагинского района в сфере образования </t>
    </r>
  </si>
  <si>
    <r>
      <t>Цель программы:</t>
    </r>
    <r>
      <rPr>
        <sz val="9"/>
        <color theme="1"/>
        <rFont val="Times New Roman"/>
        <family val="1"/>
        <charset val="204"/>
      </rPr>
      <t xml:space="preserve"> Комплексное развитие муниципальной системы образования как важного фактора инновационного экономического и социокультурного развития района в интересах человека, общества, производства и государства</t>
    </r>
  </si>
  <si>
    <r>
      <rPr>
        <b/>
        <sz val="9"/>
        <color theme="5" tint="-0.249977111117893"/>
        <rFont val="Times New Roman"/>
        <family val="1"/>
        <charset val="204"/>
      </rPr>
      <t>Мероприятие 1</t>
    </r>
    <r>
      <rPr>
        <sz val="9"/>
        <color theme="1"/>
        <rFont val="Times New Roman"/>
        <family val="1"/>
        <charset val="204"/>
      </rPr>
      <t>: Капитальный ремонт зданий и сооружений организаций образования</t>
    </r>
  </si>
  <si>
    <r>
      <rPr>
        <b/>
        <sz val="9"/>
        <color rgb="FF00B050"/>
        <rFont val="Times New Roman"/>
        <family val="1"/>
        <charset val="204"/>
      </rPr>
      <t>Мероприятие 1</t>
    </r>
    <r>
      <rPr>
        <sz val="9"/>
        <color theme="1"/>
        <rFont val="Times New Roman"/>
        <family val="1"/>
        <charset val="204"/>
      </rPr>
      <t>:  Организация предоставления общедоступного бесплатного дошкольного образования детям</t>
    </r>
  </si>
  <si>
    <r>
      <rPr>
        <b/>
        <sz val="9"/>
        <color rgb="FF00B050"/>
        <rFont val="Times New Roman"/>
        <family val="1"/>
        <charset val="204"/>
      </rPr>
      <t>Мероприятие 2</t>
    </r>
    <r>
      <rPr>
        <sz val="9"/>
        <color theme="1"/>
        <rFont val="Times New Roman"/>
        <family val="1"/>
        <charset val="204"/>
      </rPr>
      <t>: 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а также дополнительного образования в общеобразовательных учреждениях</t>
    </r>
  </si>
  <si>
    <r>
      <rPr>
        <b/>
        <sz val="9"/>
        <color rgb="FF00B050"/>
        <rFont val="Times New Roman"/>
        <family val="1"/>
        <charset val="204"/>
      </rPr>
      <t>Мероприятие 3</t>
    </r>
    <r>
      <rPr>
        <sz val="9"/>
        <color theme="1"/>
        <rFont val="Times New Roman"/>
        <family val="1"/>
        <charset val="204"/>
      </rPr>
      <t>:  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</t>
    </r>
  </si>
  <si>
    <r>
      <rPr>
        <b/>
        <sz val="9"/>
        <color rgb="FF00B050"/>
        <rFont val="Times New Roman"/>
        <family val="1"/>
        <charset val="204"/>
      </rPr>
      <t>Мероприятие 4</t>
    </r>
    <r>
      <rPr>
        <sz val="9"/>
        <color theme="1"/>
        <rFont val="Times New Roman"/>
        <family val="1"/>
        <charset val="204"/>
      </rPr>
      <t>:  Организация предоставления общедоступного и бесплатного дошкольного, начального общего, основного общего, среднего (полного) общего образования в оздоровительных образовательных учреждениях санаторного типа для детей нуждающихся в длительном лечении</t>
    </r>
  </si>
  <si>
    <r>
      <rPr>
        <b/>
        <sz val="9"/>
        <color rgb="FF00B050"/>
        <rFont val="Times New Roman"/>
        <family val="1"/>
        <charset val="204"/>
      </rPr>
      <t>Мероприятие 5</t>
    </r>
    <r>
      <rPr>
        <sz val="9"/>
        <color theme="1"/>
        <rFont val="Times New Roman"/>
        <family val="1"/>
        <charset val="204"/>
      </rPr>
      <t>: Организация предоставления дополнительного образования детям</t>
    </r>
  </si>
  <si>
    <r>
      <rPr>
        <b/>
        <sz val="9"/>
        <color rgb="FF00B050"/>
        <rFont val="Times New Roman"/>
        <family val="1"/>
        <charset val="204"/>
      </rPr>
      <t>Мероприятие 6</t>
    </r>
    <r>
      <rPr>
        <sz val="9"/>
        <color theme="1"/>
        <rFont val="Times New Roman"/>
        <family val="1"/>
        <charset val="204"/>
      </rPr>
      <t>: Методическая, диагностическая и консультативная помощь</t>
    </r>
  </si>
  <si>
    <t xml:space="preserve">Показатель 1.2.2. Доля обучающихся во вторую смену в организациях общего образования; </t>
  </si>
  <si>
    <t>Показатель 1.2.3. Доля образовательных организаций имеющих условия доступной среды для детей с ограниченными возможностями здоровья.</t>
  </si>
  <si>
    <r>
      <rPr>
        <b/>
        <sz val="9"/>
        <color rgb="FF7030A0"/>
        <rFont val="Times New Roman"/>
        <family val="1"/>
        <charset val="204"/>
      </rPr>
      <t>Мероприятие 3</t>
    </r>
    <r>
      <rPr>
        <sz val="9"/>
        <color theme="1"/>
        <rFont val="Times New Roman"/>
        <family val="1"/>
        <charset val="204"/>
      </rPr>
      <t>: реконструкция СКОУ для создания условий доступной среды для детей с ограниченными возможностями здоровья.</t>
    </r>
  </si>
  <si>
    <r>
      <rPr>
        <b/>
        <sz val="9"/>
        <color rgb="FF7030A0"/>
        <rFont val="Times New Roman"/>
        <family val="1"/>
        <charset val="204"/>
      </rPr>
      <t>Мероприятие 2</t>
    </r>
    <r>
      <rPr>
        <sz val="9"/>
        <color theme="1"/>
        <rFont val="Times New Roman"/>
        <family val="1"/>
        <charset val="204"/>
      </rPr>
      <t>: Строительство нового  современного здания школы на 1000 мест в г. Верещагино;</t>
    </r>
  </si>
  <si>
    <r>
      <rPr>
        <b/>
        <sz val="9"/>
        <color theme="5" tint="-0.249977111117893"/>
        <rFont val="Times New Roman"/>
        <family val="1"/>
        <charset val="204"/>
      </rPr>
      <t>Мероприятие 2</t>
    </r>
    <r>
      <rPr>
        <sz val="9"/>
        <color theme="1"/>
        <rFont val="Times New Roman"/>
        <family val="1"/>
        <charset val="204"/>
      </rPr>
      <t>: Установка оборудования ПАК «Стрелец-мониторинг»</t>
    </r>
  </si>
  <si>
    <r>
      <rPr>
        <b/>
        <sz val="9"/>
        <color theme="5" tint="-0.249977111117893"/>
        <rFont val="Times New Roman"/>
        <family val="1"/>
        <charset val="204"/>
      </rPr>
      <t>Мероприятие 3</t>
    </r>
    <r>
      <rPr>
        <sz val="9"/>
        <color theme="1"/>
        <rFont val="Times New Roman"/>
        <family val="1"/>
        <charset val="204"/>
      </rPr>
      <t>: Обработка чердачных помещений организаций образования</t>
    </r>
  </si>
  <si>
    <t xml:space="preserve">Итого по мероприятию 3: </t>
  </si>
  <si>
    <r>
      <rPr>
        <b/>
        <sz val="9"/>
        <color theme="5" tint="-0.249977111117893"/>
        <rFont val="Times New Roman"/>
        <family val="1"/>
        <charset val="204"/>
      </rPr>
      <t>Мероприятие 4</t>
    </r>
    <r>
      <rPr>
        <sz val="9"/>
        <color theme="1"/>
        <rFont val="Times New Roman"/>
        <family val="1"/>
        <charset val="204"/>
      </rPr>
      <t>: Усиление антитеррористической защищенности (ограждение территорий, мобильная сигнализация, система охранного телевидения) организаций образования</t>
    </r>
  </si>
  <si>
    <r>
      <rPr>
        <b/>
        <sz val="9"/>
        <color rgb="FF00B050"/>
        <rFont val="Times New Roman"/>
        <family val="1"/>
        <charset val="204"/>
      </rPr>
      <t>Мероприятие 1</t>
    </r>
    <r>
      <rPr>
        <sz val="9"/>
        <color theme="1"/>
        <rFont val="Times New Roman"/>
        <family val="1"/>
        <charset val="204"/>
      </rPr>
      <t xml:space="preserve">: Организация лагерей дневного пребывания, профильных лагерей круглосуточного пребывания, трудовых отрядов, походов и сплавов </t>
    </r>
  </si>
  <si>
    <t>Итого по 3адаче 6</t>
  </si>
  <si>
    <t>Показатель 1.6.1.  Доля детей занятых в летний период согласно утвержденной дислокации</t>
  </si>
  <si>
    <r>
      <rPr>
        <b/>
        <sz val="9"/>
        <color rgb="FF00B050"/>
        <rFont val="Times New Roman"/>
        <family val="1"/>
        <charset val="204"/>
      </rPr>
      <t>Задача 6</t>
    </r>
    <r>
      <rPr>
        <sz val="9"/>
        <color theme="1"/>
        <rFont val="Times New Roman"/>
        <family val="1"/>
        <charset val="204"/>
      </rPr>
      <t>: Организация оздоровления и отдыха детей</t>
    </r>
  </si>
  <si>
    <t>Итого по Задаче 1</t>
  </si>
  <si>
    <t>Показатель 1.3.5. Доля образовательных организаций дополнительного образования, имеющие бессрочные лицензии</t>
  </si>
  <si>
    <r>
      <rPr>
        <b/>
        <sz val="9"/>
        <color theme="5" tint="-0.249977111117893"/>
        <rFont val="Times New Roman"/>
        <family val="1"/>
        <charset val="204"/>
      </rPr>
      <t>Мероприятие 5</t>
    </r>
    <r>
      <rPr>
        <sz val="9"/>
        <color theme="1"/>
        <rFont val="Times New Roman"/>
        <family val="1"/>
        <charset val="204"/>
      </rPr>
      <t xml:space="preserve">: Подготовка к лицензированию учреждений дополнительного образования </t>
    </r>
  </si>
</sst>
</file>

<file path=xl/styles.xml><?xml version="1.0" encoding="utf-8"?>
<styleSheet xmlns="http://schemas.openxmlformats.org/spreadsheetml/2006/main">
  <numFmts count="4">
    <numFmt numFmtId="164" formatCode="#,##0.00_р_."/>
    <numFmt numFmtId="165" formatCode="0.0"/>
    <numFmt numFmtId="166" formatCode="#,##0.0_р_."/>
    <numFmt numFmtId="167" formatCode="#,##0_р_."/>
  </numFmts>
  <fonts count="3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i/>
      <sz val="9"/>
      <color rgb="FF0070C0"/>
      <name val="Times New Roman"/>
      <family val="1"/>
      <charset val="204"/>
    </font>
    <font>
      <b/>
      <sz val="9"/>
      <color rgb="FF7030A0"/>
      <name val="Times New Roman"/>
      <family val="1"/>
      <charset val="204"/>
    </font>
    <font>
      <b/>
      <sz val="9"/>
      <color theme="9" tint="-0.249977111117893"/>
      <name val="Times New Roman"/>
      <family val="1"/>
      <charset val="204"/>
    </font>
    <font>
      <b/>
      <sz val="9"/>
      <color theme="5" tint="-0.249977111117893"/>
      <name val="Times New Roman"/>
      <family val="1"/>
      <charset val="204"/>
    </font>
    <font>
      <b/>
      <sz val="9"/>
      <color theme="8" tint="-0.24997711111789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9"/>
      <color rgb="FF00B050"/>
      <name val="Times New Roman"/>
      <family val="1"/>
      <charset val="204"/>
    </font>
    <font>
      <b/>
      <i/>
      <sz val="9"/>
      <color rgb="FF7030A0"/>
      <name val="Times New Roman"/>
      <family val="1"/>
      <charset val="204"/>
    </font>
    <font>
      <b/>
      <i/>
      <sz val="9"/>
      <color theme="5" tint="-0.249977111117893"/>
      <name val="Times New Roman"/>
      <family val="1"/>
      <charset val="204"/>
    </font>
    <font>
      <b/>
      <i/>
      <sz val="9"/>
      <color theme="9" tint="-0.249977111117893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b/>
      <i/>
      <sz val="9"/>
      <color theme="8" tint="-0.249977111117893"/>
      <name val="Times New Roman"/>
      <family val="1"/>
      <charset val="204"/>
    </font>
    <font>
      <b/>
      <sz val="9"/>
      <color theme="6" tint="-0.499984740745262"/>
      <name val="Times New Roman"/>
      <family val="1"/>
      <charset val="204"/>
    </font>
    <font>
      <b/>
      <i/>
      <sz val="9"/>
      <color theme="6" tint="-0.499984740745262"/>
      <name val="Times New Roman"/>
      <family val="1"/>
      <charset val="204"/>
    </font>
    <font>
      <b/>
      <sz val="9"/>
      <color theme="5" tint="0.39997558519241921"/>
      <name val="Times New Roman"/>
      <family val="1"/>
      <charset val="204"/>
    </font>
    <font>
      <b/>
      <i/>
      <sz val="9"/>
      <color theme="5" tint="0.3999755851924192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i/>
      <sz val="9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4" fillId="0" borderId="1" xfId="0" applyFont="1" applyFill="1" applyBorder="1" applyAlignment="1">
      <alignment vertical="top" wrapText="1"/>
    </xf>
    <xf numFmtId="0" fontId="16" fillId="0" borderId="1" xfId="0" applyFont="1" applyBorder="1"/>
    <xf numFmtId="0" fontId="17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16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top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" fontId="18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166" fontId="3" fillId="0" borderId="2" xfId="0" applyNumberFormat="1" applyFont="1" applyBorder="1" applyAlignment="1">
      <alignment horizontal="center" vertical="top" wrapText="1"/>
    </xf>
    <xf numFmtId="166" fontId="3" fillId="0" borderId="3" xfId="0" applyNumberFormat="1" applyFont="1" applyBorder="1" applyAlignment="1">
      <alignment horizontal="center" vertical="top" wrapText="1"/>
    </xf>
    <xf numFmtId="166" fontId="3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4"/>
  <sheetViews>
    <sheetView tabSelected="1" topLeftCell="A345" workbookViewId="0">
      <selection activeCell="C360" sqref="C360"/>
    </sheetView>
  </sheetViews>
  <sheetFormatPr defaultRowHeight="15"/>
  <cols>
    <col min="1" max="1" width="15.28515625" customWidth="1"/>
    <col min="2" max="2" width="14.85546875" customWidth="1"/>
    <col min="3" max="3" width="12" customWidth="1"/>
    <col min="4" max="4" width="12.42578125" customWidth="1"/>
    <col min="5" max="6" width="12.5703125" customWidth="1"/>
    <col min="7" max="7" width="12.42578125" customWidth="1"/>
    <col min="8" max="8" width="15.140625" customWidth="1"/>
    <col min="9" max="9" width="7.42578125" customWidth="1"/>
    <col min="10" max="10" width="8.140625" customWidth="1"/>
  </cols>
  <sheetData>
    <row r="1" spans="1:15" ht="18.75">
      <c r="A1" s="1"/>
      <c r="L1" s="94" t="s">
        <v>23</v>
      </c>
      <c r="M1" s="94"/>
      <c r="N1" s="94"/>
      <c r="O1" s="94"/>
    </row>
    <row r="2" spans="1:15" ht="18.75">
      <c r="A2" s="1"/>
      <c r="L2" s="94" t="s">
        <v>24</v>
      </c>
      <c r="M2" s="94"/>
      <c r="N2" s="94"/>
      <c r="O2" s="94"/>
    </row>
    <row r="3" spans="1:15" ht="18.75">
      <c r="A3" s="1"/>
    </row>
    <row r="4" spans="1:15" ht="18.7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8.75">
      <c r="A5" s="95" t="s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ht="18.75">
      <c r="A6" s="95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>
      <c r="A7" s="2"/>
    </row>
    <row r="8" spans="1:15">
      <c r="A8" s="2"/>
    </row>
    <row r="9" spans="1:15">
      <c r="A9" s="3" t="s">
        <v>3</v>
      </c>
      <c r="B9" s="93" t="s">
        <v>5</v>
      </c>
      <c r="C9" s="93"/>
      <c r="D9" s="93"/>
      <c r="E9" s="93"/>
      <c r="F9" s="93"/>
      <c r="G9" s="93"/>
      <c r="H9" s="93" t="s">
        <v>6</v>
      </c>
      <c r="I9" s="93"/>
      <c r="J9" s="93"/>
      <c r="K9" s="93"/>
      <c r="L9" s="93"/>
      <c r="M9" s="93"/>
      <c r="N9" s="93"/>
      <c r="O9" s="93"/>
    </row>
    <row r="10" spans="1:15" ht="48">
      <c r="A10" s="3" t="s">
        <v>4</v>
      </c>
      <c r="B10" s="93" t="s">
        <v>7</v>
      </c>
      <c r="C10" s="93" t="s">
        <v>8</v>
      </c>
      <c r="D10" s="93"/>
      <c r="E10" s="93"/>
      <c r="F10" s="93"/>
      <c r="G10" s="93"/>
      <c r="H10" s="93" t="s">
        <v>9</v>
      </c>
      <c r="I10" s="93" t="s">
        <v>10</v>
      </c>
      <c r="J10" s="93" t="s">
        <v>11</v>
      </c>
      <c r="K10" s="93" t="s">
        <v>12</v>
      </c>
      <c r="L10" s="93"/>
      <c r="M10" s="93"/>
      <c r="N10" s="93"/>
      <c r="O10" s="93"/>
    </row>
    <row r="11" spans="1:15">
      <c r="A11" s="4"/>
      <c r="B11" s="93"/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93"/>
      <c r="I11" s="93"/>
      <c r="J11" s="93"/>
      <c r="K11" s="3" t="s">
        <v>13</v>
      </c>
      <c r="L11" s="3" t="s">
        <v>14</v>
      </c>
      <c r="M11" s="3" t="s">
        <v>15</v>
      </c>
      <c r="N11" s="3" t="s">
        <v>16</v>
      </c>
      <c r="O11" s="3" t="s">
        <v>17</v>
      </c>
    </row>
    <row r="12" spans="1:1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15" ht="24" customHeight="1">
      <c r="A13" s="96" t="s">
        <v>172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</row>
    <row r="14" spans="1:15">
      <c r="A14" s="89" t="s">
        <v>42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>
      <c r="A15" s="89" t="s">
        <v>171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5">
      <c r="A16" s="87" t="s">
        <v>18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>
      <c r="A17" s="87" t="s">
        <v>41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ht="15" customHeight="1">
      <c r="A18" s="87" t="s">
        <v>174</v>
      </c>
      <c r="B18" s="87"/>
      <c r="C18" s="87"/>
      <c r="D18" s="87"/>
      <c r="E18" s="87"/>
      <c r="F18" s="87"/>
      <c r="G18" s="87"/>
      <c r="H18" s="87" t="s">
        <v>78</v>
      </c>
      <c r="I18" s="93" t="s">
        <v>19</v>
      </c>
      <c r="J18" s="93">
        <v>98</v>
      </c>
      <c r="K18" s="93">
        <v>100</v>
      </c>
      <c r="L18" s="93">
        <v>100</v>
      </c>
      <c r="M18" s="93">
        <v>100</v>
      </c>
      <c r="N18" s="93">
        <v>100</v>
      </c>
      <c r="O18" s="93">
        <v>100</v>
      </c>
    </row>
    <row r="19" spans="1:15">
      <c r="A19" s="5" t="s">
        <v>20</v>
      </c>
      <c r="B19" s="9">
        <f>SUM(C19:G19)</f>
        <v>335571.5</v>
      </c>
      <c r="C19" s="14">
        <v>165888.6</v>
      </c>
      <c r="D19" s="14">
        <v>169682.9</v>
      </c>
      <c r="E19" s="30">
        <v>0</v>
      </c>
      <c r="F19" s="30">
        <v>0</v>
      </c>
      <c r="G19" s="30">
        <v>0</v>
      </c>
      <c r="H19" s="87"/>
      <c r="I19" s="93"/>
      <c r="J19" s="93"/>
      <c r="K19" s="93"/>
      <c r="L19" s="93"/>
      <c r="M19" s="93"/>
      <c r="N19" s="93"/>
      <c r="O19" s="93"/>
    </row>
    <row r="20" spans="1:15" ht="24">
      <c r="A20" s="5" t="s">
        <v>21</v>
      </c>
      <c r="B20" s="9">
        <f t="shared" ref="B20:B31" si="0">SUM(C20:G20)</f>
        <v>0</v>
      </c>
      <c r="C20" s="14">
        <v>0</v>
      </c>
      <c r="D20" s="14">
        <v>0</v>
      </c>
      <c r="E20" s="30">
        <v>0</v>
      </c>
      <c r="F20" s="30">
        <v>0</v>
      </c>
      <c r="G20" s="30">
        <v>0</v>
      </c>
      <c r="H20" s="87"/>
      <c r="I20" s="93"/>
      <c r="J20" s="93"/>
      <c r="K20" s="93"/>
      <c r="L20" s="93"/>
      <c r="M20" s="93"/>
      <c r="N20" s="93"/>
      <c r="O20" s="93"/>
    </row>
    <row r="21" spans="1:15">
      <c r="A21" s="5" t="s">
        <v>22</v>
      </c>
      <c r="B21" s="9">
        <f t="shared" si="0"/>
        <v>197.5</v>
      </c>
      <c r="C21" s="14">
        <v>98.7</v>
      </c>
      <c r="D21" s="14">
        <v>98.8</v>
      </c>
      <c r="E21" s="30">
        <v>0</v>
      </c>
      <c r="F21" s="30">
        <v>0</v>
      </c>
      <c r="G21" s="30">
        <v>0</v>
      </c>
      <c r="H21" s="87"/>
      <c r="I21" s="93"/>
      <c r="J21" s="93"/>
      <c r="K21" s="93"/>
      <c r="L21" s="93"/>
      <c r="M21" s="93"/>
      <c r="N21" s="93"/>
      <c r="O21" s="93"/>
    </row>
    <row r="22" spans="1:15" ht="24">
      <c r="A22" s="6" t="s">
        <v>31</v>
      </c>
      <c r="B22" s="9">
        <f t="shared" si="0"/>
        <v>335769</v>
      </c>
      <c r="C22" s="30">
        <f>SUM(C19:C21)</f>
        <v>165987.30000000002</v>
      </c>
      <c r="D22" s="30">
        <f t="shared" ref="D22:G22" si="1">SUM(D19:D21)</f>
        <v>169781.69999999998</v>
      </c>
      <c r="E22" s="30">
        <f t="shared" si="1"/>
        <v>0</v>
      </c>
      <c r="F22" s="30">
        <f t="shared" si="1"/>
        <v>0</v>
      </c>
      <c r="G22" s="30">
        <f t="shared" si="1"/>
        <v>0</v>
      </c>
      <c r="H22" s="87"/>
      <c r="I22" s="93"/>
      <c r="J22" s="93"/>
      <c r="K22" s="93"/>
      <c r="L22" s="93"/>
      <c r="M22" s="93"/>
      <c r="N22" s="93"/>
      <c r="O22" s="93"/>
    </row>
    <row r="23" spans="1:15" ht="37.5" customHeight="1">
      <c r="A23" s="87" t="s">
        <v>175</v>
      </c>
      <c r="B23" s="87"/>
      <c r="C23" s="87"/>
      <c r="D23" s="87"/>
      <c r="E23" s="87"/>
      <c r="F23" s="87"/>
      <c r="G23" s="87"/>
      <c r="H23" s="82" t="s">
        <v>79</v>
      </c>
      <c r="I23" s="93" t="s">
        <v>19</v>
      </c>
      <c r="J23" s="93">
        <v>98</v>
      </c>
      <c r="K23" s="93">
        <v>100</v>
      </c>
      <c r="L23" s="93">
        <v>100</v>
      </c>
      <c r="M23" s="93">
        <v>100</v>
      </c>
      <c r="N23" s="93">
        <v>100</v>
      </c>
      <c r="O23" s="93">
        <v>100</v>
      </c>
    </row>
    <row r="24" spans="1:15">
      <c r="A24" s="5" t="s">
        <v>20</v>
      </c>
      <c r="B24" s="9">
        <f t="shared" si="0"/>
        <v>133769.1</v>
      </c>
      <c r="C24" s="14">
        <v>65034.3</v>
      </c>
      <c r="D24" s="14">
        <v>68734.8</v>
      </c>
      <c r="E24" s="10">
        <v>0</v>
      </c>
      <c r="F24" s="10">
        <v>0</v>
      </c>
      <c r="G24" s="10">
        <v>0</v>
      </c>
      <c r="H24" s="83"/>
      <c r="I24" s="93"/>
      <c r="J24" s="93"/>
      <c r="K24" s="93"/>
      <c r="L24" s="93"/>
      <c r="M24" s="93"/>
      <c r="N24" s="93"/>
      <c r="O24" s="93"/>
    </row>
    <row r="25" spans="1:15" ht="24">
      <c r="A25" s="5" t="s">
        <v>21</v>
      </c>
      <c r="B25" s="9">
        <f t="shared" si="0"/>
        <v>0</v>
      </c>
      <c r="C25" s="14">
        <v>0</v>
      </c>
      <c r="D25" s="14">
        <v>0</v>
      </c>
      <c r="E25" s="10">
        <v>0</v>
      </c>
      <c r="F25" s="10">
        <v>0</v>
      </c>
      <c r="G25" s="10">
        <v>0</v>
      </c>
      <c r="H25" s="83"/>
      <c r="I25" s="93"/>
      <c r="J25" s="93"/>
      <c r="K25" s="93"/>
      <c r="L25" s="93"/>
      <c r="M25" s="93"/>
      <c r="N25" s="93"/>
      <c r="O25" s="93"/>
    </row>
    <row r="26" spans="1:15">
      <c r="A26" s="5" t="s">
        <v>22</v>
      </c>
      <c r="B26" s="9">
        <f t="shared" si="0"/>
        <v>423664</v>
      </c>
      <c r="C26" s="14">
        <v>208963.1</v>
      </c>
      <c r="D26" s="14">
        <v>214700.9</v>
      </c>
      <c r="E26" s="10">
        <v>0</v>
      </c>
      <c r="F26" s="10">
        <v>0</v>
      </c>
      <c r="G26" s="10">
        <v>0</v>
      </c>
      <c r="H26" s="83"/>
      <c r="I26" s="93"/>
      <c r="J26" s="93"/>
      <c r="K26" s="93"/>
      <c r="L26" s="93"/>
      <c r="M26" s="93"/>
      <c r="N26" s="93"/>
      <c r="O26" s="93"/>
    </row>
    <row r="27" spans="1:15" ht="24">
      <c r="A27" s="6" t="s">
        <v>32</v>
      </c>
      <c r="B27" s="9">
        <f t="shared" si="0"/>
        <v>557433.10000000009</v>
      </c>
      <c r="C27" s="10">
        <f>SUM(C24:C26)</f>
        <v>273997.40000000002</v>
      </c>
      <c r="D27" s="10">
        <f t="shared" ref="D27:G27" si="2">SUM(D24:D26)</f>
        <v>283435.7</v>
      </c>
      <c r="E27" s="10">
        <f t="shared" si="2"/>
        <v>0</v>
      </c>
      <c r="F27" s="10">
        <f t="shared" si="2"/>
        <v>0</v>
      </c>
      <c r="G27" s="10">
        <f t="shared" si="2"/>
        <v>0</v>
      </c>
      <c r="H27" s="83"/>
      <c r="I27" s="93"/>
      <c r="J27" s="93"/>
      <c r="K27" s="93"/>
      <c r="L27" s="93"/>
      <c r="M27" s="93"/>
      <c r="N27" s="93"/>
      <c r="O27" s="93"/>
    </row>
    <row r="28" spans="1:15" ht="48" customHeight="1">
      <c r="A28" s="87" t="s">
        <v>176</v>
      </c>
      <c r="B28" s="87"/>
      <c r="C28" s="87"/>
      <c r="D28" s="87"/>
      <c r="E28" s="87"/>
      <c r="F28" s="87"/>
      <c r="G28" s="87"/>
      <c r="H28" s="82" t="s">
        <v>80</v>
      </c>
      <c r="I28" s="79" t="s">
        <v>19</v>
      </c>
      <c r="J28" s="79">
        <v>100</v>
      </c>
      <c r="K28" s="79">
        <v>100</v>
      </c>
      <c r="L28" s="79">
        <v>100</v>
      </c>
      <c r="M28" s="79">
        <v>100</v>
      </c>
      <c r="N28" s="79">
        <v>100</v>
      </c>
      <c r="O28" s="79">
        <v>100</v>
      </c>
    </row>
    <row r="29" spans="1:15">
      <c r="A29" s="5" t="s">
        <v>20</v>
      </c>
      <c r="B29" s="9">
        <f t="shared" si="0"/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83"/>
      <c r="I29" s="80"/>
      <c r="J29" s="80"/>
      <c r="K29" s="80"/>
      <c r="L29" s="80"/>
      <c r="M29" s="80"/>
      <c r="N29" s="80"/>
      <c r="O29" s="80"/>
    </row>
    <row r="30" spans="1:15" ht="24">
      <c r="A30" s="5" t="s">
        <v>21</v>
      </c>
      <c r="B30" s="9">
        <f t="shared" si="0"/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83"/>
      <c r="I30" s="80"/>
      <c r="J30" s="80"/>
      <c r="K30" s="80"/>
      <c r="L30" s="80"/>
      <c r="M30" s="80"/>
      <c r="N30" s="80"/>
      <c r="O30" s="80"/>
    </row>
    <row r="31" spans="1:15">
      <c r="A31" s="5" t="s">
        <v>22</v>
      </c>
      <c r="B31" s="9">
        <f t="shared" si="0"/>
        <v>45099.3</v>
      </c>
      <c r="C31" s="14">
        <v>22435.1</v>
      </c>
      <c r="D31" s="14">
        <v>22664.2</v>
      </c>
      <c r="E31" s="10">
        <v>0</v>
      </c>
      <c r="F31" s="10">
        <v>0</v>
      </c>
      <c r="G31" s="10">
        <v>0</v>
      </c>
      <c r="H31" s="83"/>
      <c r="I31" s="80"/>
      <c r="J31" s="80"/>
      <c r="K31" s="80"/>
      <c r="L31" s="80"/>
      <c r="M31" s="80"/>
      <c r="N31" s="80"/>
      <c r="O31" s="80"/>
    </row>
    <row r="32" spans="1:15" ht="24">
      <c r="A32" s="6" t="s">
        <v>33</v>
      </c>
      <c r="B32" s="14">
        <f>SUM(B29:B31)</f>
        <v>45099.3</v>
      </c>
      <c r="C32" s="14">
        <f t="shared" ref="C32:G32" si="3">SUM(C29:C31)</f>
        <v>22435.1</v>
      </c>
      <c r="D32" s="14">
        <f t="shared" si="3"/>
        <v>22664.2</v>
      </c>
      <c r="E32" s="14">
        <f t="shared" si="3"/>
        <v>0</v>
      </c>
      <c r="F32" s="14">
        <f t="shared" si="3"/>
        <v>0</v>
      </c>
      <c r="G32" s="14">
        <f t="shared" si="3"/>
        <v>0</v>
      </c>
      <c r="H32" s="83"/>
      <c r="I32" s="80"/>
      <c r="J32" s="80"/>
      <c r="K32" s="80"/>
      <c r="L32" s="80"/>
      <c r="M32" s="80"/>
      <c r="N32" s="80"/>
      <c r="O32" s="80"/>
    </row>
    <row r="33" spans="1:15" ht="36" customHeight="1">
      <c r="A33" s="87" t="s">
        <v>177</v>
      </c>
      <c r="B33" s="87"/>
      <c r="C33" s="87"/>
      <c r="D33" s="87"/>
      <c r="E33" s="87"/>
      <c r="F33" s="87"/>
      <c r="G33" s="87"/>
      <c r="H33" s="82" t="s">
        <v>81</v>
      </c>
      <c r="I33" s="79" t="s">
        <v>19</v>
      </c>
      <c r="J33" s="79">
        <v>100</v>
      </c>
      <c r="K33" s="79">
        <v>100</v>
      </c>
      <c r="L33" s="79">
        <v>100</v>
      </c>
      <c r="M33" s="79">
        <v>100</v>
      </c>
      <c r="N33" s="79">
        <v>100</v>
      </c>
      <c r="O33" s="79">
        <v>100</v>
      </c>
    </row>
    <row r="34" spans="1:15">
      <c r="A34" s="5" t="s">
        <v>20</v>
      </c>
      <c r="B34" s="9">
        <f t="shared" ref="B34:B36" si="4">SUM(C34:G34)</f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83"/>
      <c r="I34" s="80"/>
      <c r="J34" s="80"/>
      <c r="K34" s="80"/>
      <c r="L34" s="80"/>
      <c r="M34" s="80"/>
      <c r="N34" s="80"/>
      <c r="O34" s="80"/>
    </row>
    <row r="35" spans="1:15" ht="24">
      <c r="A35" s="5" t="s">
        <v>21</v>
      </c>
      <c r="B35" s="9">
        <f t="shared" si="4"/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83"/>
      <c r="I35" s="80"/>
      <c r="J35" s="80"/>
      <c r="K35" s="80"/>
      <c r="L35" s="80"/>
      <c r="M35" s="80"/>
      <c r="N35" s="80"/>
      <c r="O35" s="80"/>
    </row>
    <row r="36" spans="1:15">
      <c r="A36" s="5" t="s">
        <v>22</v>
      </c>
      <c r="B36" s="9">
        <f t="shared" si="4"/>
        <v>96134.5</v>
      </c>
      <c r="C36" s="14">
        <v>47543.8</v>
      </c>
      <c r="D36" s="14">
        <v>48590.7</v>
      </c>
      <c r="E36" s="30">
        <v>0</v>
      </c>
      <c r="F36" s="30">
        <v>0</v>
      </c>
      <c r="G36" s="30">
        <v>0</v>
      </c>
      <c r="H36" s="83"/>
      <c r="I36" s="80"/>
      <c r="J36" s="80"/>
      <c r="K36" s="80"/>
      <c r="L36" s="80"/>
      <c r="M36" s="80"/>
      <c r="N36" s="80"/>
      <c r="O36" s="80"/>
    </row>
    <row r="37" spans="1:15" ht="24">
      <c r="A37" s="6" t="s">
        <v>35</v>
      </c>
      <c r="B37" s="14">
        <f>SUM(B34:B36)</f>
        <v>96134.5</v>
      </c>
      <c r="C37" s="14">
        <f t="shared" ref="C37:G37" si="5">SUM(C34:C36)</f>
        <v>47543.8</v>
      </c>
      <c r="D37" s="14">
        <f t="shared" si="5"/>
        <v>48590.7</v>
      </c>
      <c r="E37" s="14">
        <f t="shared" si="5"/>
        <v>0</v>
      </c>
      <c r="F37" s="14">
        <f t="shared" si="5"/>
        <v>0</v>
      </c>
      <c r="G37" s="14">
        <f t="shared" si="5"/>
        <v>0</v>
      </c>
      <c r="H37" s="83"/>
      <c r="I37" s="80"/>
      <c r="J37" s="80"/>
      <c r="K37" s="80"/>
      <c r="L37" s="80"/>
      <c r="M37" s="80"/>
      <c r="N37" s="80"/>
      <c r="O37" s="80"/>
    </row>
    <row r="38" spans="1:15">
      <c r="A38" s="88" t="s">
        <v>178</v>
      </c>
      <c r="B38" s="88"/>
      <c r="C38" s="88"/>
      <c r="D38" s="88"/>
      <c r="E38" s="88"/>
      <c r="F38" s="88"/>
      <c r="G38" s="88"/>
      <c r="H38" s="82" t="s">
        <v>82</v>
      </c>
      <c r="I38" s="79" t="s">
        <v>19</v>
      </c>
      <c r="J38" s="79">
        <v>100</v>
      </c>
      <c r="K38" s="79">
        <v>100</v>
      </c>
      <c r="L38" s="79">
        <v>100</v>
      </c>
      <c r="M38" s="79">
        <v>100</v>
      </c>
      <c r="N38" s="79">
        <v>100</v>
      </c>
      <c r="O38" s="79">
        <v>100</v>
      </c>
    </row>
    <row r="39" spans="1:15">
      <c r="A39" s="5" t="s">
        <v>20</v>
      </c>
      <c r="B39" s="9">
        <f t="shared" ref="B39:B46" si="6">SUM(C39:G39)</f>
        <v>46305.7</v>
      </c>
      <c r="C39" s="14">
        <v>23058.7</v>
      </c>
      <c r="D39" s="14">
        <v>23247</v>
      </c>
      <c r="E39" s="10">
        <v>0</v>
      </c>
      <c r="F39" s="10">
        <v>0</v>
      </c>
      <c r="G39" s="10">
        <v>0</v>
      </c>
      <c r="H39" s="83"/>
      <c r="I39" s="80"/>
      <c r="J39" s="80"/>
      <c r="K39" s="80"/>
      <c r="L39" s="80"/>
      <c r="M39" s="80"/>
      <c r="N39" s="80"/>
      <c r="O39" s="80"/>
    </row>
    <row r="40" spans="1:15" ht="24">
      <c r="A40" s="5" t="s">
        <v>21</v>
      </c>
      <c r="B40" s="9">
        <f t="shared" si="6"/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83"/>
      <c r="I40" s="80"/>
      <c r="J40" s="80"/>
      <c r="K40" s="80"/>
      <c r="L40" s="80"/>
      <c r="M40" s="80"/>
      <c r="N40" s="80"/>
      <c r="O40" s="80"/>
    </row>
    <row r="41" spans="1:15">
      <c r="A41" s="5" t="s">
        <v>22</v>
      </c>
      <c r="B41" s="9">
        <f t="shared" si="6"/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83"/>
      <c r="I41" s="80"/>
      <c r="J41" s="80"/>
      <c r="K41" s="80"/>
      <c r="L41" s="80"/>
      <c r="M41" s="80"/>
      <c r="N41" s="80"/>
      <c r="O41" s="80"/>
    </row>
    <row r="42" spans="1:15" ht="24">
      <c r="A42" s="6" t="s">
        <v>34</v>
      </c>
      <c r="B42" s="9">
        <f t="shared" si="6"/>
        <v>46305.7</v>
      </c>
      <c r="C42" s="12">
        <f>SUM(C39:C41)</f>
        <v>23058.7</v>
      </c>
      <c r="D42" s="13">
        <f>SUM(D39:D41)</f>
        <v>23247</v>
      </c>
      <c r="E42" s="12">
        <v>0</v>
      </c>
      <c r="F42" s="12">
        <v>0</v>
      </c>
      <c r="G42" s="12">
        <v>0</v>
      </c>
      <c r="H42" s="83"/>
      <c r="I42" s="80"/>
      <c r="J42" s="80"/>
      <c r="K42" s="80"/>
      <c r="L42" s="80"/>
      <c r="M42" s="80"/>
      <c r="N42" s="80"/>
      <c r="O42" s="80"/>
    </row>
    <row r="43" spans="1:15">
      <c r="A43" s="88" t="s">
        <v>179</v>
      </c>
      <c r="B43" s="88"/>
      <c r="C43" s="88"/>
      <c r="D43" s="88"/>
      <c r="E43" s="88"/>
      <c r="F43" s="88"/>
      <c r="G43" s="88"/>
      <c r="H43" s="82" t="s">
        <v>83</v>
      </c>
      <c r="I43" s="79" t="s">
        <v>19</v>
      </c>
      <c r="J43" s="79">
        <v>100</v>
      </c>
      <c r="K43" s="79">
        <v>100</v>
      </c>
      <c r="L43" s="79">
        <v>100</v>
      </c>
      <c r="M43" s="79">
        <v>100</v>
      </c>
      <c r="N43" s="79">
        <v>100</v>
      </c>
      <c r="O43" s="79">
        <v>100</v>
      </c>
    </row>
    <row r="44" spans="1:15">
      <c r="A44" s="5" t="s">
        <v>20</v>
      </c>
      <c r="B44" s="9">
        <f t="shared" si="6"/>
        <v>9104.2000000000007</v>
      </c>
      <c r="C44" s="14">
        <v>4528.2</v>
      </c>
      <c r="D44" s="14">
        <v>4576</v>
      </c>
      <c r="E44" s="30">
        <v>0</v>
      </c>
      <c r="F44" s="30">
        <v>0</v>
      </c>
      <c r="G44" s="30">
        <v>0</v>
      </c>
      <c r="H44" s="83"/>
      <c r="I44" s="80"/>
      <c r="J44" s="80"/>
      <c r="K44" s="80"/>
      <c r="L44" s="80"/>
      <c r="M44" s="80"/>
      <c r="N44" s="80"/>
      <c r="O44" s="80"/>
    </row>
    <row r="45" spans="1:15" ht="24">
      <c r="A45" s="5" t="s">
        <v>21</v>
      </c>
      <c r="B45" s="9">
        <f t="shared" si="6"/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83"/>
      <c r="I45" s="80"/>
      <c r="J45" s="80"/>
      <c r="K45" s="80"/>
      <c r="L45" s="80"/>
      <c r="M45" s="80"/>
      <c r="N45" s="80"/>
      <c r="O45" s="80"/>
    </row>
    <row r="46" spans="1:15">
      <c r="A46" s="5" t="s">
        <v>22</v>
      </c>
      <c r="B46" s="9">
        <f t="shared" si="6"/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83"/>
      <c r="I46" s="80"/>
      <c r="J46" s="80"/>
      <c r="K46" s="80"/>
      <c r="L46" s="80"/>
      <c r="M46" s="80"/>
      <c r="N46" s="80"/>
      <c r="O46" s="80"/>
    </row>
    <row r="47" spans="1:15" ht="24">
      <c r="A47" s="6" t="s">
        <v>36</v>
      </c>
      <c r="B47" s="14">
        <f>SUM(B44:B46)</f>
        <v>9104.2000000000007</v>
      </c>
      <c r="C47" s="14">
        <f t="shared" ref="C47:G47" si="7">SUM(C44:C46)</f>
        <v>4528.2</v>
      </c>
      <c r="D47" s="14">
        <f t="shared" si="7"/>
        <v>4576</v>
      </c>
      <c r="E47" s="14">
        <f t="shared" si="7"/>
        <v>0</v>
      </c>
      <c r="F47" s="14">
        <f t="shared" si="7"/>
        <v>0</v>
      </c>
      <c r="G47" s="14">
        <f t="shared" si="7"/>
        <v>0</v>
      </c>
      <c r="H47" s="83"/>
      <c r="I47" s="80"/>
      <c r="J47" s="80"/>
      <c r="K47" s="80"/>
      <c r="L47" s="80"/>
      <c r="M47" s="80"/>
      <c r="N47" s="80"/>
      <c r="O47" s="80"/>
    </row>
    <row r="48" spans="1:15">
      <c r="A48" s="88" t="s">
        <v>43</v>
      </c>
      <c r="B48" s="88"/>
      <c r="C48" s="88"/>
      <c r="D48" s="88"/>
      <c r="E48" s="88"/>
      <c r="F48" s="88"/>
      <c r="G48" s="88"/>
      <c r="H48" s="82" t="s">
        <v>84</v>
      </c>
      <c r="I48" s="79" t="s">
        <v>19</v>
      </c>
      <c r="J48" s="79">
        <v>100</v>
      </c>
      <c r="K48" s="79">
        <v>100</v>
      </c>
      <c r="L48" s="79">
        <v>100</v>
      </c>
      <c r="M48" s="79">
        <v>100</v>
      </c>
      <c r="N48" s="79">
        <v>100</v>
      </c>
      <c r="O48" s="79">
        <v>100</v>
      </c>
    </row>
    <row r="49" spans="1:15">
      <c r="A49" s="5" t="s">
        <v>20</v>
      </c>
      <c r="B49" s="9">
        <f t="shared" ref="B49:B51" si="8">SUM(C49:G49)</f>
        <v>6632.5</v>
      </c>
      <c r="C49" s="14">
        <v>3277.5</v>
      </c>
      <c r="D49" s="14">
        <v>3355</v>
      </c>
      <c r="E49" s="30">
        <v>0</v>
      </c>
      <c r="F49" s="30">
        <v>0</v>
      </c>
      <c r="G49" s="30">
        <v>0</v>
      </c>
      <c r="H49" s="83"/>
      <c r="I49" s="80"/>
      <c r="J49" s="80"/>
      <c r="K49" s="80"/>
      <c r="L49" s="80"/>
      <c r="M49" s="80"/>
      <c r="N49" s="80"/>
      <c r="O49" s="80"/>
    </row>
    <row r="50" spans="1:15" ht="24">
      <c r="A50" s="5" t="s">
        <v>21</v>
      </c>
      <c r="B50" s="9">
        <f t="shared" si="8"/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83"/>
      <c r="I50" s="80"/>
      <c r="J50" s="80"/>
      <c r="K50" s="80"/>
      <c r="L50" s="80"/>
      <c r="M50" s="80"/>
      <c r="N50" s="80"/>
      <c r="O50" s="80"/>
    </row>
    <row r="51" spans="1:15">
      <c r="A51" s="5" t="s">
        <v>22</v>
      </c>
      <c r="B51" s="9">
        <f t="shared" si="8"/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83"/>
      <c r="I51" s="80"/>
      <c r="J51" s="80"/>
      <c r="K51" s="80"/>
      <c r="L51" s="80"/>
      <c r="M51" s="80"/>
      <c r="N51" s="80"/>
      <c r="O51" s="80"/>
    </row>
    <row r="52" spans="1:15" ht="24">
      <c r="A52" s="6" t="s">
        <v>37</v>
      </c>
      <c r="B52" s="14">
        <f>SUM(B49:B51)</f>
        <v>6632.5</v>
      </c>
      <c r="C52" s="14">
        <f t="shared" ref="C52:G52" si="9">SUM(C49:C51)</f>
        <v>3277.5</v>
      </c>
      <c r="D52" s="14">
        <f t="shared" si="9"/>
        <v>3355</v>
      </c>
      <c r="E52" s="14">
        <f t="shared" si="9"/>
        <v>0</v>
      </c>
      <c r="F52" s="14">
        <f t="shared" si="9"/>
        <v>0</v>
      </c>
      <c r="G52" s="14">
        <f t="shared" si="9"/>
        <v>0</v>
      </c>
      <c r="H52" s="83"/>
      <c r="I52" s="80"/>
      <c r="J52" s="80"/>
      <c r="K52" s="80"/>
      <c r="L52" s="80"/>
      <c r="M52" s="80"/>
      <c r="N52" s="80"/>
      <c r="O52" s="80"/>
    </row>
    <row r="53" spans="1:15" ht="16.5" customHeight="1">
      <c r="A53" s="54" t="s">
        <v>192</v>
      </c>
      <c r="B53" s="55">
        <f>B22+B27+B32+B37+B42+B47+B52</f>
        <v>1096478.3</v>
      </c>
      <c r="C53" s="55">
        <f t="shared" ref="C53:G53" si="10">C22+C27+C32+C37+C42+C47+C52</f>
        <v>540828</v>
      </c>
      <c r="D53" s="55">
        <f t="shared" si="10"/>
        <v>555650.30000000005</v>
      </c>
      <c r="E53" s="55">
        <f t="shared" si="10"/>
        <v>0</v>
      </c>
      <c r="F53" s="55">
        <f t="shared" si="10"/>
        <v>0</v>
      </c>
      <c r="G53" s="55">
        <f t="shared" si="10"/>
        <v>0</v>
      </c>
      <c r="H53" s="73"/>
      <c r="I53" s="71"/>
      <c r="J53" s="71"/>
      <c r="K53" s="71"/>
      <c r="L53" s="71"/>
      <c r="M53" s="71"/>
      <c r="N53" s="71"/>
      <c r="O53" s="71"/>
    </row>
    <row r="54" spans="1:15">
      <c r="A54" s="87" t="s">
        <v>46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1:15">
      <c r="A55" s="87" t="s">
        <v>45</v>
      </c>
      <c r="B55" s="87"/>
      <c r="C55" s="87"/>
      <c r="D55" s="87"/>
      <c r="E55" s="87"/>
      <c r="F55" s="87"/>
      <c r="G55" s="87"/>
      <c r="H55" s="7"/>
      <c r="I55" s="7"/>
      <c r="J55" s="7"/>
      <c r="K55" s="7"/>
      <c r="L55" s="7"/>
      <c r="M55" s="7"/>
      <c r="N55" s="7"/>
      <c r="O55" s="7"/>
    </row>
    <row r="56" spans="1:15" ht="15" customHeight="1">
      <c r="A56" s="5" t="s">
        <v>20</v>
      </c>
      <c r="B56" s="9">
        <f t="shared" ref="B56:B59" si="11">SUM(C56:G56)</f>
        <v>65025</v>
      </c>
      <c r="C56" s="11">
        <v>20025</v>
      </c>
      <c r="D56" s="10">
        <v>0</v>
      </c>
      <c r="E56" s="11">
        <v>22500</v>
      </c>
      <c r="F56" s="10">
        <v>0</v>
      </c>
      <c r="G56" s="11">
        <v>22500</v>
      </c>
      <c r="H56" s="82" t="s">
        <v>85</v>
      </c>
      <c r="I56" s="79" t="s">
        <v>19</v>
      </c>
      <c r="J56" s="79">
        <v>66</v>
      </c>
      <c r="K56" s="79">
        <v>76</v>
      </c>
      <c r="L56" s="79">
        <v>76</v>
      </c>
      <c r="M56" s="79">
        <v>86</v>
      </c>
      <c r="N56" s="79">
        <v>86</v>
      </c>
      <c r="O56" s="79">
        <v>100</v>
      </c>
    </row>
    <row r="57" spans="1:15" ht="24">
      <c r="A57" s="5" t="s">
        <v>21</v>
      </c>
      <c r="B57" s="9">
        <f t="shared" si="11"/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83"/>
      <c r="I57" s="80"/>
      <c r="J57" s="80"/>
      <c r="K57" s="80"/>
      <c r="L57" s="80"/>
      <c r="M57" s="80"/>
      <c r="N57" s="80"/>
      <c r="O57" s="80"/>
    </row>
    <row r="58" spans="1:15">
      <c r="A58" s="5" t="s">
        <v>22</v>
      </c>
      <c r="B58" s="9">
        <f t="shared" si="11"/>
        <v>195075</v>
      </c>
      <c r="C58" s="11">
        <v>60075</v>
      </c>
      <c r="D58" s="10">
        <v>0</v>
      </c>
      <c r="E58" s="11">
        <v>67500</v>
      </c>
      <c r="F58" s="10">
        <v>0</v>
      </c>
      <c r="G58" s="11">
        <v>67500</v>
      </c>
      <c r="H58" s="83"/>
      <c r="I58" s="80"/>
      <c r="J58" s="80"/>
      <c r="K58" s="80"/>
      <c r="L58" s="80"/>
      <c r="M58" s="80"/>
      <c r="N58" s="80"/>
      <c r="O58" s="80"/>
    </row>
    <row r="59" spans="1:15" ht="27" customHeight="1">
      <c r="A59" s="6" t="s">
        <v>31</v>
      </c>
      <c r="B59" s="9">
        <f t="shared" si="11"/>
        <v>260100</v>
      </c>
      <c r="C59" s="11">
        <f>SUM(C56:C58)</f>
        <v>80100</v>
      </c>
      <c r="D59" s="11">
        <f t="shared" ref="D59:G59" si="12">SUM(D56:D58)</f>
        <v>0</v>
      </c>
      <c r="E59" s="11">
        <f t="shared" si="12"/>
        <v>90000</v>
      </c>
      <c r="F59" s="11">
        <f t="shared" si="12"/>
        <v>0</v>
      </c>
      <c r="G59" s="11">
        <f t="shared" si="12"/>
        <v>90000</v>
      </c>
      <c r="H59" s="83"/>
      <c r="I59" s="80"/>
      <c r="J59" s="80"/>
      <c r="K59" s="80"/>
      <c r="L59" s="80"/>
      <c r="M59" s="80"/>
      <c r="N59" s="80"/>
      <c r="O59" s="80"/>
    </row>
    <row r="60" spans="1:15" ht="15" customHeight="1">
      <c r="A60" s="87" t="s">
        <v>183</v>
      </c>
      <c r="B60" s="87"/>
      <c r="C60" s="87"/>
      <c r="D60" s="87"/>
      <c r="E60" s="87"/>
      <c r="F60" s="87"/>
      <c r="G60" s="87"/>
      <c r="H60" s="82" t="s">
        <v>180</v>
      </c>
      <c r="I60" s="79" t="s">
        <v>19</v>
      </c>
      <c r="J60" s="117">
        <v>20</v>
      </c>
      <c r="K60" s="117">
        <v>20</v>
      </c>
      <c r="L60" s="117">
        <v>20</v>
      </c>
      <c r="M60" s="117">
        <v>20</v>
      </c>
      <c r="N60" s="117">
        <v>20</v>
      </c>
      <c r="O60" s="117">
        <v>0</v>
      </c>
    </row>
    <row r="61" spans="1:15">
      <c r="A61" s="5" t="s">
        <v>20</v>
      </c>
      <c r="B61" s="9">
        <f t="shared" ref="B61:B64" si="13">SUM(C61:G61)</f>
        <v>125000</v>
      </c>
      <c r="C61" s="11">
        <v>0</v>
      </c>
      <c r="D61" s="10">
        <v>0</v>
      </c>
      <c r="E61" s="10">
        <v>0</v>
      </c>
      <c r="F61" s="14">
        <v>125000</v>
      </c>
      <c r="G61" s="10">
        <v>0</v>
      </c>
      <c r="H61" s="83"/>
      <c r="I61" s="80"/>
      <c r="J61" s="118"/>
      <c r="K61" s="118"/>
      <c r="L61" s="118"/>
      <c r="M61" s="118"/>
      <c r="N61" s="118"/>
      <c r="O61" s="118"/>
    </row>
    <row r="62" spans="1:15" ht="24">
      <c r="A62" s="5" t="s">
        <v>21</v>
      </c>
      <c r="B62" s="9">
        <f t="shared" si="13"/>
        <v>0</v>
      </c>
      <c r="C62" s="10">
        <v>0</v>
      </c>
      <c r="D62" s="10">
        <v>0</v>
      </c>
      <c r="E62" s="10">
        <v>0</v>
      </c>
      <c r="F62" s="14">
        <v>0</v>
      </c>
      <c r="G62" s="10">
        <v>0</v>
      </c>
      <c r="H62" s="83"/>
      <c r="I62" s="80"/>
      <c r="J62" s="118"/>
      <c r="K62" s="118"/>
      <c r="L62" s="118"/>
      <c r="M62" s="118"/>
      <c r="N62" s="118"/>
      <c r="O62" s="118"/>
    </row>
    <row r="63" spans="1:15">
      <c r="A63" s="5" t="s">
        <v>22</v>
      </c>
      <c r="B63" s="9">
        <f t="shared" si="13"/>
        <v>375000</v>
      </c>
      <c r="C63" s="11">
        <v>0</v>
      </c>
      <c r="D63" s="10">
        <v>0</v>
      </c>
      <c r="E63" s="10">
        <v>0</v>
      </c>
      <c r="F63" s="14">
        <v>375000</v>
      </c>
      <c r="G63" s="10">
        <v>0</v>
      </c>
      <c r="H63" s="83"/>
      <c r="I63" s="80"/>
      <c r="J63" s="118"/>
      <c r="K63" s="118"/>
      <c r="L63" s="118"/>
      <c r="M63" s="118"/>
      <c r="N63" s="118"/>
      <c r="O63" s="118"/>
    </row>
    <row r="64" spans="1:15" ht="28.5" customHeight="1">
      <c r="A64" s="6" t="s">
        <v>32</v>
      </c>
      <c r="B64" s="9">
        <f t="shared" si="13"/>
        <v>500000</v>
      </c>
      <c r="C64" s="11">
        <f>SUM(C61:C63)</f>
        <v>0</v>
      </c>
      <c r="D64" s="10">
        <f t="shared" ref="D64:G64" si="14">SUM(D61:D63)</f>
        <v>0</v>
      </c>
      <c r="E64" s="10">
        <f t="shared" si="14"/>
        <v>0</v>
      </c>
      <c r="F64" s="14">
        <f t="shared" si="14"/>
        <v>500000</v>
      </c>
      <c r="G64" s="10">
        <f t="shared" si="14"/>
        <v>0</v>
      </c>
      <c r="H64" s="84"/>
      <c r="I64" s="81"/>
      <c r="J64" s="119"/>
      <c r="K64" s="119"/>
      <c r="L64" s="119"/>
      <c r="M64" s="119"/>
      <c r="N64" s="119"/>
      <c r="O64" s="119"/>
    </row>
    <row r="65" spans="1:15" ht="25.5" customHeight="1">
      <c r="A65" s="87" t="s">
        <v>182</v>
      </c>
      <c r="B65" s="87"/>
      <c r="C65" s="87"/>
      <c r="D65" s="87"/>
      <c r="E65" s="87"/>
      <c r="F65" s="87"/>
      <c r="G65" s="87"/>
      <c r="H65" s="82" t="s">
        <v>181</v>
      </c>
      <c r="I65" s="79" t="s">
        <v>19</v>
      </c>
      <c r="J65" s="117">
        <v>0</v>
      </c>
      <c r="K65" s="117">
        <v>0</v>
      </c>
      <c r="L65" s="117">
        <v>5</v>
      </c>
      <c r="M65" s="117">
        <v>5</v>
      </c>
      <c r="N65" s="117">
        <v>5</v>
      </c>
      <c r="O65" s="117">
        <v>5</v>
      </c>
    </row>
    <row r="66" spans="1:15" ht="12.75" customHeight="1">
      <c r="A66" s="72" t="s">
        <v>20</v>
      </c>
      <c r="B66" s="9">
        <f t="shared" ref="B66:B69" si="15">SUM(C66:G66)</f>
        <v>650</v>
      </c>
      <c r="C66" s="11">
        <v>650</v>
      </c>
      <c r="D66" s="75">
        <v>0</v>
      </c>
      <c r="E66" s="75">
        <v>0</v>
      </c>
      <c r="F66" s="14">
        <v>0</v>
      </c>
      <c r="G66" s="75">
        <v>0</v>
      </c>
      <c r="H66" s="83"/>
      <c r="I66" s="80"/>
      <c r="J66" s="118"/>
      <c r="K66" s="118"/>
      <c r="L66" s="118"/>
      <c r="M66" s="118"/>
      <c r="N66" s="118"/>
      <c r="O66" s="118"/>
    </row>
    <row r="67" spans="1:15" ht="27" customHeight="1">
      <c r="A67" s="72" t="s">
        <v>21</v>
      </c>
      <c r="B67" s="9">
        <f t="shared" si="15"/>
        <v>0</v>
      </c>
      <c r="C67" s="75">
        <v>0</v>
      </c>
      <c r="D67" s="75">
        <v>0</v>
      </c>
      <c r="E67" s="75">
        <v>0</v>
      </c>
      <c r="F67" s="14">
        <v>0</v>
      </c>
      <c r="G67" s="75">
        <v>0</v>
      </c>
      <c r="H67" s="83"/>
      <c r="I67" s="80"/>
      <c r="J67" s="118"/>
      <c r="K67" s="118"/>
      <c r="L67" s="118"/>
      <c r="M67" s="118"/>
      <c r="N67" s="118"/>
      <c r="O67" s="118"/>
    </row>
    <row r="68" spans="1:15" ht="16.5" customHeight="1">
      <c r="A68" s="72" t="s">
        <v>22</v>
      </c>
      <c r="B68" s="9">
        <f t="shared" si="15"/>
        <v>650</v>
      </c>
      <c r="C68" s="11">
        <v>650</v>
      </c>
      <c r="D68" s="75">
        <v>0</v>
      </c>
      <c r="E68" s="75">
        <v>0</v>
      </c>
      <c r="F68" s="14">
        <v>0</v>
      </c>
      <c r="G68" s="75">
        <v>0</v>
      </c>
      <c r="H68" s="83"/>
      <c r="I68" s="80"/>
      <c r="J68" s="118"/>
      <c r="K68" s="118"/>
      <c r="L68" s="118"/>
      <c r="M68" s="118"/>
      <c r="N68" s="118"/>
      <c r="O68" s="118"/>
    </row>
    <row r="69" spans="1:15" ht="25.5" customHeight="1">
      <c r="A69" s="6" t="s">
        <v>33</v>
      </c>
      <c r="B69" s="9">
        <f t="shared" si="15"/>
        <v>1300</v>
      </c>
      <c r="C69" s="11">
        <f>SUM(C66:C68)</f>
        <v>1300</v>
      </c>
      <c r="D69" s="75">
        <f t="shared" ref="D69:G69" si="16">SUM(D66:D68)</f>
        <v>0</v>
      </c>
      <c r="E69" s="75">
        <f t="shared" si="16"/>
        <v>0</v>
      </c>
      <c r="F69" s="14">
        <f t="shared" si="16"/>
        <v>0</v>
      </c>
      <c r="G69" s="75">
        <f t="shared" si="16"/>
        <v>0</v>
      </c>
      <c r="H69" s="83"/>
      <c r="I69" s="80"/>
      <c r="J69" s="118"/>
      <c r="K69" s="118"/>
      <c r="L69" s="118"/>
      <c r="M69" s="118"/>
      <c r="N69" s="118"/>
      <c r="O69" s="118"/>
    </row>
    <row r="70" spans="1:15" ht="16.5" customHeight="1">
      <c r="A70" s="56" t="s">
        <v>101</v>
      </c>
      <c r="B70" s="57">
        <f>B64+B59+B69</f>
        <v>761400</v>
      </c>
      <c r="C70" s="57">
        <f t="shared" ref="C70:G70" si="17">C64+C59+C69</f>
        <v>81400</v>
      </c>
      <c r="D70" s="57">
        <f t="shared" si="17"/>
        <v>0</v>
      </c>
      <c r="E70" s="57">
        <f t="shared" si="17"/>
        <v>90000</v>
      </c>
      <c r="F70" s="57">
        <f t="shared" si="17"/>
        <v>500000</v>
      </c>
      <c r="G70" s="57">
        <f t="shared" si="17"/>
        <v>90000</v>
      </c>
      <c r="H70" s="84"/>
      <c r="I70" s="81"/>
      <c r="J70" s="119"/>
      <c r="K70" s="119"/>
      <c r="L70" s="119"/>
      <c r="M70" s="119"/>
      <c r="N70" s="119"/>
      <c r="O70" s="119"/>
    </row>
    <row r="71" spans="1:15">
      <c r="A71" s="87" t="s">
        <v>47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1:15" ht="15" customHeight="1">
      <c r="A72" s="87" t="s">
        <v>173</v>
      </c>
      <c r="B72" s="87"/>
      <c r="C72" s="87"/>
      <c r="D72" s="87"/>
      <c r="E72" s="87"/>
      <c r="F72" s="87"/>
      <c r="G72" s="87"/>
      <c r="H72" s="82" t="s">
        <v>75</v>
      </c>
      <c r="I72" s="79" t="s">
        <v>19</v>
      </c>
      <c r="J72" s="79">
        <v>100</v>
      </c>
      <c r="K72" s="79">
        <v>100</v>
      </c>
      <c r="L72" s="79">
        <v>100</v>
      </c>
      <c r="M72" s="79">
        <v>100</v>
      </c>
      <c r="N72" s="79">
        <v>100</v>
      </c>
      <c r="O72" s="79">
        <v>100</v>
      </c>
    </row>
    <row r="73" spans="1:15" ht="28.5" customHeight="1">
      <c r="A73" s="5" t="s">
        <v>20</v>
      </c>
      <c r="B73" s="9">
        <f t="shared" ref="B73:B91" si="18">SUM(C73:G73)</f>
        <v>78829.3</v>
      </c>
      <c r="C73" s="14">
        <v>25205.8</v>
      </c>
      <c r="D73" s="14">
        <v>25871.5</v>
      </c>
      <c r="E73" s="14">
        <v>27752</v>
      </c>
      <c r="F73" s="14">
        <v>0</v>
      </c>
      <c r="G73" s="14">
        <v>0</v>
      </c>
      <c r="H73" s="83"/>
      <c r="I73" s="80"/>
      <c r="J73" s="80"/>
      <c r="K73" s="80"/>
      <c r="L73" s="80"/>
      <c r="M73" s="80"/>
      <c r="N73" s="80"/>
      <c r="O73" s="80"/>
    </row>
    <row r="74" spans="1:15" ht="29.25" customHeight="1">
      <c r="A74" s="5" t="s">
        <v>21</v>
      </c>
      <c r="B74" s="9">
        <f t="shared" si="18"/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83"/>
      <c r="I74" s="80"/>
      <c r="J74" s="81"/>
      <c r="K74" s="81"/>
      <c r="L74" s="81"/>
      <c r="M74" s="81"/>
      <c r="N74" s="81"/>
      <c r="O74" s="81"/>
    </row>
    <row r="75" spans="1:15" ht="19.5" customHeight="1">
      <c r="A75" s="5" t="s">
        <v>22</v>
      </c>
      <c r="B75" s="9">
        <f t="shared" si="18"/>
        <v>45000</v>
      </c>
      <c r="C75" s="14">
        <v>15000</v>
      </c>
      <c r="D75" s="14">
        <v>15000</v>
      </c>
      <c r="E75" s="14">
        <v>15000</v>
      </c>
      <c r="F75" s="10">
        <v>0</v>
      </c>
      <c r="G75" s="10">
        <v>0</v>
      </c>
      <c r="H75" s="83"/>
      <c r="I75" s="80"/>
      <c r="J75" s="79">
        <v>81</v>
      </c>
      <c r="K75" s="79">
        <v>96</v>
      </c>
      <c r="L75" s="79">
        <v>100</v>
      </c>
      <c r="M75" s="79">
        <v>100</v>
      </c>
      <c r="N75" s="79">
        <v>100</v>
      </c>
      <c r="O75" s="79">
        <v>100</v>
      </c>
    </row>
    <row r="76" spans="1:15" ht="63.75" customHeight="1">
      <c r="A76" s="6" t="s">
        <v>31</v>
      </c>
      <c r="B76" s="9">
        <f t="shared" si="18"/>
        <v>123829.3</v>
      </c>
      <c r="C76" s="14">
        <f>SUM(C73:C75)</f>
        <v>40205.800000000003</v>
      </c>
      <c r="D76" s="14">
        <f t="shared" ref="D76:G76" si="19">SUM(D73:D75)</f>
        <v>40871.5</v>
      </c>
      <c r="E76" s="14">
        <f t="shared" si="19"/>
        <v>42752</v>
      </c>
      <c r="F76" s="14">
        <f t="shared" si="19"/>
        <v>0</v>
      </c>
      <c r="G76" s="14">
        <f t="shared" si="19"/>
        <v>0</v>
      </c>
      <c r="H76" s="83"/>
      <c r="I76" s="80"/>
      <c r="J76" s="81"/>
      <c r="K76" s="81"/>
      <c r="L76" s="81"/>
      <c r="M76" s="81"/>
      <c r="N76" s="81"/>
      <c r="O76" s="81"/>
    </row>
    <row r="77" spans="1:15" ht="15" customHeight="1">
      <c r="A77" s="87" t="s">
        <v>184</v>
      </c>
      <c r="B77" s="87"/>
      <c r="C77" s="87"/>
      <c r="D77" s="87"/>
      <c r="E77" s="87"/>
      <c r="F77" s="87"/>
      <c r="G77" s="87"/>
      <c r="H77" s="82" t="s">
        <v>77</v>
      </c>
      <c r="I77" s="93" t="s">
        <v>19</v>
      </c>
      <c r="J77" s="93">
        <v>55</v>
      </c>
      <c r="K77" s="93">
        <v>100</v>
      </c>
      <c r="L77" s="93">
        <v>100</v>
      </c>
      <c r="M77" s="93">
        <v>100</v>
      </c>
      <c r="N77" s="93">
        <v>100</v>
      </c>
      <c r="O77" s="93">
        <v>100</v>
      </c>
    </row>
    <row r="78" spans="1:15">
      <c r="A78" s="5" t="s">
        <v>20</v>
      </c>
      <c r="B78" s="9">
        <f t="shared" si="18"/>
        <v>1112.3</v>
      </c>
      <c r="C78" s="8">
        <v>1112.3</v>
      </c>
      <c r="D78" s="3">
        <v>0</v>
      </c>
      <c r="E78" s="3">
        <v>0</v>
      </c>
      <c r="F78" s="3">
        <v>0</v>
      </c>
      <c r="G78" s="3">
        <v>0</v>
      </c>
      <c r="H78" s="83"/>
      <c r="I78" s="93"/>
      <c r="J78" s="93"/>
      <c r="K78" s="93"/>
      <c r="L78" s="93"/>
      <c r="M78" s="93"/>
      <c r="N78" s="93"/>
      <c r="O78" s="93"/>
    </row>
    <row r="79" spans="1:15" ht="24">
      <c r="A79" s="5" t="s">
        <v>21</v>
      </c>
      <c r="B79" s="9">
        <f t="shared" si="18"/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83"/>
      <c r="I79" s="93"/>
      <c r="J79" s="93"/>
      <c r="K79" s="93"/>
      <c r="L79" s="93"/>
      <c r="M79" s="93"/>
      <c r="N79" s="93"/>
      <c r="O79" s="93"/>
    </row>
    <row r="80" spans="1:15">
      <c r="A80" s="5" t="s">
        <v>22</v>
      </c>
      <c r="B80" s="9">
        <f t="shared" si="18"/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83"/>
      <c r="I80" s="93"/>
      <c r="J80" s="93"/>
      <c r="K80" s="93"/>
      <c r="L80" s="93"/>
      <c r="M80" s="93"/>
      <c r="N80" s="93"/>
      <c r="O80" s="93"/>
    </row>
    <row r="81" spans="1:15" ht="24">
      <c r="A81" s="6" t="s">
        <v>32</v>
      </c>
      <c r="B81" s="9">
        <f t="shared" si="18"/>
        <v>1112.3</v>
      </c>
      <c r="C81" s="14">
        <f>SUM(C78:C80)</f>
        <v>1112.3</v>
      </c>
      <c r="D81" s="14">
        <f t="shared" ref="D81:G81" si="20">SUM(D78:D80)</f>
        <v>0</v>
      </c>
      <c r="E81" s="14">
        <f t="shared" si="20"/>
        <v>0</v>
      </c>
      <c r="F81" s="14">
        <f t="shared" si="20"/>
        <v>0</v>
      </c>
      <c r="G81" s="14">
        <f t="shared" si="20"/>
        <v>0</v>
      </c>
      <c r="H81" s="84"/>
      <c r="I81" s="93"/>
      <c r="J81" s="93"/>
      <c r="K81" s="93"/>
      <c r="L81" s="93"/>
      <c r="M81" s="93"/>
      <c r="N81" s="93"/>
      <c r="O81" s="93"/>
    </row>
    <row r="82" spans="1:15">
      <c r="A82" s="87" t="s">
        <v>185</v>
      </c>
      <c r="B82" s="87"/>
      <c r="C82" s="87"/>
      <c r="D82" s="87"/>
      <c r="E82" s="87"/>
      <c r="F82" s="87"/>
      <c r="G82" s="87"/>
      <c r="H82" s="82" t="s">
        <v>76</v>
      </c>
      <c r="I82" s="93" t="s">
        <v>19</v>
      </c>
      <c r="J82" s="93">
        <v>100</v>
      </c>
      <c r="K82" s="93">
        <v>100</v>
      </c>
      <c r="L82" s="93">
        <v>100</v>
      </c>
      <c r="M82" s="93">
        <v>100</v>
      </c>
      <c r="N82" s="93">
        <v>100</v>
      </c>
      <c r="O82" s="93">
        <v>100</v>
      </c>
    </row>
    <row r="83" spans="1:15" ht="30" customHeight="1">
      <c r="A83" s="5" t="s">
        <v>20</v>
      </c>
      <c r="B83" s="9">
        <f t="shared" si="18"/>
        <v>1500</v>
      </c>
      <c r="C83" s="15">
        <v>1500</v>
      </c>
      <c r="D83" s="10">
        <v>0</v>
      </c>
      <c r="E83" s="10">
        <v>0</v>
      </c>
      <c r="F83" s="10">
        <v>0</v>
      </c>
      <c r="G83" s="10">
        <v>0</v>
      </c>
      <c r="H83" s="83"/>
      <c r="I83" s="93"/>
      <c r="J83" s="93"/>
      <c r="K83" s="93"/>
      <c r="L83" s="93"/>
      <c r="M83" s="93"/>
      <c r="N83" s="93"/>
      <c r="O83" s="93"/>
    </row>
    <row r="84" spans="1:15" ht="24">
      <c r="A84" s="5" t="s">
        <v>21</v>
      </c>
      <c r="B84" s="9">
        <f t="shared" si="18"/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83"/>
      <c r="I84" s="93"/>
      <c r="J84" s="93"/>
      <c r="K84" s="93"/>
      <c r="L84" s="93"/>
      <c r="M84" s="93"/>
      <c r="N84" s="93"/>
      <c r="O84" s="93"/>
    </row>
    <row r="85" spans="1:15">
      <c r="A85" s="5" t="s">
        <v>22</v>
      </c>
      <c r="B85" s="9">
        <f t="shared" si="18"/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83"/>
      <c r="I85" s="93"/>
      <c r="J85" s="93"/>
      <c r="K85" s="93"/>
      <c r="L85" s="93"/>
      <c r="M85" s="93"/>
      <c r="N85" s="93"/>
      <c r="O85" s="93"/>
    </row>
    <row r="86" spans="1:15" ht="27" customHeight="1">
      <c r="A86" s="6" t="s">
        <v>186</v>
      </c>
      <c r="B86" s="9">
        <f t="shared" si="18"/>
        <v>1500</v>
      </c>
      <c r="C86" s="15">
        <f>SUM(C83:C85)</f>
        <v>1500</v>
      </c>
      <c r="D86" s="15">
        <f t="shared" ref="D86:G86" si="21">SUM(D83:D85)</f>
        <v>0</v>
      </c>
      <c r="E86" s="15">
        <f t="shared" si="21"/>
        <v>0</v>
      </c>
      <c r="F86" s="15">
        <f t="shared" si="21"/>
        <v>0</v>
      </c>
      <c r="G86" s="15">
        <f t="shared" si="21"/>
        <v>0</v>
      </c>
      <c r="H86" s="84"/>
      <c r="I86" s="93"/>
      <c r="J86" s="93"/>
      <c r="K86" s="93"/>
      <c r="L86" s="93"/>
      <c r="M86" s="93"/>
      <c r="N86" s="93"/>
      <c r="O86" s="93"/>
    </row>
    <row r="87" spans="1:15" ht="24" customHeight="1">
      <c r="A87" s="87" t="s">
        <v>187</v>
      </c>
      <c r="B87" s="87"/>
      <c r="C87" s="87"/>
      <c r="D87" s="87"/>
      <c r="E87" s="87"/>
      <c r="F87" s="87"/>
      <c r="G87" s="87"/>
      <c r="H87" s="82" t="s">
        <v>86</v>
      </c>
      <c r="I87" s="79" t="s">
        <v>19</v>
      </c>
      <c r="J87" s="79">
        <v>50</v>
      </c>
      <c r="K87" s="79">
        <v>60</v>
      </c>
      <c r="L87" s="79">
        <v>70</v>
      </c>
      <c r="M87" s="79">
        <v>90</v>
      </c>
      <c r="N87" s="79">
        <v>100</v>
      </c>
      <c r="O87" s="79">
        <v>100</v>
      </c>
    </row>
    <row r="88" spans="1:15">
      <c r="A88" s="5" t="s">
        <v>20</v>
      </c>
      <c r="B88" s="9">
        <f t="shared" si="18"/>
        <v>8580</v>
      </c>
      <c r="C88" s="15">
        <v>6300</v>
      </c>
      <c r="D88" s="15">
        <v>1280</v>
      </c>
      <c r="E88" s="15">
        <v>1000</v>
      </c>
      <c r="F88" s="10">
        <v>0</v>
      </c>
      <c r="G88" s="10">
        <v>0</v>
      </c>
      <c r="H88" s="83"/>
      <c r="I88" s="80"/>
      <c r="J88" s="80"/>
      <c r="K88" s="80"/>
      <c r="L88" s="80"/>
      <c r="M88" s="80"/>
      <c r="N88" s="80"/>
      <c r="O88" s="80"/>
    </row>
    <row r="89" spans="1:15" ht="24">
      <c r="A89" s="5" t="s">
        <v>21</v>
      </c>
      <c r="B89" s="9">
        <f t="shared" si="18"/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83"/>
      <c r="I89" s="80"/>
      <c r="J89" s="80"/>
      <c r="K89" s="80"/>
      <c r="L89" s="80"/>
      <c r="M89" s="80"/>
      <c r="N89" s="80"/>
      <c r="O89" s="80"/>
    </row>
    <row r="90" spans="1:15">
      <c r="A90" s="5" t="s">
        <v>22</v>
      </c>
      <c r="B90" s="9">
        <f t="shared" si="18"/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83"/>
      <c r="I90" s="80"/>
      <c r="J90" s="80"/>
      <c r="K90" s="80"/>
      <c r="L90" s="80"/>
      <c r="M90" s="80"/>
      <c r="N90" s="80"/>
      <c r="O90" s="80"/>
    </row>
    <row r="91" spans="1:15" ht="30.75" customHeight="1">
      <c r="A91" s="6" t="s">
        <v>35</v>
      </c>
      <c r="B91" s="9">
        <f t="shared" si="18"/>
        <v>8580</v>
      </c>
      <c r="C91" s="15">
        <f>SUM(C88:C90)</f>
        <v>6300</v>
      </c>
      <c r="D91" s="15">
        <f t="shared" ref="D91:G91" si="22">SUM(D88:D90)</f>
        <v>1280</v>
      </c>
      <c r="E91" s="15">
        <f t="shared" si="22"/>
        <v>1000</v>
      </c>
      <c r="F91" s="15">
        <f t="shared" si="22"/>
        <v>0</v>
      </c>
      <c r="G91" s="15">
        <f t="shared" si="22"/>
        <v>0</v>
      </c>
      <c r="H91" s="83"/>
      <c r="I91" s="81"/>
      <c r="J91" s="81"/>
      <c r="K91" s="81"/>
      <c r="L91" s="81"/>
      <c r="M91" s="81"/>
      <c r="N91" s="81"/>
      <c r="O91" s="81"/>
    </row>
    <row r="92" spans="1:15" ht="15.75" customHeight="1">
      <c r="A92" s="87" t="s">
        <v>194</v>
      </c>
      <c r="B92" s="87"/>
      <c r="C92" s="87"/>
      <c r="D92" s="87"/>
      <c r="E92" s="87"/>
      <c r="F92" s="87"/>
      <c r="G92" s="87"/>
      <c r="H92" s="82" t="s">
        <v>193</v>
      </c>
      <c r="I92" s="79" t="s">
        <v>19</v>
      </c>
      <c r="J92" s="79">
        <v>100</v>
      </c>
      <c r="K92" s="79">
        <v>100</v>
      </c>
      <c r="L92" s="79">
        <v>100</v>
      </c>
      <c r="M92" s="79">
        <v>100</v>
      </c>
      <c r="N92" s="79">
        <v>100</v>
      </c>
      <c r="O92" s="79">
        <v>100</v>
      </c>
    </row>
    <row r="93" spans="1:15" ht="18" customHeight="1">
      <c r="A93" s="76" t="s">
        <v>20</v>
      </c>
      <c r="B93" s="9">
        <f t="shared" ref="B93:B96" si="23">SUM(C93:G93)</f>
        <v>300</v>
      </c>
      <c r="C93" s="15">
        <v>300</v>
      </c>
      <c r="D93" s="15">
        <v>0</v>
      </c>
      <c r="E93" s="15">
        <v>0</v>
      </c>
      <c r="F93" s="75">
        <v>0</v>
      </c>
      <c r="G93" s="75">
        <v>0</v>
      </c>
      <c r="H93" s="83"/>
      <c r="I93" s="80"/>
      <c r="J93" s="80"/>
      <c r="K93" s="80"/>
      <c r="L93" s="80"/>
      <c r="M93" s="80"/>
      <c r="N93" s="80"/>
      <c r="O93" s="80"/>
    </row>
    <row r="94" spans="1:15" ht="30.75" customHeight="1">
      <c r="A94" s="76" t="s">
        <v>21</v>
      </c>
      <c r="B94" s="9">
        <f t="shared" si="23"/>
        <v>0</v>
      </c>
      <c r="C94" s="75">
        <v>0</v>
      </c>
      <c r="D94" s="75">
        <v>0</v>
      </c>
      <c r="E94" s="75">
        <v>0</v>
      </c>
      <c r="F94" s="75">
        <v>0</v>
      </c>
      <c r="G94" s="75">
        <v>0</v>
      </c>
      <c r="H94" s="83"/>
      <c r="I94" s="80"/>
      <c r="J94" s="80"/>
      <c r="K94" s="80"/>
      <c r="L94" s="80"/>
      <c r="M94" s="80"/>
      <c r="N94" s="80"/>
      <c r="O94" s="80"/>
    </row>
    <row r="95" spans="1:15" ht="18" customHeight="1">
      <c r="A95" s="76" t="s">
        <v>22</v>
      </c>
      <c r="B95" s="9">
        <f t="shared" si="23"/>
        <v>0</v>
      </c>
      <c r="C95" s="75">
        <v>0</v>
      </c>
      <c r="D95" s="75">
        <v>0</v>
      </c>
      <c r="E95" s="75">
        <v>0</v>
      </c>
      <c r="F95" s="75">
        <v>0</v>
      </c>
      <c r="G95" s="75">
        <v>0</v>
      </c>
      <c r="H95" s="83"/>
      <c r="I95" s="80"/>
      <c r="J95" s="80"/>
      <c r="K95" s="80"/>
      <c r="L95" s="80"/>
      <c r="M95" s="80"/>
      <c r="N95" s="80"/>
      <c r="O95" s="80"/>
    </row>
    <row r="96" spans="1:15" ht="30.75" customHeight="1">
      <c r="A96" s="6" t="s">
        <v>34</v>
      </c>
      <c r="B96" s="9">
        <f t="shared" si="23"/>
        <v>300</v>
      </c>
      <c r="C96" s="15">
        <f>SUM(C93:C95)</f>
        <v>300</v>
      </c>
      <c r="D96" s="15">
        <f t="shared" ref="D96:G96" si="24">SUM(D93:D95)</f>
        <v>0</v>
      </c>
      <c r="E96" s="15">
        <f t="shared" si="24"/>
        <v>0</v>
      </c>
      <c r="F96" s="15">
        <f t="shared" si="24"/>
        <v>0</v>
      </c>
      <c r="G96" s="15">
        <f t="shared" si="24"/>
        <v>0</v>
      </c>
      <c r="H96" s="83"/>
      <c r="I96" s="80"/>
      <c r="J96" s="80"/>
      <c r="K96" s="80"/>
      <c r="L96" s="80"/>
      <c r="M96" s="80"/>
      <c r="N96" s="80"/>
      <c r="O96" s="80"/>
    </row>
    <row r="97" spans="1:15" ht="18" customHeight="1">
      <c r="A97" s="58" t="s">
        <v>102</v>
      </c>
      <c r="B97" s="57">
        <f>B91+B86+B81+B76+B96</f>
        <v>135321.60000000001</v>
      </c>
      <c r="C97" s="57">
        <f t="shared" ref="C97:G97" si="25">C91+C86+C81+C76+C96</f>
        <v>49418.100000000006</v>
      </c>
      <c r="D97" s="57">
        <f t="shared" si="25"/>
        <v>42151.5</v>
      </c>
      <c r="E97" s="57">
        <f t="shared" si="25"/>
        <v>43752</v>
      </c>
      <c r="F97" s="57">
        <f t="shared" si="25"/>
        <v>0</v>
      </c>
      <c r="G97" s="57">
        <f t="shared" si="25"/>
        <v>0</v>
      </c>
      <c r="H97" s="84"/>
      <c r="I97" s="81"/>
      <c r="J97" s="81"/>
      <c r="K97" s="81"/>
      <c r="L97" s="81"/>
      <c r="M97" s="81"/>
      <c r="N97" s="81"/>
      <c r="O97" s="81"/>
    </row>
    <row r="98" spans="1:15" ht="17.25" customHeight="1">
      <c r="A98" s="87" t="s">
        <v>48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1:15" ht="24" customHeight="1">
      <c r="A99" s="87" t="s">
        <v>49</v>
      </c>
      <c r="B99" s="87"/>
      <c r="C99" s="87"/>
      <c r="D99" s="87"/>
      <c r="E99" s="87"/>
      <c r="F99" s="87"/>
      <c r="G99" s="87"/>
      <c r="H99" s="82" t="s">
        <v>87</v>
      </c>
      <c r="I99" s="93" t="s">
        <v>19</v>
      </c>
      <c r="J99" s="93">
        <v>80</v>
      </c>
      <c r="K99" s="93">
        <v>95</v>
      </c>
      <c r="L99" s="93">
        <v>95</v>
      </c>
      <c r="M99" s="93">
        <v>95</v>
      </c>
      <c r="N99" s="93">
        <v>95</v>
      </c>
      <c r="O99" s="93">
        <v>95</v>
      </c>
    </row>
    <row r="100" spans="1:15" ht="15.75" customHeight="1">
      <c r="A100" s="5" t="s">
        <v>20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83"/>
      <c r="I100" s="93"/>
      <c r="J100" s="93"/>
      <c r="K100" s="93"/>
      <c r="L100" s="93"/>
      <c r="M100" s="93"/>
      <c r="N100" s="93"/>
      <c r="O100" s="93"/>
    </row>
    <row r="101" spans="1:15" ht="24" customHeight="1">
      <c r="A101" s="5" t="s">
        <v>21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83"/>
      <c r="I101" s="93"/>
      <c r="J101" s="93"/>
      <c r="K101" s="93"/>
      <c r="L101" s="93"/>
      <c r="M101" s="93"/>
      <c r="N101" s="93"/>
      <c r="O101" s="93"/>
    </row>
    <row r="102" spans="1:15" ht="13.5" customHeight="1">
      <c r="A102" s="5" t="s">
        <v>22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83"/>
      <c r="I102" s="93"/>
      <c r="J102" s="93"/>
      <c r="K102" s="93"/>
      <c r="L102" s="93"/>
      <c r="M102" s="93"/>
      <c r="N102" s="93"/>
      <c r="O102" s="93"/>
    </row>
    <row r="103" spans="1:15" ht="24.75" customHeight="1">
      <c r="A103" s="6" t="s">
        <v>31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83"/>
      <c r="I103" s="93"/>
      <c r="J103" s="93"/>
      <c r="K103" s="93"/>
      <c r="L103" s="93"/>
      <c r="M103" s="93"/>
      <c r="N103" s="93"/>
      <c r="O103" s="93"/>
    </row>
    <row r="104" spans="1:15" ht="24" customHeight="1">
      <c r="A104" s="87" t="s">
        <v>50</v>
      </c>
      <c r="B104" s="87"/>
      <c r="C104" s="87"/>
      <c r="D104" s="87"/>
      <c r="E104" s="87"/>
      <c r="F104" s="87"/>
      <c r="G104" s="87"/>
      <c r="H104" s="83"/>
      <c r="I104" s="93"/>
      <c r="J104" s="93"/>
      <c r="K104" s="93"/>
      <c r="L104" s="93"/>
      <c r="M104" s="93"/>
      <c r="N104" s="93"/>
      <c r="O104" s="93"/>
    </row>
    <row r="105" spans="1:15">
      <c r="A105" s="5" t="s">
        <v>20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83"/>
      <c r="I105" s="93"/>
      <c r="J105" s="93"/>
      <c r="K105" s="93"/>
      <c r="L105" s="93"/>
      <c r="M105" s="93"/>
      <c r="N105" s="93"/>
      <c r="O105" s="93"/>
    </row>
    <row r="106" spans="1:15" ht="24">
      <c r="A106" s="5" t="s">
        <v>21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83"/>
      <c r="I106" s="93"/>
      <c r="J106" s="93"/>
      <c r="K106" s="93"/>
      <c r="L106" s="93"/>
      <c r="M106" s="93"/>
      <c r="N106" s="93"/>
      <c r="O106" s="93"/>
    </row>
    <row r="107" spans="1:15">
      <c r="A107" s="5" t="s">
        <v>22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83"/>
      <c r="I107" s="93"/>
      <c r="J107" s="93"/>
      <c r="K107" s="93"/>
      <c r="L107" s="93"/>
      <c r="M107" s="93"/>
      <c r="N107" s="93"/>
      <c r="O107" s="93"/>
    </row>
    <row r="108" spans="1:15" ht="24">
      <c r="A108" s="6" t="s">
        <v>32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83"/>
      <c r="I108" s="93"/>
      <c r="J108" s="93"/>
      <c r="K108" s="93"/>
      <c r="L108" s="93"/>
      <c r="M108" s="93"/>
      <c r="N108" s="93"/>
      <c r="O108" s="93"/>
    </row>
    <row r="109" spans="1:15" ht="24" customHeight="1">
      <c r="A109" s="87" t="s">
        <v>169</v>
      </c>
      <c r="B109" s="87"/>
      <c r="C109" s="87"/>
      <c r="D109" s="87"/>
      <c r="E109" s="87"/>
      <c r="F109" s="87"/>
      <c r="G109" s="87"/>
      <c r="H109" s="83"/>
      <c r="I109" s="93"/>
      <c r="J109" s="93"/>
      <c r="K109" s="93"/>
      <c r="L109" s="93"/>
      <c r="M109" s="93"/>
      <c r="N109" s="93"/>
      <c r="O109" s="93"/>
    </row>
    <row r="110" spans="1:15">
      <c r="A110" s="5" t="s">
        <v>20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83"/>
      <c r="I110" s="93"/>
      <c r="J110" s="93"/>
      <c r="K110" s="93"/>
      <c r="L110" s="93"/>
      <c r="M110" s="93"/>
      <c r="N110" s="93"/>
      <c r="O110" s="93"/>
    </row>
    <row r="111" spans="1:15" ht="24">
      <c r="A111" s="5" t="s">
        <v>21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83"/>
      <c r="I111" s="93"/>
      <c r="J111" s="93"/>
      <c r="K111" s="93"/>
      <c r="L111" s="93"/>
      <c r="M111" s="93"/>
      <c r="N111" s="93"/>
      <c r="O111" s="93"/>
    </row>
    <row r="112" spans="1:15">
      <c r="A112" s="5" t="s">
        <v>22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83"/>
      <c r="I112" s="93"/>
      <c r="J112" s="93"/>
      <c r="K112" s="93"/>
      <c r="L112" s="93"/>
      <c r="M112" s="93"/>
      <c r="N112" s="93"/>
      <c r="O112" s="93"/>
    </row>
    <row r="113" spans="1:15" ht="24">
      <c r="A113" s="6" t="s">
        <v>33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83"/>
      <c r="I113" s="93"/>
      <c r="J113" s="93"/>
      <c r="K113" s="93"/>
      <c r="L113" s="93"/>
      <c r="M113" s="93"/>
      <c r="N113" s="93"/>
      <c r="O113" s="93"/>
    </row>
    <row r="114" spans="1:15" ht="24" customHeight="1">
      <c r="A114" s="87" t="s">
        <v>170</v>
      </c>
      <c r="B114" s="87"/>
      <c r="C114" s="87"/>
      <c r="D114" s="87"/>
      <c r="E114" s="87"/>
      <c r="F114" s="87"/>
      <c r="G114" s="87"/>
      <c r="H114" s="83"/>
      <c r="I114" s="93"/>
      <c r="J114" s="93"/>
      <c r="K114" s="93"/>
      <c r="L114" s="93"/>
      <c r="M114" s="93"/>
      <c r="N114" s="93"/>
      <c r="O114" s="93"/>
    </row>
    <row r="115" spans="1:15">
      <c r="A115" s="5" t="s">
        <v>20</v>
      </c>
      <c r="B115" s="3">
        <v>0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83"/>
      <c r="I115" s="93"/>
      <c r="J115" s="93"/>
      <c r="K115" s="93"/>
      <c r="L115" s="93"/>
      <c r="M115" s="93"/>
      <c r="N115" s="93"/>
      <c r="O115" s="93"/>
    </row>
    <row r="116" spans="1:15" ht="24">
      <c r="A116" s="5" t="s">
        <v>21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83"/>
      <c r="I116" s="93"/>
      <c r="J116" s="93"/>
      <c r="K116" s="93"/>
      <c r="L116" s="93"/>
      <c r="M116" s="93"/>
      <c r="N116" s="93"/>
      <c r="O116" s="93"/>
    </row>
    <row r="117" spans="1:15">
      <c r="A117" s="5" t="s">
        <v>22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83"/>
      <c r="I117" s="93"/>
      <c r="J117" s="93"/>
      <c r="K117" s="93"/>
      <c r="L117" s="93"/>
      <c r="M117" s="93"/>
      <c r="N117" s="93"/>
      <c r="O117" s="93"/>
    </row>
    <row r="118" spans="1:15" ht="24">
      <c r="A118" s="23" t="s">
        <v>35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83"/>
      <c r="I118" s="79"/>
      <c r="J118" s="79"/>
      <c r="K118" s="79"/>
      <c r="L118" s="79"/>
      <c r="M118" s="79"/>
      <c r="N118" s="79"/>
      <c r="O118" s="79"/>
    </row>
    <row r="119" spans="1:15" ht="13.5" customHeight="1">
      <c r="A119" s="61" t="s">
        <v>103</v>
      </c>
      <c r="B119" s="60">
        <f>B118+B113+B108+B103</f>
        <v>0</v>
      </c>
      <c r="C119" s="60">
        <f t="shared" ref="C119:G119" si="26">C118+C113+C108+C103</f>
        <v>0</v>
      </c>
      <c r="D119" s="60">
        <f t="shared" si="26"/>
        <v>0</v>
      </c>
      <c r="E119" s="60">
        <f t="shared" si="26"/>
        <v>0</v>
      </c>
      <c r="F119" s="60">
        <f t="shared" si="26"/>
        <v>0</v>
      </c>
      <c r="G119" s="60">
        <f t="shared" si="26"/>
        <v>0</v>
      </c>
      <c r="H119" s="24"/>
      <c r="I119" s="52"/>
      <c r="J119" s="52"/>
      <c r="K119" s="52"/>
      <c r="L119" s="52"/>
      <c r="M119" s="52"/>
      <c r="N119" s="52"/>
      <c r="O119" s="59"/>
    </row>
    <row r="120" spans="1:15">
      <c r="A120" s="97" t="s">
        <v>51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9"/>
    </row>
    <row r="121" spans="1:15" ht="13.5" customHeight="1">
      <c r="A121" s="87" t="s">
        <v>104</v>
      </c>
      <c r="B121" s="87"/>
      <c r="C121" s="87"/>
      <c r="D121" s="87"/>
      <c r="E121" s="87"/>
      <c r="F121" s="87"/>
      <c r="G121" s="87"/>
      <c r="H121" s="82" t="s">
        <v>88</v>
      </c>
      <c r="I121" s="79" t="s">
        <v>27</v>
      </c>
      <c r="J121" s="79" t="s">
        <v>28</v>
      </c>
      <c r="K121" s="79" t="s">
        <v>28</v>
      </c>
      <c r="L121" s="79" t="s">
        <v>28</v>
      </c>
      <c r="M121" s="79" t="s">
        <v>28</v>
      </c>
      <c r="N121" s="79" t="s">
        <v>28</v>
      </c>
      <c r="O121" s="79" t="s">
        <v>28</v>
      </c>
    </row>
    <row r="122" spans="1:15">
      <c r="A122" s="18" t="s">
        <v>20</v>
      </c>
      <c r="B122" s="9">
        <f t="shared" ref="B122:B124" si="27">SUM(C122:G122)</f>
        <v>800</v>
      </c>
      <c r="C122" s="11">
        <v>400</v>
      </c>
      <c r="D122" s="11">
        <v>400</v>
      </c>
      <c r="E122" s="22">
        <v>0</v>
      </c>
      <c r="F122" s="22">
        <v>0</v>
      </c>
      <c r="G122" s="22">
        <v>0</v>
      </c>
      <c r="H122" s="83"/>
      <c r="I122" s="80"/>
      <c r="J122" s="80"/>
      <c r="K122" s="80"/>
      <c r="L122" s="80"/>
      <c r="M122" s="80"/>
      <c r="N122" s="80"/>
      <c r="O122" s="80"/>
    </row>
    <row r="123" spans="1:15" ht="24">
      <c r="A123" s="18" t="s">
        <v>21</v>
      </c>
      <c r="B123" s="9">
        <f t="shared" si="27"/>
        <v>0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83"/>
      <c r="I123" s="80"/>
      <c r="J123" s="80"/>
      <c r="K123" s="80"/>
      <c r="L123" s="80"/>
      <c r="M123" s="80"/>
      <c r="N123" s="80"/>
      <c r="O123" s="80"/>
    </row>
    <row r="124" spans="1:15">
      <c r="A124" s="18" t="s">
        <v>22</v>
      </c>
      <c r="B124" s="9">
        <f t="shared" si="27"/>
        <v>0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83"/>
      <c r="I124" s="80"/>
      <c r="J124" s="80"/>
      <c r="K124" s="80"/>
      <c r="L124" s="80"/>
      <c r="M124" s="80"/>
      <c r="N124" s="80"/>
      <c r="O124" s="80"/>
    </row>
    <row r="125" spans="1:15" ht="24">
      <c r="A125" s="6" t="s">
        <v>31</v>
      </c>
      <c r="B125" s="14">
        <f>SUM(B122:B124)</f>
        <v>800</v>
      </c>
      <c r="C125" s="14">
        <f t="shared" ref="C125:G125" si="28">SUM(C122:C124)</f>
        <v>400</v>
      </c>
      <c r="D125" s="14">
        <f t="shared" si="28"/>
        <v>400</v>
      </c>
      <c r="E125" s="14">
        <f t="shared" si="28"/>
        <v>0</v>
      </c>
      <c r="F125" s="14">
        <f t="shared" si="28"/>
        <v>0</v>
      </c>
      <c r="G125" s="14">
        <f t="shared" si="28"/>
        <v>0</v>
      </c>
      <c r="H125" s="84"/>
      <c r="I125" s="81"/>
      <c r="J125" s="81"/>
      <c r="K125" s="81"/>
      <c r="L125" s="81"/>
      <c r="M125" s="81"/>
      <c r="N125" s="81"/>
      <c r="O125" s="81"/>
    </row>
    <row r="126" spans="1:15" ht="15.75" customHeight="1">
      <c r="A126" s="87" t="s">
        <v>105</v>
      </c>
      <c r="B126" s="87"/>
      <c r="C126" s="87"/>
      <c r="D126" s="87"/>
      <c r="E126" s="87"/>
      <c r="F126" s="87"/>
      <c r="G126" s="87"/>
      <c r="H126" s="82" t="s">
        <v>89</v>
      </c>
      <c r="I126" s="79" t="s">
        <v>19</v>
      </c>
      <c r="J126" s="93">
        <v>100</v>
      </c>
      <c r="K126" s="93">
        <v>100</v>
      </c>
      <c r="L126" s="93">
        <v>100</v>
      </c>
      <c r="M126" s="93">
        <v>100</v>
      </c>
      <c r="N126" s="93">
        <v>100</v>
      </c>
      <c r="O126" s="79">
        <v>100</v>
      </c>
    </row>
    <row r="127" spans="1:15">
      <c r="A127" s="19" t="s">
        <v>20</v>
      </c>
      <c r="B127" s="9">
        <f t="shared" ref="B127:B129" si="29">SUM(C127:G127)</f>
        <v>3000</v>
      </c>
      <c r="C127" s="11">
        <v>1500</v>
      </c>
      <c r="D127" s="11">
        <v>1500</v>
      </c>
      <c r="E127" s="22">
        <v>0</v>
      </c>
      <c r="F127" s="22">
        <v>0</v>
      </c>
      <c r="G127" s="22">
        <v>0</v>
      </c>
      <c r="H127" s="83"/>
      <c r="I127" s="80"/>
      <c r="J127" s="93"/>
      <c r="K127" s="93"/>
      <c r="L127" s="93"/>
      <c r="M127" s="93"/>
      <c r="N127" s="93"/>
      <c r="O127" s="80"/>
    </row>
    <row r="128" spans="1:15" ht="24">
      <c r="A128" s="19" t="s">
        <v>21</v>
      </c>
      <c r="B128" s="9">
        <f t="shared" si="29"/>
        <v>0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83"/>
      <c r="I128" s="80"/>
      <c r="J128" s="93"/>
      <c r="K128" s="93"/>
      <c r="L128" s="93"/>
      <c r="M128" s="93"/>
      <c r="N128" s="93"/>
      <c r="O128" s="80"/>
    </row>
    <row r="129" spans="1:15">
      <c r="A129" s="19" t="s">
        <v>22</v>
      </c>
      <c r="B129" s="9">
        <f t="shared" si="29"/>
        <v>0</v>
      </c>
      <c r="C129" s="22">
        <v>0</v>
      </c>
      <c r="D129" s="22">
        <v>0</v>
      </c>
      <c r="E129" s="22">
        <v>0</v>
      </c>
      <c r="F129" s="22">
        <v>0</v>
      </c>
      <c r="G129" s="22">
        <v>0</v>
      </c>
      <c r="H129" s="83"/>
      <c r="I129" s="80"/>
      <c r="J129" s="93"/>
      <c r="K129" s="93"/>
      <c r="L129" s="93"/>
      <c r="M129" s="93"/>
      <c r="N129" s="93"/>
      <c r="O129" s="80"/>
    </row>
    <row r="130" spans="1:15" ht="24">
      <c r="A130" s="6" t="s">
        <v>32</v>
      </c>
      <c r="B130" s="14">
        <f>SUM(B127:B129)</f>
        <v>3000</v>
      </c>
      <c r="C130" s="14">
        <f t="shared" ref="C130:G130" si="30">SUM(C127:C129)</f>
        <v>1500</v>
      </c>
      <c r="D130" s="14">
        <f t="shared" si="30"/>
        <v>1500</v>
      </c>
      <c r="E130" s="14">
        <f t="shared" si="30"/>
        <v>0</v>
      </c>
      <c r="F130" s="14">
        <f t="shared" si="30"/>
        <v>0</v>
      </c>
      <c r="G130" s="14">
        <f t="shared" si="30"/>
        <v>0</v>
      </c>
      <c r="H130" s="84"/>
      <c r="I130" s="81"/>
      <c r="J130" s="93"/>
      <c r="K130" s="93"/>
      <c r="L130" s="93"/>
      <c r="M130" s="93"/>
      <c r="N130" s="93"/>
      <c r="O130" s="81"/>
    </row>
    <row r="131" spans="1:15" ht="17.25" customHeight="1">
      <c r="A131" s="90" t="s">
        <v>106</v>
      </c>
      <c r="B131" s="91"/>
      <c r="C131" s="91"/>
      <c r="D131" s="91"/>
      <c r="E131" s="91"/>
      <c r="F131" s="91"/>
      <c r="G131" s="92"/>
      <c r="H131" s="82" t="s">
        <v>90</v>
      </c>
      <c r="I131" s="79" t="s">
        <v>19</v>
      </c>
      <c r="J131" s="79">
        <v>85</v>
      </c>
      <c r="K131" s="79">
        <v>86</v>
      </c>
      <c r="L131" s="79">
        <v>87</v>
      </c>
      <c r="M131" s="79">
        <v>88</v>
      </c>
      <c r="N131" s="79">
        <v>89</v>
      </c>
      <c r="O131" s="79">
        <v>90</v>
      </c>
    </row>
    <row r="132" spans="1:15">
      <c r="A132" s="19" t="s">
        <v>20</v>
      </c>
      <c r="B132" s="9">
        <f t="shared" ref="B132:B134" si="31">SUM(C132:G132)</f>
        <v>400</v>
      </c>
      <c r="C132" s="11">
        <v>200</v>
      </c>
      <c r="D132" s="11">
        <v>200</v>
      </c>
      <c r="E132" s="22">
        <v>0</v>
      </c>
      <c r="F132" s="22">
        <v>0</v>
      </c>
      <c r="G132" s="22">
        <v>0</v>
      </c>
      <c r="H132" s="83"/>
      <c r="I132" s="80"/>
      <c r="J132" s="80"/>
      <c r="K132" s="80"/>
      <c r="L132" s="80"/>
      <c r="M132" s="80"/>
      <c r="N132" s="80"/>
      <c r="O132" s="80"/>
    </row>
    <row r="133" spans="1:15" ht="24">
      <c r="A133" s="19" t="s">
        <v>21</v>
      </c>
      <c r="B133" s="9">
        <f t="shared" si="31"/>
        <v>0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83"/>
      <c r="I133" s="80"/>
      <c r="J133" s="80"/>
      <c r="K133" s="80"/>
      <c r="L133" s="80"/>
      <c r="M133" s="80"/>
      <c r="N133" s="80"/>
      <c r="O133" s="80"/>
    </row>
    <row r="134" spans="1:15">
      <c r="A134" s="19" t="s">
        <v>22</v>
      </c>
      <c r="B134" s="9">
        <f t="shared" si="31"/>
        <v>0</v>
      </c>
      <c r="C134" s="22">
        <v>0</v>
      </c>
      <c r="D134" s="22">
        <v>0</v>
      </c>
      <c r="E134" s="22">
        <v>0</v>
      </c>
      <c r="F134" s="22">
        <v>0</v>
      </c>
      <c r="G134" s="22">
        <v>0</v>
      </c>
      <c r="H134" s="83"/>
      <c r="I134" s="80"/>
      <c r="J134" s="80"/>
      <c r="K134" s="80"/>
      <c r="L134" s="80"/>
      <c r="M134" s="80"/>
      <c r="N134" s="80"/>
      <c r="O134" s="80"/>
    </row>
    <row r="135" spans="1:15" ht="24">
      <c r="A135" s="6" t="s">
        <v>33</v>
      </c>
      <c r="B135" s="14">
        <f>SUM(B132:B134)</f>
        <v>400</v>
      </c>
      <c r="C135" s="14">
        <f t="shared" ref="C135" si="32">SUM(C132:C134)</f>
        <v>200</v>
      </c>
      <c r="D135" s="14">
        <f t="shared" ref="D135" si="33">SUM(D132:D134)</f>
        <v>200</v>
      </c>
      <c r="E135" s="14">
        <f t="shared" ref="E135" si="34">SUM(E132:E134)</f>
        <v>0</v>
      </c>
      <c r="F135" s="14">
        <f t="shared" ref="F135" si="35">SUM(F132:F134)</f>
        <v>0</v>
      </c>
      <c r="G135" s="14">
        <f t="shared" ref="G135" si="36">SUM(G132:G134)</f>
        <v>0</v>
      </c>
      <c r="H135" s="84"/>
      <c r="I135" s="81"/>
      <c r="J135" s="81"/>
      <c r="K135" s="81"/>
      <c r="L135" s="81"/>
      <c r="M135" s="81"/>
      <c r="N135" s="81"/>
      <c r="O135" s="81"/>
    </row>
    <row r="136" spans="1:15" ht="18.75" customHeight="1">
      <c r="A136" s="65" t="s">
        <v>107</v>
      </c>
      <c r="B136" s="55">
        <f>B135+B130+B125</f>
        <v>4200</v>
      </c>
      <c r="C136" s="55">
        <f t="shared" ref="C136:G136" si="37">C135+C130+C125</f>
        <v>2100</v>
      </c>
      <c r="D136" s="55">
        <f t="shared" si="37"/>
        <v>2100</v>
      </c>
      <c r="E136" s="55">
        <f t="shared" si="37"/>
        <v>0</v>
      </c>
      <c r="F136" s="55">
        <f t="shared" si="37"/>
        <v>0</v>
      </c>
      <c r="G136" s="55">
        <f t="shared" si="37"/>
        <v>0</v>
      </c>
      <c r="H136" s="51"/>
      <c r="I136" s="49"/>
      <c r="J136" s="49"/>
      <c r="K136" s="49"/>
      <c r="L136" s="49"/>
      <c r="M136" s="49"/>
      <c r="N136" s="49"/>
      <c r="O136" s="49"/>
    </row>
    <row r="137" spans="1:15" ht="15.75" customHeight="1">
      <c r="A137" s="97" t="s">
        <v>191</v>
      </c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9"/>
    </row>
    <row r="138" spans="1:15" ht="25.5" customHeight="1">
      <c r="A138" s="88" t="s">
        <v>188</v>
      </c>
      <c r="B138" s="88"/>
      <c r="C138" s="88"/>
      <c r="D138" s="88"/>
      <c r="E138" s="88"/>
      <c r="F138" s="88"/>
      <c r="G138" s="88"/>
      <c r="H138" s="82" t="s">
        <v>190</v>
      </c>
      <c r="I138" s="79" t="s">
        <v>19</v>
      </c>
      <c r="J138" s="79">
        <v>100</v>
      </c>
      <c r="K138" s="79">
        <v>100</v>
      </c>
      <c r="L138" s="79">
        <v>100</v>
      </c>
      <c r="M138" s="79">
        <v>100</v>
      </c>
      <c r="N138" s="79">
        <v>100</v>
      </c>
      <c r="O138" s="79">
        <v>100</v>
      </c>
    </row>
    <row r="139" spans="1:15" ht="18.75" customHeight="1">
      <c r="A139" s="72" t="s">
        <v>20</v>
      </c>
      <c r="B139" s="9">
        <f t="shared" ref="B139:B141" si="38">SUM(C139:G139)</f>
        <v>6051.2</v>
      </c>
      <c r="C139" s="14">
        <v>2933.2</v>
      </c>
      <c r="D139" s="14">
        <v>3118</v>
      </c>
      <c r="E139" s="75">
        <v>0</v>
      </c>
      <c r="F139" s="75">
        <v>0</v>
      </c>
      <c r="G139" s="75">
        <v>0</v>
      </c>
      <c r="H139" s="83"/>
      <c r="I139" s="80"/>
      <c r="J139" s="80"/>
      <c r="K139" s="80"/>
      <c r="L139" s="80"/>
      <c r="M139" s="80"/>
      <c r="N139" s="80"/>
      <c r="O139" s="80"/>
    </row>
    <row r="140" spans="1:15" ht="25.5" customHeight="1">
      <c r="A140" s="72" t="s">
        <v>21</v>
      </c>
      <c r="B140" s="9">
        <f t="shared" si="38"/>
        <v>0</v>
      </c>
      <c r="C140" s="75">
        <v>0</v>
      </c>
      <c r="D140" s="75">
        <v>0</v>
      </c>
      <c r="E140" s="75">
        <v>0</v>
      </c>
      <c r="F140" s="75">
        <v>0</v>
      </c>
      <c r="G140" s="75">
        <v>0</v>
      </c>
      <c r="H140" s="83"/>
      <c r="I140" s="80"/>
      <c r="J140" s="80"/>
      <c r="K140" s="80"/>
      <c r="L140" s="80"/>
      <c r="M140" s="80"/>
      <c r="N140" s="80"/>
      <c r="O140" s="80"/>
    </row>
    <row r="141" spans="1:15" ht="18.75" customHeight="1">
      <c r="A141" s="72" t="s">
        <v>22</v>
      </c>
      <c r="B141" s="9">
        <f t="shared" si="38"/>
        <v>4991.8</v>
      </c>
      <c r="C141" s="75">
        <v>2495.9</v>
      </c>
      <c r="D141" s="75">
        <v>2495.9</v>
      </c>
      <c r="E141" s="75">
        <v>0</v>
      </c>
      <c r="F141" s="75">
        <v>0</v>
      </c>
      <c r="G141" s="75">
        <v>0</v>
      </c>
      <c r="H141" s="83"/>
      <c r="I141" s="80"/>
      <c r="J141" s="80"/>
      <c r="K141" s="80"/>
      <c r="L141" s="80"/>
      <c r="M141" s="80"/>
      <c r="N141" s="80"/>
      <c r="O141" s="80"/>
    </row>
    <row r="142" spans="1:15" ht="24.75" customHeight="1">
      <c r="A142" s="6" t="s">
        <v>31</v>
      </c>
      <c r="B142" s="14">
        <f>SUM(B139:B141)</f>
        <v>11043</v>
      </c>
      <c r="C142" s="14">
        <f t="shared" ref="C142:G142" si="39">SUM(C139:C141)</f>
        <v>5429.1</v>
      </c>
      <c r="D142" s="14">
        <f t="shared" si="39"/>
        <v>5613.9</v>
      </c>
      <c r="E142" s="14">
        <f t="shared" si="39"/>
        <v>0</v>
      </c>
      <c r="F142" s="14">
        <f t="shared" si="39"/>
        <v>0</v>
      </c>
      <c r="G142" s="14">
        <f t="shared" si="39"/>
        <v>0</v>
      </c>
      <c r="H142" s="83"/>
      <c r="I142" s="80"/>
      <c r="J142" s="80"/>
      <c r="K142" s="80"/>
      <c r="L142" s="80"/>
      <c r="M142" s="80"/>
      <c r="N142" s="80"/>
      <c r="O142" s="80"/>
    </row>
    <row r="143" spans="1:15">
      <c r="A143" s="54" t="s">
        <v>189</v>
      </c>
      <c r="B143" s="55">
        <f>B142</f>
        <v>11043</v>
      </c>
      <c r="C143" s="55">
        <f>C142</f>
        <v>5429.1</v>
      </c>
      <c r="D143" s="55">
        <f>D142</f>
        <v>5613.9</v>
      </c>
      <c r="E143" s="55">
        <f t="shared" ref="E143:G143" si="40">E142</f>
        <v>0</v>
      </c>
      <c r="F143" s="55">
        <f t="shared" si="40"/>
        <v>0</v>
      </c>
      <c r="G143" s="55">
        <f t="shared" si="40"/>
        <v>0</v>
      </c>
      <c r="H143" s="84"/>
      <c r="I143" s="71"/>
      <c r="J143" s="71"/>
      <c r="K143" s="71"/>
      <c r="L143" s="71"/>
      <c r="M143" s="71"/>
      <c r="N143" s="71"/>
      <c r="O143" s="71"/>
    </row>
    <row r="144" spans="1:15" ht="24">
      <c r="A144" s="78" t="s">
        <v>70</v>
      </c>
      <c r="B144" s="55">
        <f>B143+B136+B97+B70+B53</f>
        <v>2008442.9</v>
      </c>
      <c r="C144" s="55">
        <f>C143+C136+C97+C70+C53</f>
        <v>679175.2</v>
      </c>
      <c r="D144" s="55">
        <f t="shared" ref="C144:G144" si="41">D143+D136+D97+D70+D53</f>
        <v>605515.70000000007</v>
      </c>
      <c r="E144" s="55">
        <f t="shared" si="41"/>
        <v>133752</v>
      </c>
      <c r="F144" s="55">
        <f t="shared" si="41"/>
        <v>500000</v>
      </c>
      <c r="G144" s="55">
        <f t="shared" si="41"/>
        <v>90000</v>
      </c>
      <c r="H144" s="74"/>
      <c r="I144" s="71"/>
      <c r="J144" s="71"/>
      <c r="K144" s="71"/>
      <c r="L144" s="71"/>
      <c r="M144" s="71"/>
      <c r="N144" s="71"/>
      <c r="O144" s="71"/>
    </row>
    <row r="145" spans="1:15">
      <c r="A145" s="35" t="s">
        <v>69</v>
      </c>
      <c r="B145" s="36"/>
      <c r="C145" s="36"/>
      <c r="D145" s="36"/>
      <c r="E145" s="36"/>
      <c r="F145" s="36"/>
      <c r="G145" s="36"/>
      <c r="H145" s="24"/>
      <c r="I145" s="29"/>
      <c r="J145" s="29"/>
      <c r="K145" s="29"/>
      <c r="L145" s="29"/>
      <c r="M145" s="29"/>
      <c r="N145" s="29"/>
      <c r="O145" s="29"/>
    </row>
    <row r="146" spans="1:15">
      <c r="A146" s="33" t="s">
        <v>20</v>
      </c>
      <c r="B146" s="77">
        <f>B19+B24+B29+B34+B39+B44+B49+B56+B61+B73+B78+B83+B88+B100+B105+B110+B115+B122+B127+B132+B139+B66+B93</f>
        <v>822630.8</v>
      </c>
      <c r="C146" s="77">
        <f>C19+C24+C29+C34+C39+C44+C49+C56+C61+C73+C78+C83+C88+C100+C105+C110+C115+C122+C127+C132+C139+C66+C93</f>
        <v>321913.60000000003</v>
      </c>
      <c r="D146" s="77">
        <f t="shared" ref="C146:G146" si="42">D19+D24+D29+D34+D39+D44+D49+D56+D61+D73+D78+D83+D88+D100+D105+D110+D115+D122+D127+D132+D139+D66+D93</f>
        <v>301965.2</v>
      </c>
      <c r="E146" s="77">
        <f t="shared" si="42"/>
        <v>51252</v>
      </c>
      <c r="F146" s="77">
        <f t="shared" si="42"/>
        <v>125000</v>
      </c>
      <c r="G146" s="77">
        <f t="shared" si="42"/>
        <v>22500</v>
      </c>
      <c r="H146" s="24"/>
      <c r="I146" s="29"/>
      <c r="J146" s="29"/>
      <c r="K146" s="29"/>
      <c r="L146" s="29"/>
      <c r="M146" s="29"/>
      <c r="N146" s="29"/>
      <c r="O146" s="29"/>
    </row>
    <row r="147" spans="1:15" ht="24">
      <c r="A147" s="33" t="s">
        <v>21</v>
      </c>
      <c r="B147" s="77">
        <f t="shared" ref="B147:G148" si="43">B20+B25+B30+B35+B40+B45+B50+B57+B62+B74+B79+B84+B89+B101+B106+B111+B116+B123+B128+B133+B140+B67+B94</f>
        <v>0</v>
      </c>
      <c r="C147" s="77">
        <f>C20+C25+C30+C35+C40+C45+C50+C57+C62+C74+C79+C84+C89+C101+C106+C111+C116+C123+C128+C133+C140</f>
        <v>0</v>
      </c>
      <c r="D147" s="77">
        <f>D20+D25+D30+D35+D40+D45+D50+D57+D62+D74+D79+D84+D89+D101+D106+D111+D116+D123+D128+D133+D140</f>
        <v>0</v>
      </c>
      <c r="E147" s="77">
        <f>E20+E25+E30+E35+E40+E45+E50+E57+E62+E74+E79+E84+E89+E101+E106+E111+E116+E123+E128+E133+E140</f>
        <v>0</v>
      </c>
      <c r="F147" s="77">
        <f>F20+F25+F30+F35+F40+F45+F50+F57+F62+F74+F79+F84+F89+F101+F106+F111+F116+F123+F128+F133+F140</f>
        <v>0</v>
      </c>
      <c r="G147" s="77">
        <f>G20+G25+G30+G35+G40+G45+G50+G57+G62+G74+G79+G84+G89+G101+G106+G111+G116+G123+G128+G133+G140</f>
        <v>0</v>
      </c>
      <c r="H147" s="24"/>
      <c r="I147" s="29"/>
      <c r="J147" s="29"/>
      <c r="K147" s="29"/>
      <c r="L147" s="29"/>
      <c r="M147" s="29"/>
      <c r="N147" s="29"/>
      <c r="O147" s="29"/>
    </row>
    <row r="148" spans="1:15">
      <c r="A148" s="33" t="s">
        <v>22</v>
      </c>
      <c r="B148" s="77">
        <f t="shared" si="43"/>
        <v>1185812.1000000001</v>
      </c>
      <c r="C148" s="77">
        <f>C21+C26+C31+C36+C41+C46+C51+C58+C63+C75+C80+C85+C90+C102+C107+C112+C117+C124+C129+C134+C141+C68+C95</f>
        <v>357261.60000000003</v>
      </c>
      <c r="D148" s="77">
        <f t="shared" si="43"/>
        <v>303550.5</v>
      </c>
      <c r="E148" s="77">
        <f t="shared" si="43"/>
        <v>82500</v>
      </c>
      <c r="F148" s="77">
        <f t="shared" si="43"/>
        <v>375000</v>
      </c>
      <c r="G148" s="77">
        <f t="shared" si="43"/>
        <v>67500</v>
      </c>
      <c r="H148" s="24"/>
      <c r="I148" s="29"/>
      <c r="J148" s="29"/>
      <c r="K148" s="29"/>
      <c r="L148" s="29"/>
      <c r="M148" s="29"/>
      <c r="N148" s="29"/>
      <c r="O148" s="29"/>
    </row>
    <row r="149" spans="1:15">
      <c r="A149" s="89" t="s">
        <v>52</v>
      </c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</row>
    <row r="150" spans="1:15">
      <c r="A150" s="89" t="s">
        <v>168</v>
      </c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</row>
    <row r="151" spans="1:15">
      <c r="A151" s="87" t="s">
        <v>25</v>
      </c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</row>
    <row r="152" spans="1:15">
      <c r="A152" s="100" t="s">
        <v>39</v>
      </c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</row>
    <row r="153" spans="1:15" ht="25.5" customHeight="1">
      <c r="A153" s="87" t="s">
        <v>108</v>
      </c>
      <c r="B153" s="87"/>
      <c r="C153" s="87"/>
      <c r="D153" s="87"/>
      <c r="E153" s="87"/>
      <c r="F153" s="87"/>
      <c r="G153" s="87"/>
      <c r="H153" s="82" t="s">
        <v>91</v>
      </c>
      <c r="I153" s="93" t="s">
        <v>19</v>
      </c>
      <c r="J153" s="93">
        <v>0</v>
      </c>
      <c r="K153" s="93">
        <v>100</v>
      </c>
      <c r="L153" s="93">
        <v>100</v>
      </c>
      <c r="M153" s="93">
        <v>100</v>
      </c>
      <c r="N153" s="93">
        <v>100</v>
      </c>
      <c r="O153" s="93">
        <v>100</v>
      </c>
    </row>
    <row r="154" spans="1:15" ht="18.75" customHeight="1">
      <c r="A154" s="5" t="s">
        <v>20</v>
      </c>
      <c r="B154" s="41">
        <f t="shared" ref="B154:B157" si="44">SUM(C154:G154)</f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83"/>
      <c r="I154" s="93"/>
      <c r="J154" s="93"/>
      <c r="K154" s="93"/>
      <c r="L154" s="93"/>
      <c r="M154" s="93"/>
      <c r="N154" s="93"/>
      <c r="O154" s="93"/>
    </row>
    <row r="155" spans="1:15" ht="24">
      <c r="A155" s="5" t="s">
        <v>21</v>
      </c>
      <c r="B155" s="41">
        <f t="shared" si="44"/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83"/>
      <c r="I155" s="93"/>
      <c r="J155" s="93"/>
      <c r="K155" s="93"/>
      <c r="L155" s="93"/>
      <c r="M155" s="93"/>
      <c r="N155" s="93"/>
      <c r="O155" s="93"/>
    </row>
    <row r="156" spans="1:15">
      <c r="A156" s="5" t="s">
        <v>22</v>
      </c>
      <c r="B156" s="41">
        <f t="shared" si="44"/>
        <v>5000</v>
      </c>
      <c r="C156" s="15">
        <v>1000</v>
      </c>
      <c r="D156" s="15">
        <v>1000</v>
      </c>
      <c r="E156" s="15">
        <v>1000</v>
      </c>
      <c r="F156" s="15">
        <v>1000</v>
      </c>
      <c r="G156" s="15">
        <v>1000</v>
      </c>
      <c r="H156" s="83"/>
      <c r="I156" s="93"/>
      <c r="J156" s="93"/>
      <c r="K156" s="93"/>
      <c r="L156" s="93"/>
      <c r="M156" s="93"/>
      <c r="N156" s="93"/>
      <c r="O156" s="93"/>
    </row>
    <row r="157" spans="1:15" ht="24">
      <c r="A157" s="6" t="s">
        <v>31</v>
      </c>
      <c r="B157" s="41">
        <f t="shared" si="44"/>
        <v>5000</v>
      </c>
      <c r="C157" s="15">
        <f>SUM(C154:C156)</f>
        <v>1000</v>
      </c>
      <c r="D157" s="15">
        <f t="shared" ref="D157:G157" si="45">SUM(D154:D156)</f>
        <v>1000</v>
      </c>
      <c r="E157" s="15">
        <f t="shared" si="45"/>
        <v>1000</v>
      </c>
      <c r="F157" s="15">
        <f t="shared" si="45"/>
        <v>1000</v>
      </c>
      <c r="G157" s="15">
        <f t="shared" si="45"/>
        <v>1000</v>
      </c>
      <c r="H157" s="84"/>
      <c r="I157" s="93"/>
      <c r="J157" s="93"/>
      <c r="K157" s="93"/>
      <c r="L157" s="93"/>
      <c r="M157" s="93"/>
      <c r="N157" s="93"/>
      <c r="O157" s="93"/>
    </row>
    <row r="158" spans="1:15" ht="24" customHeight="1">
      <c r="A158" s="87" t="s">
        <v>109</v>
      </c>
      <c r="B158" s="87"/>
      <c r="C158" s="87"/>
      <c r="D158" s="87"/>
      <c r="E158" s="87"/>
      <c r="F158" s="87"/>
      <c r="G158" s="87"/>
      <c r="H158" s="82" t="s">
        <v>92</v>
      </c>
      <c r="I158" s="93" t="s">
        <v>19</v>
      </c>
      <c r="J158" s="93">
        <v>66</v>
      </c>
      <c r="K158" s="93">
        <v>76</v>
      </c>
      <c r="L158" s="93">
        <v>76</v>
      </c>
      <c r="M158" s="93">
        <v>86</v>
      </c>
      <c r="N158" s="93">
        <v>86</v>
      </c>
      <c r="O158" s="93">
        <v>98</v>
      </c>
    </row>
    <row r="159" spans="1:15">
      <c r="A159" s="5" t="s">
        <v>20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83"/>
      <c r="I159" s="93"/>
      <c r="J159" s="93"/>
      <c r="K159" s="93"/>
      <c r="L159" s="93"/>
      <c r="M159" s="93"/>
      <c r="N159" s="93"/>
      <c r="O159" s="93"/>
    </row>
    <row r="160" spans="1:15" ht="24">
      <c r="A160" s="5" t="s">
        <v>21</v>
      </c>
      <c r="B160" s="42">
        <v>0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83"/>
      <c r="I160" s="93"/>
      <c r="J160" s="93"/>
      <c r="K160" s="93"/>
      <c r="L160" s="93"/>
      <c r="M160" s="93"/>
      <c r="N160" s="93"/>
      <c r="O160" s="93"/>
    </row>
    <row r="161" spans="1:15">
      <c r="A161" s="5" t="s">
        <v>22</v>
      </c>
      <c r="B161" s="42">
        <v>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83"/>
      <c r="I161" s="93"/>
      <c r="J161" s="93"/>
      <c r="K161" s="93"/>
      <c r="L161" s="93"/>
      <c r="M161" s="93"/>
      <c r="N161" s="93"/>
      <c r="O161" s="93"/>
    </row>
    <row r="162" spans="1:15" ht="24">
      <c r="A162" s="6" t="s">
        <v>32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84"/>
      <c r="I162" s="93"/>
      <c r="J162" s="93"/>
      <c r="K162" s="93"/>
      <c r="L162" s="93"/>
      <c r="M162" s="93"/>
      <c r="N162" s="93"/>
      <c r="O162" s="93"/>
    </row>
    <row r="163" spans="1:15" ht="16.5" customHeight="1">
      <c r="A163" s="90" t="s">
        <v>110</v>
      </c>
      <c r="B163" s="91"/>
      <c r="C163" s="91"/>
      <c r="D163" s="91"/>
      <c r="E163" s="91"/>
      <c r="F163" s="91"/>
      <c r="G163" s="92"/>
      <c r="H163" s="82" t="s">
        <v>93</v>
      </c>
      <c r="I163" s="93" t="s">
        <v>19</v>
      </c>
      <c r="J163" s="93">
        <v>50</v>
      </c>
      <c r="K163" s="93">
        <v>60</v>
      </c>
      <c r="L163" s="93">
        <v>70</v>
      </c>
      <c r="M163" s="93">
        <v>80</v>
      </c>
      <c r="N163" s="93">
        <v>90</v>
      </c>
      <c r="O163" s="93">
        <v>100</v>
      </c>
    </row>
    <row r="164" spans="1:15" ht="16.5" customHeight="1">
      <c r="A164" s="5" t="s">
        <v>20</v>
      </c>
      <c r="B164" s="41">
        <f t="shared" ref="B164:B177" si="46">SUM(C164:G164)</f>
        <v>500</v>
      </c>
      <c r="C164" s="15">
        <v>100</v>
      </c>
      <c r="D164" s="15">
        <v>100</v>
      </c>
      <c r="E164" s="15">
        <v>100</v>
      </c>
      <c r="F164" s="15">
        <v>100</v>
      </c>
      <c r="G164" s="15">
        <v>100</v>
      </c>
      <c r="H164" s="83"/>
      <c r="I164" s="93"/>
      <c r="J164" s="93"/>
      <c r="K164" s="93"/>
      <c r="L164" s="93"/>
      <c r="M164" s="93"/>
      <c r="N164" s="93"/>
      <c r="O164" s="93"/>
    </row>
    <row r="165" spans="1:15" ht="24">
      <c r="A165" s="5" t="s">
        <v>21</v>
      </c>
      <c r="B165" s="41">
        <f t="shared" si="46"/>
        <v>0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83"/>
      <c r="I165" s="93"/>
      <c r="J165" s="93"/>
      <c r="K165" s="93"/>
      <c r="L165" s="93"/>
      <c r="M165" s="93"/>
      <c r="N165" s="93"/>
      <c r="O165" s="93"/>
    </row>
    <row r="166" spans="1:15">
      <c r="A166" s="5" t="s">
        <v>22</v>
      </c>
      <c r="B166" s="41">
        <f t="shared" si="46"/>
        <v>0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83"/>
      <c r="I166" s="93"/>
      <c r="J166" s="93"/>
      <c r="K166" s="93"/>
      <c r="L166" s="93"/>
      <c r="M166" s="93"/>
      <c r="N166" s="93"/>
      <c r="O166" s="93"/>
    </row>
    <row r="167" spans="1:15" ht="24">
      <c r="A167" s="6" t="s">
        <v>33</v>
      </c>
      <c r="B167" s="41">
        <f t="shared" si="46"/>
        <v>500</v>
      </c>
      <c r="C167" s="15">
        <f>SUM(C164:C166)</f>
        <v>100</v>
      </c>
      <c r="D167" s="15">
        <f t="shared" ref="D167:G167" si="47">SUM(D164:D166)</f>
        <v>100</v>
      </c>
      <c r="E167" s="15">
        <f t="shared" si="47"/>
        <v>100</v>
      </c>
      <c r="F167" s="15">
        <f t="shared" si="47"/>
        <v>100</v>
      </c>
      <c r="G167" s="15">
        <f t="shared" si="47"/>
        <v>100</v>
      </c>
      <c r="H167" s="84"/>
      <c r="I167" s="93"/>
      <c r="J167" s="93"/>
      <c r="K167" s="93"/>
      <c r="L167" s="93"/>
      <c r="M167" s="93"/>
      <c r="N167" s="93"/>
      <c r="O167" s="93"/>
    </row>
    <row r="168" spans="1:15" ht="27.75" customHeight="1">
      <c r="A168" s="100" t="s">
        <v>111</v>
      </c>
      <c r="B168" s="100"/>
      <c r="C168" s="100"/>
      <c r="D168" s="100"/>
      <c r="E168" s="100"/>
      <c r="F168" s="100"/>
      <c r="G168" s="100"/>
      <c r="H168" s="82" t="s">
        <v>94</v>
      </c>
      <c r="I168" s="93" t="s">
        <v>19</v>
      </c>
      <c r="J168" s="93">
        <v>5</v>
      </c>
      <c r="K168" s="93">
        <v>30</v>
      </c>
      <c r="L168" s="93">
        <v>60</v>
      </c>
      <c r="M168" s="93">
        <v>90</v>
      </c>
      <c r="N168" s="93">
        <v>95</v>
      </c>
      <c r="O168" s="93">
        <v>100</v>
      </c>
    </row>
    <row r="169" spans="1:15">
      <c r="A169" s="5" t="s">
        <v>20</v>
      </c>
      <c r="B169" s="41">
        <f t="shared" si="46"/>
        <v>300</v>
      </c>
      <c r="C169" s="15">
        <v>100</v>
      </c>
      <c r="D169" s="15">
        <v>100</v>
      </c>
      <c r="E169" s="15">
        <v>100</v>
      </c>
      <c r="F169" s="15">
        <v>0</v>
      </c>
      <c r="G169" s="15">
        <v>0</v>
      </c>
      <c r="H169" s="83"/>
      <c r="I169" s="93"/>
      <c r="J169" s="93"/>
      <c r="K169" s="93"/>
      <c r="L169" s="93"/>
      <c r="M169" s="93"/>
      <c r="N169" s="93"/>
      <c r="O169" s="93"/>
    </row>
    <row r="170" spans="1:15" ht="24">
      <c r="A170" s="5" t="s">
        <v>21</v>
      </c>
      <c r="B170" s="41">
        <f t="shared" si="46"/>
        <v>0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83"/>
      <c r="I170" s="93"/>
      <c r="J170" s="93"/>
      <c r="K170" s="93"/>
      <c r="L170" s="93"/>
      <c r="M170" s="93"/>
      <c r="N170" s="93"/>
      <c r="O170" s="93"/>
    </row>
    <row r="171" spans="1:15">
      <c r="A171" s="5" t="s">
        <v>22</v>
      </c>
      <c r="B171" s="41">
        <f t="shared" si="46"/>
        <v>0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83"/>
      <c r="I171" s="93"/>
      <c r="J171" s="93"/>
      <c r="K171" s="93"/>
      <c r="L171" s="93"/>
      <c r="M171" s="93"/>
      <c r="N171" s="93"/>
      <c r="O171" s="93"/>
    </row>
    <row r="172" spans="1:15" ht="24">
      <c r="A172" s="6" t="s">
        <v>35</v>
      </c>
      <c r="B172" s="41">
        <f t="shared" si="46"/>
        <v>300</v>
      </c>
      <c r="C172" s="15">
        <f>SUM(C169:C171)</f>
        <v>100</v>
      </c>
      <c r="D172" s="15">
        <f t="shared" ref="D172:G172" si="48">SUM(D169:D171)</f>
        <v>100</v>
      </c>
      <c r="E172" s="15">
        <f t="shared" si="48"/>
        <v>100</v>
      </c>
      <c r="F172" s="15">
        <f t="shared" si="48"/>
        <v>0</v>
      </c>
      <c r="G172" s="15">
        <f t="shared" si="48"/>
        <v>0</v>
      </c>
      <c r="H172" s="84"/>
      <c r="I172" s="93"/>
      <c r="J172" s="93"/>
      <c r="K172" s="93"/>
      <c r="L172" s="93"/>
      <c r="M172" s="93"/>
      <c r="N172" s="93"/>
      <c r="O172" s="93"/>
    </row>
    <row r="173" spans="1:15">
      <c r="A173" s="87" t="s">
        <v>112</v>
      </c>
      <c r="B173" s="87"/>
      <c r="C173" s="87"/>
      <c r="D173" s="87"/>
      <c r="E173" s="87"/>
      <c r="F173" s="87"/>
      <c r="G173" s="87"/>
      <c r="H173" s="82" t="s">
        <v>95</v>
      </c>
      <c r="I173" s="93" t="s">
        <v>19</v>
      </c>
      <c r="J173" s="93">
        <v>0</v>
      </c>
      <c r="K173" s="93">
        <v>5</v>
      </c>
      <c r="L173" s="93">
        <v>10</v>
      </c>
      <c r="M173" s="93">
        <v>15</v>
      </c>
      <c r="N173" s="93">
        <v>20</v>
      </c>
      <c r="O173" s="93">
        <v>25</v>
      </c>
    </row>
    <row r="174" spans="1:15">
      <c r="A174" s="5" t="s">
        <v>20</v>
      </c>
      <c r="B174" s="41">
        <f t="shared" si="46"/>
        <v>90</v>
      </c>
      <c r="C174" s="15">
        <v>30</v>
      </c>
      <c r="D174" s="15">
        <v>30</v>
      </c>
      <c r="E174" s="15">
        <v>30</v>
      </c>
      <c r="F174" s="15">
        <v>0</v>
      </c>
      <c r="G174" s="15">
        <v>0</v>
      </c>
      <c r="H174" s="83"/>
      <c r="I174" s="93"/>
      <c r="J174" s="93"/>
      <c r="K174" s="93"/>
      <c r="L174" s="93"/>
      <c r="M174" s="93"/>
      <c r="N174" s="93"/>
      <c r="O174" s="93"/>
    </row>
    <row r="175" spans="1:15" ht="24">
      <c r="A175" s="5" t="s">
        <v>21</v>
      </c>
      <c r="B175" s="41">
        <f t="shared" si="46"/>
        <v>0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83"/>
      <c r="I175" s="93"/>
      <c r="J175" s="93"/>
      <c r="K175" s="93"/>
      <c r="L175" s="93"/>
      <c r="M175" s="93"/>
      <c r="N175" s="93"/>
      <c r="O175" s="93"/>
    </row>
    <row r="176" spans="1:15">
      <c r="A176" s="5" t="s">
        <v>22</v>
      </c>
      <c r="B176" s="41">
        <f t="shared" si="46"/>
        <v>0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83"/>
      <c r="I176" s="93"/>
      <c r="J176" s="93"/>
      <c r="K176" s="93"/>
      <c r="L176" s="93"/>
      <c r="M176" s="93"/>
      <c r="N176" s="93"/>
      <c r="O176" s="93"/>
    </row>
    <row r="177" spans="1:15" ht="24">
      <c r="A177" s="6" t="s">
        <v>34</v>
      </c>
      <c r="B177" s="41">
        <f t="shared" si="46"/>
        <v>90</v>
      </c>
      <c r="C177" s="15">
        <f>SUM(C174:C176)</f>
        <v>30</v>
      </c>
      <c r="D177" s="15">
        <f t="shared" ref="D177:G177" si="49">SUM(D174:D176)</f>
        <v>30</v>
      </c>
      <c r="E177" s="15">
        <f t="shared" si="49"/>
        <v>30</v>
      </c>
      <c r="F177" s="15">
        <f t="shared" si="49"/>
        <v>0</v>
      </c>
      <c r="G177" s="15">
        <f t="shared" si="49"/>
        <v>0</v>
      </c>
      <c r="H177" s="84"/>
      <c r="I177" s="93"/>
      <c r="J177" s="93"/>
      <c r="K177" s="93"/>
      <c r="L177" s="93"/>
      <c r="M177" s="93"/>
      <c r="N177" s="93"/>
      <c r="O177" s="93"/>
    </row>
    <row r="178" spans="1:15" ht="14.25" customHeight="1">
      <c r="A178" s="54" t="s">
        <v>100</v>
      </c>
      <c r="B178" s="64">
        <f>B177+B172+B167+B162+B157</f>
        <v>5890</v>
      </c>
      <c r="C178" s="64">
        <f t="shared" ref="C178:G178" si="50">C177+C172+C167+C162+C157</f>
        <v>1230</v>
      </c>
      <c r="D178" s="64">
        <f t="shared" si="50"/>
        <v>1230</v>
      </c>
      <c r="E178" s="64">
        <f t="shared" si="50"/>
        <v>1230</v>
      </c>
      <c r="F178" s="64">
        <f t="shared" si="50"/>
        <v>1100</v>
      </c>
      <c r="G178" s="64">
        <f t="shared" si="50"/>
        <v>1100</v>
      </c>
      <c r="H178" s="51"/>
      <c r="I178" s="52"/>
      <c r="J178" s="52"/>
      <c r="K178" s="52"/>
      <c r="L178" s="52"/>
      <c r="M178" s="52"/>
      <c r="N178" s="52"/>
      <c r="O178" s="52"/>
    </row>
    <row r="179" spans="1:15">
      <c r="A179" s="87" t="s">
        <v>113</v>
      </c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</row>
    <row r="180" spans="1:15" ht="25.5" customHeight="1">
      <c r="A180" s="100" t="s">
        <v>114</v>
      </c>
      <c r="B180" s="100"/>
      <c r="C180" s="100"/>
      <c r="D180" s="100"/>
      <c r="E180" s="100"/>
      <c r="F180" s="100"/>
      <c r="G180" s="100"/>
      <c r="H180" s="82" t="s">
        <v>96</v>
      </c>
      <c r="I180" s="93" t="s">
        <v>19</v>
      </c>
      <c r="J180" s="93">
        <v>20</v>
      </c>
      <c r="K180" s="93">
        <v>29</v>
      </c>
      <c r="L180" s="93">
        <v>39</v>
      </c>
      <c r="M180" s="93">
        <v>50</v>
      </c>
      <c r="N180" s="93">
        <v>61</v>
      </c>
      <c r="O180" s="93">
        <v>70</v>
      </c>
    </row>
    <row r="181" spans="1:15">
      <c r="A181" s="5" t="s">
        <v>20</v>
      </c>
      <c r="B181" s="41">
        <f t="shared" ref="B181:B182" si="51">SUM(C181:G181)</f>
        <v>0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83"/>
      <c r="I181" s="93"/>
      <c r="J181" s="93"/>
      <c r="K181" s="93"/>
      <c r="L181" s="93"/>
      <c r="M181" s="93"/>
      <c r="N181" s="93"/>
      <c r="O181" s="93"/>
    </row>
    <row r="182" spans="1:15" ht="24">
      <c r="A182" s="5" t="s">
        <v>21</v>
      </c>
      <c r="B182" s="41">
        <f t="shared" si="51"/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83"/>
      <c r="I182" s="93"/>
      <c r="J182" s="93"/>
      <c r="K182" s="93"/>
      <c r="L182" s="93"/>
      <c r="M182" s="93"/>
      <c r="N182" s="93"/>
      <c r="O182" s="93"/>
    </row>
    <row r="183" spans="1:15">
      <c r="A183" s="5" t="s">
        <v>22</v>
      </c>
      <c r="B183" s="41">
        <f t="shared" ref="B183:B184" si="52">SUM(C183:G183)</f>
        <v>13000</v>
      </c>
      <c r="C183" s="15">
        <v>6500</v>
      </c>
      <c r="D183" s="15">
        <v>6500</v>
      </c>
      <c r="E183" s="15">
        <v>0</v>
      </c>
      <c r="F183" s="15">
        <v>0</v>
      </c>
      <c r="G183" s="15">
        <v>0</v>
      </c>
      <c r="H183" s="83"/>
      <c r="I183" s="93"/>
      <c r="J183" s="93"/>
      <c r="K183" s="93"/>
      <c r="L183" s="93"/>
      <c r="M183" s="93"/>
      <c r="N183" s="93"/>
      <c r="O183" s="93"/>
    </row>
    <row r="184" spans="1:15" ht="24">
      <c r="A184" s="6" t="s">
        <v>31</v>
      </c>
      <c r="B184" s="41">
        <f t="shared" si="52"/>
        <v>13000</v>
      </c>
      <c r="C184" s="15">
        <f>SUM(C181:C183)</f>
        <v>6500</v>
      </c>
      <c r="D184" s="15">
        <f t="shared" ref="D184:G184" si="53">SUM(D181:D183)</f>
        <v>6500</v>
      </c>
      <c r="E184" s="15">
        <f t="shared" si="53"/>
        <v>0</v>
      </c>
      <c r="F184" s="15">
        <f t="shared" si="53"/>
        <v>0</v>
      </c>
      <c r="G184" s="15">
        <f t="shared" si="53"/>
        <v>0</v>
      </c>
      <c r="H184" s="84"/>
      <c r="I184" s="93"/>
      <c r="J184" s="93"/>
      <c r="K184" s="93"/>
      <c r="L184" s="93"/>
      <c r="M184" s="93"/>
      <c r="N184" s="93"/>
      <c r="O184" s="93"/>
    </row>
    <row r="185" spans="1:15">
      <c r="A185" s="87" t="s">
        <v>115</v>
      </c>
      <c r="B185" s="87"/>
      <c r="C185" s="87"/>
      <c r="D185" s="87"/>
      <c r="E185" s="87"/>
      <c r="F185" s="87"/>
      <c r="G185" s="87"/>
      <c r="H185" s="82" t="s">
        <v>97</v>
      </c>
      <c r="I185" s="93" t="s">
        <v>19</v>
      </c>
      <c r="J185" s="93">
        <v>0</v>
      </c>
      <c r="K185" s="93">
        <v>100</v>
      </c>
      <c r="L185" s="93">
        <v>100</v>
      </c>
      <c r="M185" s="93">
        <v>100</v>
      </c>
      <c r="N185" s="93">
        <v>100</v>
      </c>
      <c r="O185" s="93">
        <v>100</v>
      </c>
    </row>
    <row r="186" spans="1:15">
      <c r="A186" s="5" t="s">
        <v>20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83"/>
      <c r="I186" s="93"/>
      <c r="J186" s="93"/>
      <c r="K186" s="93"/>
      <c r="L186" s="93"/>
      <c r="M186" s="93"/>
      <c r="N186" s="93"/>
      <c r="O186" s="93"/>
    </row>
    <row r="187" spans="1:15" ht="24">
      <c r="A187" s="5" t="s">
        <v>21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83"/>
      <c r="I187" s="93"/>
      <c r="J187" s="93"/>
      <c r="K187" s="93"/>
      <c r="L187" s="93"/>
      <c r="M187" s="93"/>
      <c r="N187" s="93"/>
      <c r="O187" s="93"/>
    </row>
    <row r="188" spans="1:15">
      <c r="A188" s="5" t="s">
        <v>22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83"/>
      <c r="I188" s="93"/>
      <c r="J188" s="93"/>
      <c r="K188" s="93"/>
      <c r="L188" s="93"/>
      <c r="M188" s="93"/>
      <c r="N188" s="93"/>
      <c r="O188" s="93"/>
    </row>
    <row r="189" spans="1:15" ht="29.25" customHeight="1">
      <c r="A189" s="6" t="s">
        <v>32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84"/>
      <c r="I189" s="93"/>
      <c r="J189" s="93"/>
      <c r="K189" s="93"/>
      <c r="L189" s="93"/>
      <c r="M189" s="93"/>
      <c r="N189" s="93"/>
      <c r="O189" s="93"/>
    </row>
    <row r="190" spans="1:15" ht="16.5" customHeight="1">
      <c r="A190" s="65" t="s">
        <v>101</v>
      </c>
      <c r="B190" s="63">
        <f>B189+B184</f>
        <v>13000</v>
      </c>
      <c r="C190" s="63">
        <f t="shared" ref="C190:G190" si="54">C189+C184</f>
        <v>6500</v>
      </c>
      <c r="D190" s="63">
        <f t="shared" si="54"/>
        <v>6500</v>
      </c>
      <c r="E190" s="63">
        <f t="shared" si="54"/>
        <v>0</v>
      </c>
      <c r="F190" s="63">
        <f t="shared" si="54"/>
        <v>0</v>
      </c>
      <c r="G190" s="63">
        <f t="shared" si="54"/>
        <v>0</v>
      </c>
      <c r="H190" s="51"/>
      <c r="I190" s="52"/>
      <c r="J190" s="52"/>
      <c r="K190" s="52"/>
      <c r="L190" s="52"/>
      <c r="M190" s="52"/>
      <c r="N190" s="52"/>
      <c r="O190" s="52"/>
    </row>
    <row r="191" spans="1:15">
      <c r="A191" s="87" t="s">
        <v>116</v>
      </c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</row>
    <row r="192" spans="1:15" ht="15.75" customHeight="1">
      <c r="A192" s="87" t="s">
        <v>117</v>
      </c>
      <c r="B192" s="87"/>
      <c r="C192" s="87"/>
      <c r="D192" s="87"/>
      <c r="E192" s="87"/>
      <c r="F192" s="87"/>
      <c r="G192" s="87"/>
      <c r="H192" s="82" t="s">
        <v>98</v>
      </c>
      <c r="I192" s="93" t="s">
        <v>19</v>
      </c>
      <c r="J192" s="93">
        <v>43</v>
      </c>
      <c r="K192" s="93">
        <v>100</v>
      </c>
      <c r="L192" s="93">
        <v>100</v>
      </c>
      <c r="M192" s="93">
        <v>100</v>
      </c>
      <c r="N192" s="93">
        <v>100</v>
      </c>
      <c r="O192" s="93">
        <v>100</v>
      </c>
    </row>
    <row r="193" spans="1:15">
      <c r="A193" s="5" t="s">
        <v>20</v>
      </c>
      <c r="B193" s="41">
        <f t="shared" ref="B193:B206" si="55">SUM(C193:G193)</f>
        <v>1000</v>
      </c>
      <c r="C193" s="15">
        <v>500</v>
      </c>
      <c r="D193" s="15">
        <v>500</v>
      </c>
      <c r="E193" s="15">
        <v>0</v>
      </c>
      <c r="F193" s="15">
        <v>0</v>
      </c>
      <c r="G193" s="15">
        <v>0</v>
      </c>
      <c r="H193" s="83"/>
      <c r="I193" s="93"/>
      <c r="J193" s="93"/>
      <c r="K193" s="93"/>
      <c r="L193" s="93"/>
      <c r="M193" s="93"/>
      <c r="N193" s="93"/>
      <c r="O193" s="93"/>
    </row>
    <row r="194" spans="1:15" ht="24">
      <c r="A194" s="5" t="s">
        <v>21</v>
      </c>
      <c r="B194" s="41">
        <f t="shared" si="55"/>
        <v>0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83"/>
      <c r="I194" s="93"/>
      <c r="J194" s="93"/>
      <c r="K194" s="93"/>
      <c r="L194" s="93"/>
      <c r="M194" s="93"/>
      <c r="N194" s="93"/>
      <c r="O194" s="93"/>
    </row>
    <row r="195" spans="1:15">
      <c r="A195" s="5" t="s">
        <v>22</v>
      </c>
      <c r="B195" s="41">
        <f t="shared" si="55"/>
        <v>3000</v>
      </c>
      <c r="C195" s="15">
        <v>1500</v>
      </c>
      <c r="D195" s="15">
        <v>1500</v>
      </c>
      <c r="E195" s="15">
        <v>0</v>
      </c>
      <c r="F195" s="15">
        <v>0</v>
      </c>
      <c r="G195" s="15">
        <v>0</v>
      </c>
      <c r="H195" s="83"/>
      <c r="I195" s="93"/>
      <c r="J195" s="93"/>
      <c r="K195" s="93"/>
      <c r="L195" s="93"/>
      <c r="M195" s="93"/>
      <c r="N195" s="93"/>
      <c r="O195" s="93"/>
    </row>
    <row r="196" spans="1:15" ht="24">
      <c r="A196" s="6" t="s">
        <v>31</v>
      </c>
      <c r="B196" s="41">
        <f t="shared" si="55"/>
        <v>4000</v>
      </c>
      <c r="C196" s="15">
        <f>SUM(C193:C195)</f>
        <v>2000</v>
      </c>
      <c r="D196" s="15">
        <f>SUM(D193:D195)</f>
        <v>2000</v>
      </c>
      <c r="E196" s="15">
        <v>0</v>
      </c>
      <c r="F196" s="15">
        <v>0</v>
      </c>
      <c r="G196" s="15">
        <v>0</v>
      </c>
      <c r="H196" s="84"/>
      <c r="I196" s="93"/>
      <c r="J196" s="93"/>
      <c r="K196" s="93"/>
      <c r="L196" s="93"/>
      <c r="M196" s="93"/>
      <c r="N196" s="93"/>
      <c r="O196" s="93"/>
    </row>
    <row r="197" spans="1:15" ht="15.75" customHeight="1">
      <c r="A197" s="87" t="s">
        <v>118</v>
      </c>
      <c r="B197" s="87"/>
      <c r="C197" s="87"/>
      <c r="D197" s="87"/>
      <c r="E197" s="87"/>
      <c r="F197" s="87"/>
      <c r="G197" s="87"/>
      <c r="H197" s="82" t="s">
        <v>99</v>
      </c>
      <c r="I197" s="93" t="s">
        <v>19</v>
      </c>
      <c r="J197" s="93">
        <v>50</v>
      </c>
      <c r="K197" s="93">
        <v>100</v>
      </c>
      <c r="L197" s="93">
        <v>100</v>
      </c>
      <c r="M197" s="93">
        <v>100</v>
      </c>
      <c r="N197" s="93">
        <v>100</v>
      </c>
      <c r="O197" s="93">
        <v>100</v>
      </c>
    </row>
    <row r="198" spans="1:15">
      <c r="A198" s="5" t="s">
        <v>20</v>
      </c>
      <c r="B198" s="41">
        <f t="shared" si="55"/>
        <v>300</v>
      </c>
      <c r="C198" s="15">
        <v>100</v>
      </c>
      <c r="D198" s="15">
        <v>100</v>
      </c>
      <c r="E198" s="15">
        <v>100</v>
      </c>
      <c r="F198" s="15">
        <v>0</v>
      </c>
      <c r="G198" s="15">
        <v>0</v>
      </c>
      <c r="H198" s="83"/>
      <c r="I198" s="93"/>
      <c r="J198" s="93"/>
      <c r="K198" s="93"/>
      <c r="L198" s="93"/>
      <c r="M198" s="93"/>
      <c r="N198" s="93"/>
      <c r="O198" s="93"/>
    </row>
    <row r="199" spans="1:15" ht="24">
      <c r="A199" s="5" t="s">
        <v>21</v>
      </c>
      <c r="B199" s="41">
        <f t="shared" si="55"/>
        <v>0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83"/>
      <c r="I199" s="93"/>
      <c r="J199" s="93"/>
      <c r="K199" s="93"/>
      <c r="L199" s="93"/>
      <c r="M199" s="93"/>
      <c r="N199" s="93"/>
      <c r="O199" s="93"/>
    </row>
    <row r="200" spans="1:15">
      <c r="A200" s="5" t="s">
        <v>22</v>
      </c>
      <c r="B200" s="41">
        <f t="shared" si="55"/>
        <v>0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83"/>
      <c r="I200" s="93"/>
      <c r="J200" s="93"/>
      <c r="K200" s="93"/>
      <c r="L200" s="93"/>
      <c r="M200" s="93"/>
      <c r="N200" s="93"/>
      <c r="O200" s="93"/>
    </row>
    <row r="201" spans="1:15" ht="24">
      <c r="A201" s="6" t="s">
        <v>32</v>
      </c>
      <c r="B201" s="41">
        <f t="shared" si="55"/>
        <v>300</v>
      </c>
      <c r="C201" s="15">
        <f>SUM(C198:C200)</f>
        <v>100</v>
      </c>
      <c r="D201" s="15">
        <f t="shared" ref="D201:G201" si="56">SUM(D198:D200)</f>
        <v>100</v>
      </c>
      <c r="E201" s="15">
        <f t="shared" si="56"/>
        <v>100</v>
      </c>
      <c r="F201" s="15">
        <f t="shared" si="56"/>
        <v>0</v>
      </c>
      <c r="G201" s="15">
        <f t="shared" si="56"/>
        <v>0</v>
      </c>
      <c r="H201" s="84"/>
      <c r="I201" s="93"/>
      <c r="J201" s="93"/>
      <c r="K201" s="93"/>
      <c r="L201" s="93"/>
      <c r="M201" s="93"/>
      <c r="N201" s="93"/>
      <c r="O201" s="93"/>
    </row>
    <row r="202" spans="1:15" ht="15" customHeight="1">
      <c r="A202" s="87" t="s">
        <v>119</v>
      </c>
      <c r="B202" s="87"/>
      <c r="C202" s="87"/>
      <c r="D202" s="87"/>
      <c r="E202" s="87"/>
      <c r="F202" s="87"/>
      <c r="G202" s="87"/>
      <c r="H202" s="82" t="s">
        <v>40</v>
      </c>
      <c r="I202" s="93" t="s">
        <v>19</v>
      </c>
      <c r="J202" s="93">
        <v>3</v>
      </c>
      <c r="K202" s="93">
        <v>5</v>
      </c>
      <c r="L202" s="93">
        <v>6</v>
      </c>
      <c r="M202" s="93">
        <v>7</v>
      </c>
      <c r="N202" s="93">
        <v>8</v>
      </c>
      <c r="O202" s="93">
        <v>10</v>
      </c>
    </row>
    <row r="203" spans="1:15" ht="19.5" customHeight="1">
      <c r="A203" s="5" t="s">
        <v>20</v>
      </c>
      <c r="B203" s="41">
        <f t="shared" si="55"/>
        <v>1650</v>
      </c>
      <c r="C203" s="15">
        <v>500</v>
      </c>
      <c r="D203" s="15">
        <v>550</v>
      </c>
      <c r="E203" s="15">
        <v>600</v>
      </c>
      <c r="F203" s="15">
        <v>0</v>
      </c>
      <c r="G203" s="15">
        <v>0</v>
      </c>
      <c r="H203" s="83"/>
      <c r="I203" s="93"/>
      <c r="J203" s="93"/>
      <c r="K203" s="93"/>
      <c r="L203" s="93"/>
      <c r="M203" s="93"/>
      <c r="N203" s="93"/>
      <c r="O203" s="93"/>
    </row>
    <row r="204" spans="1:15" ht="24">
      <c r="A204" s="5" t="s">
        <v>21</v>
      </c>
      <c r="B204" s="41">
        <f t="shared" si="55"/>
        <v>0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83"/>
      <c r="I204" s="93"/>
      <c r="J204" s="93"/>
      <c r="K204" s="93"/>
      <c r="L204" s="93"/>
      <c r="M204" s="93"/>
      <c r="N204" s="93"/>
      <c r="O204" s="93"/>
    </row>
    <row r="205" spans="1:15">
      <c r="A205" s="5" t="s">
        <v>22</v>
      </c>
      <c r="B205" s="41">
        <f t="shared" si="55"/>
        <v>0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83"/>
      <c r="I205" s="93"/>
      <c r="J205" s="93"/>
      <c r="K205" s="93"/>
      <c r="L205" s="93"/>
      <c r="M205" s="93"/>
      <c r="N205" s="93"/>
      <c r="O205" s="93"/>
    </row>
    <row r="206" spans="1:15" ht="24">
      <c r="A206" s="6" t="s">
        <v>33</v>
      </c>
      <c r="B206" s="41">
        <f t="shared" si="55"/>
        <v>1650</v>
      </c>
      <c r="C206" s="15">
        <f>SUM(C203:C205)</f>
        <v>500</v>
      </c>
      <c r="D206" s="15">
        <f t="shared" ref="D206:E206" si="57">SUM(D203:D205)</f>
        <v>550</v>
      </c>
      <c r="E206" s="15">
        <f t="shared" si="57"/>
        <v>600</v>
      </c>
      <c r="F206" s="15">
        <v>0</v>
      </c>
      <c r="G206" s="15">
        <v>0</v>
      </c>
      <c r="H206" s="84"/>
      <c r="I206" s="93"/>
      <c r="J206" s="93"/>
      <c r="K206" s="93"/>
      <c r="L206" s="93"/>
      <c r="M206" s="93"/>
      <c r="N206" s="93"/>
      <c r="O206" s="93"/>
    </row>
    <row r="207" spans="1:15" ht="27.75" customHeight="1">
      <c r="A207" s="100" t="s">
        <v>120</v>
      </c>
      <c r="B207" s="100"/>
      <c r="C207" s="100"/>
      <c r="D207" s="100"/>
      <c r="E207" s="100"/>
      <c r="F207" s="100"/>
      <c r="G207" s="100"/>
      <c r="H207" s="82" t="s">
        <v>53</v>
      </c>
      <c r="I207" s="113" t="s">
        <v>19</v>
      </c>
      <c r="J207" s="113">
        <v>77</v>
      </c>
      <c r="K207" s="113">
        <v>80</v>
      </c>
      <c r="L207" s="113">
        <v>85</v>
      </c>
      <c r="M207" s="113">
        <v>85</v>
      </c>
      <c r="N207" s="113">
        <v>90</v>
      </c>
      <c r="O207" s="113">
        <v>90</v>
      </c>
    </row>
    <row r="208" spans="1:15" ht="20.25" customHeight="1">
      <c r="A208" s="16" t="s">
        <v>20</v>
      </c>
      <c r="B208" s="43">
        <v>0</v>
      </c>
      <c r="C208" s="43">
        <v>0</v>
      </c>
      <c r="D208" s="43">
        <v>0</v>
      </c>
      <c r="E208" s="43">
        <v>0</v>
      </c>
      <c r="F208" s="43">
        <v>0</v>
      </c>
      <c r="G208" s="43">
        <v>0</v>
      </c>
      <c r="H208" s="83"/>
      <c r="I208" s="114"/>
      <c r="J208" s="114"/>
      <c r="K208" s="114"/>
      <c r="L208" s="114"/>
      <c r="M208" s="114"/>
      <c r="N208" s="114"/>
      <c r="O208" s="114"/>
    </row>
    <row r="209" spans="1:15" ht="29.25" customHeight="1">
      <c r="A209" s="5" t="s">
        <v>21</v>
      </c>
      <c r="B209" s="43">
        <v>0</v>
      </c>
      <c r="C209" s="43">
        <v>0</v>
      </c>
      <c r="D209" s="43">
        <v>0</v>
      </c>
      <c r="E209" s="43">
        <v>0</v>
      </c>
      <c r="F209" s="43">
        <v>0</v>
      </c>
      <c r="G209" s="43">
        <v>0</v>
      </c>
      <c r="H209" s="83"/>
      <c r="I209" s="114"/>
      <c r="J209" s="114"/>
      <c r="K209" s="114"/>
      <c r="L209" s="114"/>
      <c r="M209" s="114"/>
      <c r="N209" s="114"/>
      <c r="O209" s="114"/>
    </row>
    <row r="210" spans="1:15" ht="20.25" customHeight="1">
      <c r="A210" s="5" t="s">
        <v>22</v>
      </c>
      <c r="B210" s="43">
        <v>0</v>
      </c>
      <c r="C210" s="43">
        <v>0</v>
      </c>
      <c r="D210" s="43">
        <v>0</v>
      </c>
      <c r="E210" s="43">
        <v>0</v>
      </c>
      <c r="F210" s="43">
        <v>0</v>
      </c>
      <c r="G210" s="43">
        <v>0</v>
      </c>
      <c r="H210" s="84"/>
      <c r="I210" s="115"/>
      <c r="J210" s="115"/>
      <c r="K210" s="115"/>
      <c r="L210" s="115"/>
      <c r="M210" s="115"/>
      <c r="N210" s="115"/>
      <c r="O210" s="115"/>
    </row>
    <row r="211" spans="1:15" ht="60">
      <c r="A211" s="105" t="s">
        <v>38</v>
      </c>
      <c r="B211" s="108">
        <v>0</v>
      </c>
      <c r="C211" s="108">
        <v>0</v>
      </c>
      <c r="D211" s="108">
        <v>0</v>
      </c>
      <c r="E211" s="108">
        <v>0</v>
      </c>
      <c r="F211" s="108">
        <v>0</v>
      </c>
      <c r="G211" s="108">
        <v>0</v>
      </c>
      <c r="H211" s="50" t="s">
        <v>121</v>
      </c>
      <c r="I211" s="10" t="s">
        <v>26</v>
      </c>
      <c r="J211" s="10">
        <v>7.5</v>
      </c>
      <c r="K211" s="10">
        <v>6</v>
      </c>
      <c r="L211" s="10">
        <v>4.5</v>
      </c>
      <c r="M211" s="10">
        <v>3</v>
      </c>
      <c r="N211" s="10">
        <v>1.5</v>
      </c>
      <c r="O211" s="10">
        <v>0</v>
      </c>
    </row>
    <row r="212" spans="1:15" ht="60">
      <c r="A212" s="106"/>
      <c r="B212" s="109"/>
      <c r="C212" s="109"/>
      <c r="D212" s="109"/>
      <c r="E212" s="109"/>
      <c r="F212" s="109"/>
      <c r="G212" s="109"/>
      <c r="H212" s="50" t="s">
        <v>122</v>
      </c>
      <c r="I212" s="10" t="s">
        <v>26</v>
      </c>
      <c r="J212" s="10">
        <v>1.5</v>
      </c>
      <c r="K212" s="10">
        <v>0.5</v>
      </c>
      <c r="L212" s="10">
        <v>1</v>
      </c>
      <c r="M212" s="10">
        <v>0.5</v>
      </c>
      <c r="N212" s="10">
        <v>0</v>
      </c>
      <c r="O212" s="10">
        <v>0</v>
      </c>
    </row>
    <row r="213" spans="1:15" ht="84">
      <c r="A213" s="106"/>
      <c r="B213" s="109"/>
      <c r="C213" s="109"/>
      <c r="D213" s="109"/>
      <c r="E213" s="109"/>
      <c r="F213" s="109"/>
      <c r="G213" s="109"/>
      <c r="H213" s="50" t="s">
        <v>123</v>
      </c>
      <c r="I213" s="10" t="s">
        <v>26</v>
      </c>
      <c r="J213" s="10">
        <v>0</v>
      </c>
      <c r="K213" s="10">
        <v>0.5</v>
      </c>
      <c r="L213" s="10">
        <v>1</v>
      </c>
      <c r="M213" s="10">
        <v>1.5</v>
      </c>
      <c r="N213" s="10">
        <v>2</v>
      </c>
      <c r="O213" s="10">
        <v>2</v>
      </c>
    </row>
    <row r="214" spans="1:15" ht="72">
      <c r="A214" s="106"/>
      <c r="B214" s="109"/>
      <c r="C214" s="109"/>
      <c r="D214" s="109"/>
      <c r="E214" s="109"/>
      <c r="F214" s="109"/>
      <c r="G214" s="109"/>
      <c r="H214" s="50" t="s">
        <v>124</v>
      </c>
      <c r="I214" s="10" t="s">
        <v>19</v>
      </c>
      <c r="J214" s="10">
        <v>68</v>
      </c>
      <c r="K214" s="10">
        <v>75</v>
      </c>
      <c r="L214" s="10">
        <v>80</v>
      </c>
      <c r="M214" s="10">
        <v>85</v>
      </c>
      <c r="N214" s="10">
        <v>90</v>
      </c>
      <c r="O214" s="10">
        <v>95</v>
      </c>
    </row>
    <row r="215" spans="1:15" ht="134.25" customHeight="1">
      <c r="A215" s="107"/>
      <c r="B215" s="110"/>
      <c r="C215" s="110"/>
      <c r="D215" s="110"/>
      <c r="E215" s="110"/>
      <c r="F215" s="110"/>
      <c r="G215" s="110"/>
      <c r="H215" s="50" t="s">
        <v>125</v>
      </c>
      <c r="I215" s="10" t="s">
        <v>19</v>
      </c>
      <c r="J215" s="10">
        <v>15</v>
      </c>
      <c r="K215" s="10">
        <v>18</v>
      </c>
      <c r="L215" s="10">
        <v>21</v>
      </c>
      <c r="M215" s="10">
        <v>24</v>
      </c>
      <c r="N215" s="10">
        <v>27</v>
      </c>
      <c r="O215" s="10">
        <v>30</v>
      </c>
    </row>
    <row r="216" spans="1:15" ht="25.5" customHeight="1">
      <c r="A216" s="87" t="s">
        <v>129</v>
      </c>
      <c r="B216" s="87"/>
      <c r="C216" s="87"/>
      <c r="D216" s="87"/>
      <c r="E216" s="87"/>
      <c r="F216" s="87"/>
      <c r="G216" s="87"/>
      <c r="H216" s="102" t="s">
        <v>126</v>
      </c>
      <c r="I216" s="101" t="s">
        <v>19</v>
      </c>
      <c r="J216" s="101">
        <v>41.3</v>
      </c>
      <c r="K216" s="101">
        <v>42</v>
      </c>
      <c r="L216" s="101">
        <v>42.5</v>
      </c>
      <c r="M216" s="101">
        <v>43</v>
      </c>
      <c r="N216" s="101">
        <v>43.5</v>
      </c>
      <c r="O216" s="101">
        <v>44</v>
      </c>
    </row>
    <row r="217" spans="1:15">
      <c r="A217" s="5" t="s">
        <v>20</v>
      </c>
      <c r="B217" s="15">
        <v>0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03"/>
      <c r="I217" s="101"/>
      <c r="J217" s="101"/>
      <c r="K217" s="101"/>
      <c r="L217" s="101"/>
      <c r="M217" s="101"/>
      <c r="N217" s="101"/>
      <c r="O217" s="101"/>
    </row>
    <row r="218" spans="1:15" ht="24">
      <c r="A218" s="5" t="s">
        <v>21</v>
      </c>
      <c r="B218" s="15">
        <v>0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03"/>
      <c r="I218" s="101"/>
      <c r="J218" s="101"/>
      <c r="K218" s="101"/>
      <c r="L218" s="101"/>
      <c r="M218" s="101"/>
      <c r="N218" s="101"/>
      <c r="O218" s="101"/>
    </row>
    <row r="219" spans="1:15">
      <c r="A219" s="5" t="s">
        <v>22</v>
      </c>
      <c r="B219" s="41">
        <f t="shared" ref="B219" si="58">SUM(C219:G219)</f>
        <v>1500</v>
      </c>
      <c r="C219" s="15">
        <v>500</v>
      </c>
      <c r="D219" s="15">
        <v>500</v>
      </c>
      <c r="E219" s="15">
        <v>500</v>
      </c>
      <c r="F219" s="15">
        <v>0</v>
      </c>
      <c r="G219" s="15">
        <v>0</v>
      </c>
      <c r="H219" s="103"/>
      <c r="I219" s="101"/>
      <c r="J219" s="101"/>
      <c r="K219" s="101"/>
      <c r="L219" s="101"/>
      <c r="M219" s="101"/>
      <c r="N219" s="101"/>
      <c r="O219" s="101"/>
    </row>
    <row r="220" spans="1:15" ht="24">
      <c r="A220" s="6" t="s">
        <v>34</v>
      </c>
      <c r="B220" s="15">
        <f>SUM(B217:B219)</f>
        <v>1500</v>
      </c>
      <c r="C220" s="15">
        <f t="shared" ref="C220:G220" si="59">SUM(C217:C219)</f>
        <v>500</v>
      </c>
      <c r="D220" s="15">
        <f t="shared" si="59"/>
        <v>500</v>
      </c>
      <c r="E220" s="15">
        <f t="shared" si="59"/>
        <v>500</v>
      </c>
      <c r="F220" s="15">
        <f t="shared" si="59"/>
        <v>0</v>
      </c>
      <c r="G220" s="15">
        <f t="shared" si="59"/>
        <v>0</v>
      </c>
      <c r="H220" s="104"/>
      <c r="I220" s="101"/>
      <c r="J220" s="101"/>
      <c r="K220" s="101"/>
      <c r="L220" s="101"/>
      <c r="M220" s="101"/>
      <c r="N220" s="101"/>
      <c r="O220" s="101"/>
    </row>
    <row r="221" spans="1:15" ht="21" customHeight="1">
      <c r="A221" s="87" t="s">
        <v>127</v>
      </c>
      <c r="B221" s="87"/>
      <c r="C221" s="87"/>
      <c r="D221" s="87"/>
      <c r="E221" s="87"/>
      <c r="F221" s="87"/>
      <c r="G221" s="87"/>
      <c r="H221" s="82" t="s">
        <v>128</v>
      </c>
      <c r="I221" s="111" t="s">
        <v>19</v>
      </c>
      <c r="J221" s="111">
        <v>71</v>
      </c>
      <c r="K221" s="111">
        <v>60</v>
      </c>
      <c r="L221" s="111">
        <v>33</v>
      </c>
      <c r="M221" s="111">
        <v>0</v>
      </c>
      <c r="N221" s="111">
        <v>0</v>
      </c>
      <c r="O221" s="111">
        <v>0</v>
      </c>
    </row>
    <row r="222" spans="1:15" ht="22.5" customHeight="1">
      <c r="A222" s="5" t="s">
        <v>20</v>
      </c>
      <c r="B222" s="15">
        <v>0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83"/>
      <c r="I222" s="111"/>
      <c r="J222" s="111"/>
      <c r="K222" s="111"/>
      <c r="L222" s="111"/>
      <c r="M222" s="111"/>
      <c r="N222" s="111"/>
      <c r="O222" s="111"/>
    </row>
    <row r="223" spans="1:15" ht="24">
      <c r="A223" s="5" t="s">
        <v>21</v>
      </c>
      <c r="B223" s="15">
        <v>0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83"/>
      <c r="I223" s="111"/>
      <c r="J223" s="111"/>
      <c r="K223" s="111"/>
      <c r="L223" s="111"/>
      <c r="M223" s="111"/>
      <c r="N223" s="111"/>
      <c r="O223" s="111"/>
    </row>
    <row r="224" spans="1:15" ht="20.25" customHeight="1">
      <c r="A224" s="5" t="s">
        <v>22</v>
      </c>
      <c r="B224" s="41">
        <f t="shared" ref="B224" si="60">SUM(C224:G224)</f>
        <v>5000</v>
      </c>
      <c r="C224" s="15">
        <v>1000</v>
      </c>
      <c r="D224" s="15">
        <v>1000</v>
      </c>
      <c r="E224" s="15">
        <v>1000</v>
      </c>
      <c r="F224" s="15">
        <v>1000</v>
      </c>
      <c r="G224" s="15">
        <v>1000</v>
      </c>
      <c r="H224" s="83"/>
      <c r="I224" s="111"/>
      <c r="J224" s="111"/>
      <c r="K224" s="111"/>
      <c r="L224" s="111"/>
      <c r="M224" s="111"/>
      <c r="N224" s="111"/>
      <c r="O224" s="111"/>
    </row>
    <row r="225" spans="1:15" ht="57" customHeight="1">
      <c r="A225" s="6" t="s">
        <v>36</v>
      </c>
      <c r="B225" s="15">
        <f>SUM(B222:B224)</f>
        <v>5000</v>
      </c>
      <c r="C225" s="15">
        <f t="shared" ref="C225:G225" si="61">SUM(C222:C224)</f>
        <v>1000</v>
      </c>
      <c r="D225" s="15">
        <f t="shared" si="61"/>
        <v>1000</v>
      </c>
      <c r="E225" s="15">
        <f t="shared" si="61"/>
        <v>1000</v>
      </c>
      <c r="F225" s="15">
        <f t="shared" si="61"/>
        <v>1000</v>
      </c>
      <c r="G225" s="15">
        <f t="shared" si="61"/>
        <v>1000</v>
      </c>
      <c r="H225" s="84"/>
      <c r="I225" s="111"/>
      <c r="J225" s="111"/>
      <c r="K225" s="111"/>
      <c r="L225" s="111"/>
      <c r="M225" s="111"/>
      <c r="N225" s="111"/>
      <c r="O225" s="111"/>
    </row>
    <row r="226" spans="1:15" ht="18.75" customHeight="1">
      <c r="A226" s="87" t="s">
        <v>130</v>
      </c>
      <c r="B226" s="87"/>
      <c r="C226" s="87"/>
      <c r="D226" s="87"/>
      <c r="E226" s="87"/>
      <c r="F226" s="87"/>
      <c r="G226" s="87"/>
      <c r="H226" s="82" t="s">
        <v>133</v>
      </c>
      <c r="I226" s="93" t="s">
        <v>19</v>
      </c>
      <c r="J226" s="93">
        <v>100</v>
      </c>
      <c r="K226" s="93">
        <v>100</v>
      </c>
      <c r="L226" s="93">
        <v>100</v>
      </c>
      <c r="M226" s="93">
        <v>100</v>
      </c>
      <c r="N226" s="93">
        <v>100</v>
      </c>
      <c r="O226" s="93">
        <v>100</v>
      </c>
    </row>
    <row r="227" spans="1:15">
      <c r="A227" s="5" t="s">
        <v>20</v>
      </c>
      <c r="B227" s="15">
        <v>0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83"/>
      <c r="I227" s="93"/>
      <c r="J227" s="93"/>
      <c r="K227" s="93"/>
      <c r="L227" s="93"/>
      <c r="M227" s="93"/>
      <c r="N227" s="93"/>
      <c r="O227" s="93"/>
    </row>
    <row r="228" spans="1:15" ht="24">
      <c r="A228" s="5" t="s">
        <v>21</v>
      </c>
      <c r="B228" s="15">
        <v>0</v>
      </c>
      <c r="C228" s="15">
        <v>0</v>
      </c>
      <c r="D228" s="15">
        <v>0</v>
      </c>
      <c r="E228" s="15">
        <v>0</v>
      </c>
      <c r="F228" s="15">
        <v>0</v>
      </c>
      <c r="G228" s="15">
        <v>0</v>
      </c>
      <c r="H228" s="83"/>
      <c r="I228" s="93"/>
      <c r="J228" s="93"/>
      <c r="K228" s="93"/>
      <c r="L228" s="93"/>
      <c r="M228" s="93"/>
      <c r="N228" s="93"/>
      <c r="O228" s="93"/>
    </row>
    <row r="229" spans="1:15">
      <c r="A229" s="5" t="s">
        <v>22</v>
      </c>
      <c r="B229" s="41">
        <f t="shared" ref="B229" si="62">SUM(C229:G229)</f>
        <v>6500</v>
      </c>
      <c r="C229" s="15">
        <v>1100</v>
      </c>
      <c r="D229" s="15">
        <v>1200</v>
      </c>
      <c r="E229" s="15">
        <v>1300</v>
      </c>
      <c r="F229" s="15">
        <v>1400</v>
      </c>
      <c r="G229" s="15">
        <v>1500</v>
      </c>
      <c r="H229" s="83"/>
      <c r="I229" s="93"/>
      <c r="J229" s="93"/>
      <c r="K229" s="93"/>
      <c r="L229" s="93"/>
      <c r="M229" s="93"/>
      <c r="N229" s="93"/>
      <c r="O229" s="93"/>
    </row>
    <row r="230" spans="1:15" ht="24">
      <c r="A230" s="6" t="s">
        <v>37</v>
      </c>
      <c r="B230" s="15">
        <f>SUM(B227:B229)</f>
        <v>6500</v>
      </c>
      <c r="C230" s="15">
        <f t="shared" ref="C230:G230" si="63">SUM(C227:C229)</f>
        <v>1100</v>
      </c>
      <c r="D230" s="15">
        <f t="shared" si="63"/>
        <v>1200</v>
      </c>
      <c r="E230" s="15">
        <f t="shared" si="63"/>
        <v>1300</v>
      </c>
      <c r="F230" s="15">
        <f t="shared" si="63"/>
        <v>1400</v>
      </c>
      <c r="G230" s="15">
        <f t="shared" si="63"/>
        <v>1500</v>
      </c>
      <c r="H230" s="84"/>
      <c r="I230" s="93"/>
      <c r="J230" s="93"/>
      <c r="K230" s="93"/>
      <c r="L230" s="93"/>
      <c r="M230" s="93"/>
      <c r="N230" s="93"/>
      <c r="O230" s="93"/>
    </row>
    <row r="231" spans="1:15" ht="24" customHeight="1">
      <c r="A231" s="87" t="s">
        <v>131</v>
      </c>
      <c r="B231" s="87"/>
      <c r="C231" s="87"/>
      <c r="D231" s="87"/>
      <c r="E231" s="87"/>
      <c r="F231" s="87"/>
      <c r="G231" s="87"/>
      <c r="H231" s="82" t="s">
        <v>134</v>
      </c>
      <c r="I231" s="93" t="s">
        <v>19</v>
      </c>
      <c r="J231" s="93">
        <v>100</v>
      </c>
      <c r="K231" s="93">
        <v>100</v>
      </c>
      <c r="L231" s="93">
        <v>100</v>
      </c>
      <c r="M231" s="93">
        <v>100</v>
      </c>
      <c r="N231" s="93">
        <v>100</v>
      </c>
      <c r="O231" s="93">
        <v>100</v>
      </c>
    </row>
    <row r="232" spans="1:15">
      <c r="A232" s="5" t="s">
        <v>20</v>
      </c>
      <c r="B232" s="15">
        <v>0</v>
      </c>
      <c r="C232" s="15">
        <v>0</v>
      </c>
      <c r="D232" s="15">
        <v>0</v>
      </c>
      <c r="E232" s="15">
        <v>0</v>
      </c>
      <c r="F232" s="15">
        <v>0</v>
      </c>
      <c r="G232" s="15">
        <v>0</v>
      </c>
      <c r="H232" s="83"/>
      <c r="I232" s="93"/>
      <c r="J232" s="93"/>
      <c r="K232" s="93"/>
      <c r="L232" s="93"/>
      <c r="M232" s="93"/>
      <c r="N232" s="93"/>
      <c r="O232" s="93"/>
    </row>
    <row r="233" spans="1:15" ht="24">
      <c r="A233" s="5" t="s">
        <v>21</v>
      </c>
      <c r="B233" s="15">
        <v>0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83"/>
      <c r="I233" s="93"/>
      <c r="J233" s="93"/>
      <c r="K233" s="93"/>
      <c r="L233" s="93"/>
      <c r="M233" s="93"/>
      <c r="N233" s="93"/>
      <c r="O233" s="93"/>
    </row>
    <row r="234" spans="1:15">
      <c r="A234" s="5" t="s">
        <v>22</v>
      </c>
      <c r="B234" s="41">
        <f t="shared" ref="B234" si="64">SUM(C234:G234)</f>
        <v>2500</v>
      </c>
      <c r="C234" s="15">
        <v>500</v>
      </c>
      <c r="D234" s="15">
        <v>500</v>
      </c>
      <c r="E234" s="15">
        <v>500</v>
      </c>
      <c r="F234" s="15">
        <v>500</v>
      </c>
      <c r="G234" s="15">
        <v>500</v>
      </c>
      <c r="H234" s="83"/>
      <c r="I234" s="93"/>
      <c r="J234" s="93"/>
      <c r="K234" s="93"/>
      <c r="L234" s="93"/>
      <c r="M234" s="93"/>
      <c r="N234" s="93"/>
      <c r="O234" s="93"/>
    </row>
    <row r="235" spans="1:15" ht="26.25" customHeight="1">
      <c r="A235" s="6" t="s">
        <v>44</v>
      </c>
      <c r="B235" s="15">
        <f>SUM(B232:B234)</f>
        <v>2500</v>
      </c>
      <c r="C235" s="15">
        <f t="shared" ref="C235:G235" si="65">SUM(C232:C234)</f>
        <v>500</v>
      </c>
      <c r="D235" s="15">
        <f t="shared" si="65"/>
        <v>500</v>
      </c>
      <c r="E235" s="15">
        <f t="shared" si="65"/>
        <v>500</v>
      </c>
      <c r="F235" s="15">
        <f t="shared" si="65"/>
        <v>500</v>
      </c>
      <c r="G235" s="15">
        <f t="shared" si="65"/>
        <v>500</v>
      </c>
      <c r="H235" s="84"/>
      <c r="I235" s="93"/>
      <c r="J235" s="93"/>
      <c r="K235" s="93"/>
      <c r="L235" s="93"/>
      <c r="M235" s="93"/>
      <c r="N235" s="93"/>
      <c r="O235" s="93"/>
    </row>
    <row r="236" spans="1:15" ht="27.75" customHeight="1">
      <c r="A236" s="100" t="s">
        <v>132</v>
      </c>
      <c r="B236" s="100"/>
      <c r="C236" s="100"/>
      <c r="D236" s="100"/>
      <c r="E236" s="100"/>
      <c r="F236" s="100"/>
      <c r="G236" s="100"/>
      <c r="H236" s="82" t="s">
        <v>135</v>
      </c>
      <c r="I236" s="93" t="s">
        <v>19</v>
      </c>
      <c r="J236" s="93">
        <v>7</v>
      </c>
      <c r="K236" s="93">
        <v>100</v>
      </c>
      <c r="L236" s="93">
        <v>100</v>
      </c>
      <c r="M236" s="93">
        <v>100</v>
      </c>
      <c r="N236" s="93">
        <v>100</v>
      </c>
      <c r="O236" s="93">
        <v>100</v>
      </c>
    </row>
    <row r="237" spans="1:15">
      <c r="A237" s="5" t="s">
        <v>20</v>
      </c>
      <c r="B237" s="41">
        <f t="shared" ref="B237" si="66">SUM(C237:G237)</f>
        <v>300</v>
      </c>
      <c r="C237" s="15">
        <v>100</v>
      </c>
      <c r="D237" s="15">
        <v>100</v>
      </c>
      <c r="E237" s="15">
        <v>100</v>
      </c>
      <c r="F237" s="15">
        <v>0</v>
      </c>
      <c r="G237" s="15">
        <v>0</v>
      </c>
      <c r="H237" s="83"/>
      <c r="I237" s="93"/>
      <c r="J237" s="93"/>
      <c r="K237" s="93"/>
      <c r="L237" s="93"/>
      <c r="M237" s="93"/>
      <c r="N237" s="93"/>
      <c r="O237" s="93"/>
    </row>
    <row r="238" spans="1:15" ht="24">
      <c r="A238" s="5" t="s">
        <v>21</v>
      </c>
      <c r="B238" s="15">
        <v>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83"/>
      <c r="I238" s="93"/>
      <c r="J238" s="93"/>
      <c r="K238" s="93"/>
      <c r="L238" s="93"/>
      <c r="M238" s="93"/>
      <c r="N238" s="93"/>
      <c r="O238" s="93"/>
    </row>
    <row r="239" spans="1:15">
      <c r="A239" s="5" t="s">
        <v>22</v>
      </c>
      <c r="B239" s="15">
        <v>0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83"/>
      <c r="I239" s="93"/>
      <c r="J239" s="93"/>
      <c r="K239" s="93"/>
      <c r="L239" s="93"/>
      <c r="M239" s="93"/>
      <c r="N239" s="93"/>
      <c r="O239" s="93"/>
    </row>
    <row r="240" spans="1:15" ht="24">
      <c r="A240" s="6" t="s">
        <v>54</v>
      </c>
      <c r="B240" s="15">
        <f>SUM(B237:B239)</f>
        <v>300</v>
      </c>
      <c r="C240" s="15">
        <f t="shared" ref="C240:G240" si="67">SUM(C237:C239)</f>
        <v>100</v>
      </c>
      <c r="D240" s="15">
        <f t="shared" si="67"/>
        <v>100</v>
      </c>
      <c r="E240" s="15">
        <f t="shared" si="67"/>
        <v>100</v>
      </c>
      <c r="F240" s="15">
        <f t="shared" si="67"/>
        <v>0</v>
      </c>
      <c r="G240" s="15">
        <f t="shared" si="67"/>
        <v>0</v>
      </c>
      <c r="H240" s="84"/>
      <c r="I240" s="93"/>
      <c r="J240" s="93"/>
      <c r="K240" s="93"/>
      <c r="L240" s="93"/>
      <c r="M240" s="93"/>
      <c r="N240" s="93"/>
      <c r="O240" s="93"/>
    </row>
    <row r="241" spans="1:15" ht="18.75" customHeight="1">
      <c r="A241" s="87" t="s">
        <v>136</v>
      </c>
      <c r="B241" s="87"/>
      <c r="C241" s="87"/>
      <c r="D241" s="87"/>
      <c r="E241" s="87"/>
      <c r="F241" s="87"/>
      <c r="G241" s="87"/>
      <c r="H241" s="82" t="s">
        <v>137</v>
      </c>
      <c r="I241" s="93" t="s">
        <v>19</v>
      </c>
      <c r="J241" s="93">
        <v>5</v>
      </c>
      <c r="K241" s="93">
        <v>10</v>
      </c>
      <c r="L241" s="93">
        <v>20</v>
      </c>
      <c r="M241" s="93">
        <v>30</v>
      </c>
      <c r="N241" s="93">
        <v>40</v>
      </c>
      <c r="O241" s="93">
        <v>50</v>
      </c>
    </row>
    <row r="242" spans="1:15" ht="20.25" customHeight="1">
      <c r="A242" s="5" t="s">
        <v>20</v>
      </c>
      <c r="B242" s="41">
        <f t="shared" ref="B242" si="68">SUM(C242:G242)</f>
        <v>180</v>
      </c>
      <c r="C242" s="15">
        <v>60</v>
      </c>
      <c r="D242" s="15">
        <v>60</v>
      </c>
      <c r="E242" s="15">
        <v>60</v>
      </c>
      <c r="F242" s="15">
        <v>0</v>
      </c>
      <c r="G242" s="15">
        <v>0</v>
      </c>
      <c r="H242" s="83"/>
      <c r="I242" s="93"/>
      <c r="J242" s="93"/>
      <c r="K242" s="93"/>
      <c r="L242" s="93"/>
      <c r="M242" s="93"/>
      <c r="N242" s="93"/>
      <c r="O242" s="93"/>
    </row>
    <row r="243" spans="1:15" ht="24">
      <c r="A243" s="5" t="s">
        <v>21</v>
      </c>
      <c r="B243" s="15">
        <v>0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83"/>
      <c r="I243" s="93"/>
      <c r="J243" s="93"/>
      <c r="K243" s="93"/>
      <c r="L243" s="93"/>
      <c r="M243" s="93"/>
      <c r="N243" s="93"/>
      <c r="O243" s="93"/>
    </row>
    <row r="244" spans="1:15" ht="17.25" customHeight="1">
      <c r="A244" s="5" t="s">
        <v>22</v>
      </c>
      <c r="B244" s="15">
        <v>0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83"/>
      <c r="I244" s="93"/>
      <c r="J244" s="93"/>
      <c r="K244" s="93"/>
      <c r="L244" s="93"/>
      <c r="M244" s="93"/>
      <c r="N244" s="93"/>
      <c r="O244" s="93"/>
    </row>
    <row r="245" spans="1:15" ht="28.5" customHeight="1">
      <c r="A245" s="6" t="s">
        <v>55</v>
      </c>
      <c r="B245" s="15">
        <f>SUM(B242:B244)</f>
        <v>180</v>
      </c>
      <c r="C245" s="15">
        <f t="shared" ref="C245:G245" si="69">SUM(C242:C244)</f>
        <v>60</v>
      </c>
      <c r="D245" s="15">
        <f t="shared" si="69"/>
        <v>60</v>
      </c>
      <c r="E245" s="15">
        <f t="shared" si="69"/>
        <v>60</v>
      </c>
      <c r="F245" s="15">
        <f t="shared" si="69"/>
        <v>0</v>
      </c>
      <c r="G245" s="15">
        <f t="shared" si="69"/>
        <v>0</v>
      </c>
      <c r="H245" s="84"/>
      <c r="I245" s="93"/>
      <c r="J245" s="93"/>
      <c r="K245" s="93"/>
      <c r="L245" s="93"/>
      <c r="M245" s="93"/>
      <c r="N245" s="93"/>
      <c r="O245" s="93"/>
    </row>
    <row r="246" spans="1:15" ht="16.5" customHeight="1">
      <c r="A246" s="56" t="s">
        <v>102</v>
      </c>
      <c r="B246" s="62">
        <f>B245+B240+B235+B230+B225+B220+B211+B206+B201+B196</f>
        <v>21930</v>
      </c>
      <c r="C246" s="62">
        <f t="shared" ref="C246:G246" si="70">C245+C240+C235+C230+C225+C220+C211+C206+C201+C196</f>
        <v>5860</v>
      </c>
      <c r="D246" s="62">
        <f t="shared" si="70"/>
        <v>6010</v>
      </c>
      <c r="E246" s="62">
        <f t="shared" si="70"/>
        <v>4160</v>
      </c>
      <c r="F246" s="62">
        <f t="shared" si="70"/>
        <v>2900</v>
      </c>
      <c r="G246" s="62">
        <f t="shared" si="70"/>
        <v>3000</v>
      </c>
      <c r="H246" s="51"/>
      <c r="I246" s="52"/>
      <c r="J246" s="52"/>
      <c r="K246" s="52"/>
      <c r="L246" s="52"/>
      <c r="M246" s="52"/>
      <c r="N246" s="52"/>
      <c r="O246" s="52"/>
    </row>
    <row r="247" spans="1:15">
      <c r="A247" s="87" t="s">
        <v>138</v>
      </c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</row>
    <row r="248" spans="1:15" ht="46.5" customHeight="1">
      <c r="A248" s="87" t="s">
        <v>139</v>
      </c>
      <c r="B248" s="87"/>
      <c r="C248" s="87"/>
      <c r="D248" s="87"/>
      <c r="E248" s="87"/>
      <c r="F248" s="87"/>
      <c r="G248" s="87"/>
      <c r="H248" s="82" t="s">
        <v>56</v>
      </c>
      <c r="I248" s="93" t="s">
        <v>27</v>
      </c>
      <c r="J248" s="93" t="s">
        <v>28</v>
      </c>
      <c r="K248" s="93" t="s">
        <v>28</v>
      </c>
      <c r="L248" s="93" t="s">
        <v>29</v>
      </c>
      <c r="M248" s="93" t="s">
        <v>29</v>
      </c>
      <c r="N248" s="93" t="s">
        <v>29</v>
      </c>
      <c r="O248" s="93" t="s">
        <v>29</v>
      </c>
    </row>
    <row r="249" spans="1:15">
      <c r="A249" s="5" t="s">
        <v>20</v>
      </c>
      <c r="B249" s="41">
        <f t="shared" ref="B249" si="71">SUM(C249:G249)</f>
        <v>0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83"/>
      <c r="I249" s="93"/>
      <c r="J249" s="93"/>
      <c r="K249" s="93"/>
      <c r="L249" s="93"/>
      <c r="M249" s="93"/>
      <c r="N249" s="93"/>
      <c r="O249" s="93"/>
    </row>
    <row r="250" spans="1:15" ht="24">
      <c r="A250" s="5" t="s">
        <v>21</v>
      </c>
      <c r="B250" s="15">
        <v>0</v>
      </c>
      <c r="C250" s="15">
        <v>0</v>
      </c>
      <c r="D250" s="15">
        <v>0</v>
      </c>
      <c r="E250" s="15">
        <v>0</v>
      </c>
      <c r="F250" s="15">
        <v>0</v>
      </c>
      <c r="G250" s="15">
        <v>0</v>
      </c>
      <c r="H250" s="83"/>
      <c r="I250" s="93"/>
      <c r="J250" s="93"/>
      <c r="K250" s="93"/>
      <c r="L250" s="93"/>
      <c r="M250" s="93"/>
      <c r="N250" s="93"/>
      <c r="O250" s="93"/>
    </row>
    <row r="251" spans="1:15">
      <c r="A251" s="5" t="s">
        <v>22</v>
      </c>
      <c r="B251" s="15">
        <v>0</v>
      </c>
      <c r="C251" s="15">
        <v>0</v>
      </c>
      <c r="D251" s="15">
        <v>0</v>
      </c>
      <c r="E251" s="15">
        <v>0</v>
      </c>
      <c r="F251" s="15">
        <v>0</v>
      </c>
      <c r="G251" s="15">
        <v>0</v>
      </c>
      <c r="H251" s="83"/>
      <c r="I251" s="93"/>
      <c r="J251" s="93"/>
      <c r="K251" s="93"/>
      <c r="L251" s="93"/>
      <c r="M251" s="93"/>
      <c r="N251" s="93"/>
      <c r="O251" s="93"/>
    </row>
    <row r="252" spans="1:15" ht="51.75" customHeight="1">
      <c r="A252" s="6" t="s">
        <v>31</v>
      </c>
      <c r="B252" s="15">
        <f>SUM(B249:B251)</f>
        <v>0</v>
      </c>
      <c r="C252" s="15">
        <f t="shared" ref="C252:G252" si="72">SUM(C249:C251)</f>
        <v>0</v>
      </c>
      <c r="D252" s="15">
        <f t="shared" si="72"/>
        <v>0</v>
      </c>
      <c r="E252" s="15">
        <f t="shared" si="72"/>
        <v>0</v>
      </c>
      <c r="F252" s="15">
        <f t="shared" si="72"/>
        <v>0</v>
      </c>
      <c r="G252" s="15">
        <f t="shared" si="72"/>
        <v>0</v>
      </c>
      <c r="H252" s="84"/>
      <c r="I252" s="93"/>
      <c r="J252" s="93"/>
      <c r="K252" s="93"/>
      <c r="L252" s="93"/>
      <c r="M252" s="93"/>
      <c r="N252" s="93"/>
      <c r="O252" s="93"/>
    </row>
    <row r="253" spans="1:15" ht="16.5" customHeight="1">
      <c r="A253" s="100" t="s">
        <v>140</v>
      </c>
      <c r="B253" s="100"/>
      <c r="C253" s="100"/>
      <c r="D253" s="100"/>
      <c r="E253" s="100"/>
      <c r="F253" s="100"/>
      <c r="G253" s="100"/>
      <c r="H253" s="82" t="s">
        <v>57</v>
      </c>
      <c r="I253" s="93" t="s">
        <v>19</v>
      </c>
      <c r="J253" s="93">
        <v>25</v>
      </c>
      <c r="K253" s="93">
        <v>50</v>
      </c>
      <c r="L253" s="93">
        <v>75</v>
      </c>
      <c r="M253" s="93">
        <v>100</v>
      </c>
      <c r="N253" s="93">
        <v>100</v>
      </c>
      <c r="O253" s="93">
        <v>100</v>
      </c>
    </row>
    <row r="254" spans="1:15">
      <c r="A254" s="5" t="s">
        <v>20</v>
      </c>
      <c r="B254" s="41">
        <f t="shared" ref="B254" si="73">SUM(C254:G254)</f>
        <v>150</v>
      </c>
      <c r="C254" s="28">
        <v>50</v>
      </c>
      <c r="D254" s="28">
        <v>50</v>
      </c>
      <c r="E254" s="28">
        <v>50</v>
      </c>
      <c r="F254" s="28">
        <v>0</v>
      </c>
      <c r="G254" s="28">
        <v>0</v>
      </c>
      <c r="H254" s="83"/>
      <c r="I254" s="93"/>
      <c r="J254" s="93"/>
      <c r="K254" s="93"/>
      <c r="L254" s="93"/>
      <c r="M254" s="93"/>
      <c r="N254" s="93"/>
      <c r="O254" s="93"/>
    </row>
    <row r="255" spans="1:15" ht="24">
      <c r="A255" s="5" t="s">
        <v>21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  <c r="G255" s="28">
        <v>0</v>
      </c>
      <c r="H255" s="83"/>
      <c r="I255" s="93"/>
      <c r="J255" s="93"/>
      <c r="K255" s="93"/>
      <c r="L255" s="93"/>
      <c r="M255" s="93"/>
      <c r="N255" s="93"/>
      <c r="O255" s="93"/>
    </row>
    <row r="256" spans="1:15">
      <c r="A256" s="5" t="s">
        <v>22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  <c r="G256" s="28">
        <v>0</v>
      </c>
      <c r="H256" s="83"/>
      <c r="I256" s="93"/>
      <c r="J256" s="93"/>
      <c r="K256" s="93"/>
      <c r="L256" s="93"/>
      <c r="M256" s="93"/>
      <c r="N256" s="93"/>
      <c r="O256" s="93"/>
    </row>
    <row r="257" spans="1:15" ht="24">
      <c r="A257" s="6" t="s">
        <v>32</v>
      </c>
      <c r="B257" s="28">
        <f>SUM(B254:B256)</f>
        <v>150</v>
      </c>
      <c r="C257" s="28">
        <f t="shared" ref="C257:G257" si="74">SUM(C254:C256)</f>
        <v>50</v>
      </c>
      <c r="D257" s="28">
        <f t="shared" si="74"/>
        <v>50</v>
      </c>
      <c r="E257" s="28">
        <f t="shared" si="74"/>
        <v>50</v>
      </c>
      <c r="F257" s="28">
        <f t="shared" si="74"/>
        <v>0</v>
      </c>
      <c r="G257" s="28">
        <f t="shared" si="74"/>
        <v>0</v>
      </c>
      <c r="H257" s="84"/>
      <c r="I257" s="93"/>
      <c r="J257" s="93"/>
      <c r="K257" s="93"/>
      <c r="L257" s="93"/>
      <c r="M257" s="93"/>
      <c r="N257" s="93"/>
      <c r="O257" s="93"/>
    </row>
    <row r="258" spans="1:15" ht="24" customHeight="1">
      <c r="A258" s="100" t="s">
        <v>141</v>
      </c>
      <c r="B258" s="100"/>
      <c r="C258" s="100"/>
      <c r="D258" s="100"/>
      <c r="E258" s="100"/>
      <c r="F258" s="100"/>
      <c r="G258" s="100"/>
      <c r="H258" s="82" t="s">
        <v>58</v>
      </c>
      <c r="I258" s="93" t="s">
        <v>19</v>
      </c>
      <c r="J258" s="93">
        <v>0</v>
      </c>
      <c r="K258" s="93">
        <v>0</v>
      </c>
      <c r="L258" s="93">
        <v>50</v>
      </c>
      <c r="M258" s="93">
        <v>100</v>
      </c>
      <c r="N258" s="93">
        <v>100</v>
      </c>
      <c r="O258" s="93">
        <v>100</v>
      </c>
    </row>
    <row r="259" spans="1:15">
      <c r="A259" s="21" t="s">
        <v>20</v>
      </c>
      <c r="B259" s="41">
        <f t="shared" ref="B259" si="75">SUM(C259:G259)</f>
        <v>60</v>
      </c>
      <c r="C259" s="15">
        <v>30</v>
      </c>
      <c r="D259" s="15">
        <v>30</v>
      </c>
      <c r="E259" s="15">
        <v>0</v>
      </c>
      <c r="F259" s="15">
        <v>0</v>
      </c>
      <c r="G259" s="15">
        <v>0</v>
      </c>
      <c r="H259" s="83"/>
      <c r="I259" s="93"/>
      <c r="J259" s="93"/>
      <c r="K259" s="93"/>
      <c r="L259" s="93"/>
      <c r="M259" s="93"/>
      <c r="N259" s="93"/>
      <c r="O259" s="93"/>
    </row>
    <row r="260" spans="1:15" ht="24">
      <c r="A260" s="5" t="s">
        <v>21</v>
      </c>
      <c r="B260" s="15">
        <v>0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83"/>
      <c r="I260" s="93"/>
      <c r="J260" s="93"/>
      <c r="K260" s="93"/>
      <c r="L260" s="93"/>
      <c r="M260" s="93"/>
      <c r="N260" s="93"/>
      <c r="O260" s="93"/>
    </row>
    <row r="261" spans="1:15">
      <c r="A261" s="5" t="s">
        <v>22</v>
      </c>
      <c r="B261" s="15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83"/>
      <c r="I261" s="93"/>
      <c r="J261" s="93"/>
      <c r="K261" s="93"/>
      <c r="L261" s="93"/>
      <c r="M261" s="93"/>
      <c r="N261" s="93"/>
      <c r="O261" s="93"/>
    </row>
    <row r="262" spans="1:15" ht="24">
      <c r="A262" s="6" t="s">
        <v>33</v>
      </c>
      <c r="B262" s="15">
        <f>SUM(B259:B261)</f>
        <v>60</v>
      </c>
      <c r="C262" s="15">
        <f t="shared" ref="C262:G262" si="76">SUM(C259:C261)</f>
        <v>30</v>
      </c>
      <c r="D262" s="15">
        <f t="shared" si="76"/>
        <v>30</v>
      </c>
      <c r="E262" s="15">
        <f t="shared" si="76"/>
        <v>0</v>
      </c>
      <c r="F262" s="15">
        <f t="shared" si="76"/>
        <v>0</v>
      </c>
      <c r="G262" s="15">
        <f t="shared" si="76"/>
        <v>0</v>
      </c>
      <c r="H262" s="84"/>
      <c r="I262" s="93"/>
      <c r="J262" s="93"/>
      <c r="K262" s="93"/>
      <c r="L262" s="93"/>
      <c r="M262" s="93"/>
      <c r="N262" s="93"/>
      <c r="O262" s="93"/>
    </row>
    <row r="263" spans="1:15" ht="17.25" customHeight="1">
      <c r="A263" s="87" t="s">
        <v>142</v>
      </c>
      <c r="B263" s="87"/>
      <c r="C263" s="87"/>
      <c r="D263" s="87"/>
      <c r="E263" s="87"/>
      <c r="F263" s="87"/>
      <c r="G263" s="87"/>
      <c r="H263" s="82" t="s">
        <v>59</v>
      </c>
      <c r="I263" s="93" t="s">
        <v>19</v>
      </c>
      <c r="J263" s="93">
        <v>0</v>
      </c>
      <c r="K263" s="93">
        <v>50</v>
      </c>
      <c r="L263" s="93">
        <v>100</v>
      </c>
      <c r="M263" s="93">
        <v>100</v>
      </c>
      <c r="N263" s="93">
        <v>100</v>
      </c>
      <c r="O263" s="93">
        <v>100</v>
      </c>
    </row>
    <row r="264" spans="1:15">
      <c r="A264" s="5" t="s">
        <v>20</v>
      </c>
      <c r="B264" s="41">
        <f t="shared" ref="B264" si="77">SUM(C264:G264)</f>
        <v>40</v>
      </c>
      <c r="C264" s="15">
        <v>20</v>
      </c>
      <c r="D264" s="15">
        <v>20</v>
      </c>
      <c r="E264" s="15">
        <v>0</v>
      </c>
      <c r="F264" s="15">
        <v>0</v>
      </c>
      <c r="G264" s="15">
        <v>0</v>
      </c>
      <c r="H264" s="83"/>
      <c r="I264" s="93"/>
      <c r="J264" s="93"/>
      <c r="K264" s="93"/>
      <c r="L264" s="93"/>
      <c r="M264" s="93"/>
      <c r="N264" s="93"/>
      <c r="O264" s="93"/>
    </row>
    <row r="265" spans="1:15" ht="24">
      <c r="A265" s="5" t="s">
        <v>21</v>
      </c>
      <c r="B265" s="15">
        <v>0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83"/>
      <c r="I265" s="93"/>
      <c r="J265" s="93"/>
      <c r="K265" s="93"/>
      <c r="L265" s="93"/>
      <c r="M265" s="93"/>
      <c r="N265" s="93"/>
      <c r="O265" s="93"/>
    </row>
    <row r="266" spans="1:15">
      <c r="A266" s="5" t="s">
        <v>22</v>
      </c>
      <c r="B266" s="15">
        <v>0</v>
      </c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83"/>
      <c r="I266" s="93"/>
      <c r="J266" s="93"/>
      <c r="K266" s="93"/>
      <c r="L266" s="93"/>
      <c r="M266" s="93"/>
      <c r="N266" s="93"/>
      <c r="O266" s="93"/>
    </row>
    <row r="267" spans="1:15" ht="27.75" customHeight="1">
      <c r="A267" s="6" t="s">
        <v>35</v>
      </c>
      <c r="B267" s="15">
        <f>SUM(B264:B266)</f>
        <v>40</v>
      </c>
      <c r="C267" s="15">
        <f t="shared" ref="C267:G267" si="78">SUM(C264:C266)</f>
        <v>20</v>
      </c>
      <c r="D267" s="15">
        <f t="shared" si="78"/>
        <v>20</v>
      </c>
      <c r="E267" s="15">
        <f t="shared" si="78"/>
        <v>0</v>
      </c>
      <c r="F267" s="15">
        <f t="shared" si="78"/>
        <v>0</v>
      </c>
      <c r="G267" s="15">
        <f t="shared" si="78"/>
        <v>0</v>
      </c>
      <c r="H267" s="84"/>
      <c r="I267" s="93"/>
      <c r="J267" s="93"/>
      <c r="K267" s="93"/>
      <c r="L267" s="93"/>
      <c r="M267" s="93"/>
      <c r="N267" s="93"/>
      <c r="O267" s="93"/>
    </row>
    <row r="268" spans="1:15" ht="96" customHeight="1">
      <c r="A268" s="87" t="s">
        <v>143</v>
      </c>
      <c r="B268" s="87"/>
      <c r="C268" s="87"/>
      <c r="D268" s="87"/>
      <c r="E268" s="87"/>
      <c r="F268" s="87"/>
      <c r="G268" s="87"/>
      <c r="H268" s="82" t="s">
        <v>144</v>
      </c>
      <c r="I268" s="20" t="s">
        <v>19</v>
      </c>
      <c r="J268" s="20">
        <v>75</v>
      </c>
      <c r="K268" s="20">
        <v>78</v>
      </c>
      <c r="L268" s="20">
        <v>81</v>
      </c>
      <c r="M268" s="20">
        <v>84</v>
      </c>
      <c r="N268" s="20">
        <v>87</v>
      </c>
      <c r="O268" s="20">
        <v>90</v>
      </c>
    </row>
    <row r="269" spans="1:15" ht="132" customHeight="1">
      <c r="A269" s="25" t="s">
        <v>20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83"/>
      <c r="I269" s="3" t="s">
        <v>19</v>
      </c>
      <c r="J269" s="3">
        <v>84</v>
      </c>
      <c r="K269" s="3">
        <v>85</v>
      </c>
      <c r="L269" s="3">
        <v>85</v>
      </c>
      <c r="M269" s="3">
        <v>85</v>
      </c>
      <c r="N269" s="3">
        <v>85</v>
      </c>
      <c r="O269" s="3">
        <v>85</v>
      </c>
    </row>
    <row r="270" spans="1:15" ht="24">
      <c r="A270" s="25" t="s">
        <v>21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83"/>
      <c r="I270" s="93" t="s">
        <v>19</v>
      </c>
      <c r="J270" s="93">
        <v>70</v>
      </c>
      <c r="K270" s="93">
        <v>75</v>
      </c>
      <c r="L270" s="93">
        <v>80</v>
      </c>
      <c r="M270" s="93">
        <v>85</v>
      </c>
      <c r="N270" s="93">
        <v>90</v>
      </c>
      <c r="O270" s="93">
        <v>95</v>
      </c>
    </row>
    <row r="271" spans="1:15" ht="18" customHeight="1">
      <c r="A271" s="5" t="s">
        <v>22</v>
      </c>
      <c r="B271" s="28">
        <v>0</v>
      </c>
      <c r="C271" s="28">
        <v>0</v>
      </c>
      <c r="D271" s="28">
        <v>0</v>
      </c>
      <c r="E271" s="28">
        <v>0</v>
      </c>
      <c r="F271" s="28">
        <v>0</v>
      </c>
      <c r="G271" s="28">
        <v>0</v>
      </c>
      <c r="H271" s="83"/>
      <c r="I271" s="93"/>
      <c r="J271" s="93"/>
      <c r="K271" s="93"/>
      <c r="L271" s="93"/>
      <c r="M271" s="93"/>
      <c r="N271" s="93"/>
      <c r="O271" s="93"/>
    </row>
    <row r="272" spans="1:15" ht="33" customHeight="1">
      <c r="A272" s="6" t="s">
        <v>34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  <c r="G272" s="28">
        <v>0</v>
      </c>
      <c r="H272" s="84"/>
      <c r="I272" s="93"/>
      <c r="J272" s="93"/>
      <c r="K272" s="93"/>
      <c r="L272" s="93"/>
      <c r="M272" s="93"/>
      <c r="N272" s="93"/>
      <c r="O272" s="93"/>
    </row>
    <row r="273" spans="1:15" ht="13.5" customHeight="1">
      <c r="A273" s="66" t="s">
        <v>103</v>
      </c>
      <c r="B273" s="28">
        <f>B272+B267+B262+B257+B252</f>
        <v>250</v>
      </c>
      <c r="C273" s="28">
        <f t="shared" ref="C273:G273" si="79">C272+C267+C262+C257+C252</f>
        <v>100</v>
      </c>
      <c r="D273" s="28">
        <f t="shared" si="79"/>
        <v>100</v>
      </c>
      <c r="E273" s="28">
        <f t="shared" si="79"/>
        <v>50</v>
      </c>
      <c r="F273" s="28">
        <f t="shared" si="79"/>
        <v>0</v>
      </c>
      <c r="G273" s="28">
        <f t="shared" si="79"/>
        <v>0</v>
      </c>
      <c r="H273" s="24"/>
      <c r="I273" s="52"/>
      <c r="J273" s="52"/>
      <c r="K273" s="52"/>
      <c r="L273" s="52"/>
      <c r="M273" s="52"/>
      <c r="N273" s="52"/>
      <c r="O273" s="52"/>
    </row>
    <row r="274" spans="1:15">
      <c r="A274" s="97" t="s">
        <v>145</v>
      </c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9"/>
    </row>
    <row r="275" spans="1:15" ht="30" customHeight="1">
      <c r="A275" s="116" t="s">
        <v>146</v>
      </c>
      <c r="B275" s="116"/>
      <c r="C275" s="116"/>
      <c r="D275" s="116"/>
      <c r="E275" s="116"/>
      <c r="F275" s="116"/>
      <c r="G275" s="116"/>
      <c r="H275" s="102" t="s">
        <v>60</v>
      </c>
      <c r="I275" s="93" t="s">
        <v>61</v>
      </c>
      <c r="J275" s="93">
        <v>713</v>
      </c>
      <c r="K275" s="93">
        <v>700</v>
      </c>
      <c r="L275" s="93">
        <v>685</v>
      </c>
      <c r="M275" s="93">
        <v>630</v>
      </c>
      <c r="N275" s="93">
        <v>578</v>
      </c>
      <c r="O275" s="93">
        <v>530</v>
      </c>
    </row>
    <row r="276" spans="1:15">
      <c r="A276" s="26" t="s">
        <v>20</v>
      </c>
      <c r="B276" s="41">
        <f t="shared" ref="B276" si="80">SUM(C276:G276)</f>
        <v>250</v>
      </c>
      <c r="C276" s="44">
        <v>50</v>
      </c>
      <c r="D276" s="44">
        <v>50</v>
      </c>
      <c r="E276" s="44">
        <v>50</v>
      </c>
      <c r="F276" s="44">
        <v>50</v>
      </c>
      <c r="G276" s="44">
        <v>50</v>
      </c>
      <c r="H276" s="103"/>
      <c r="I276" s="93"/>
      <c r="J276" s="93"/>
      <c r="K276" s="93"/>
      <c r="L276" s="93"/>
      <c r="M276" s="93"/>
      <c r="N276" s="93"/>
      <c r="O276" s="93"/>
    </row>
    <row r="277" spans="1:15" ht="24">
      <c r="A277" s="26" t="s">
        <v>21</v>
      </c>
      <c r="B277" s="44">
        <v>0</v>
      </c>
      <c r="C277" s="44">
        <v>0</v>
      </c>
      <c r="D277" s="44">
        <v>0</v>
      </c>
      <c r="E277" s="44">
        <v>0</v>
      </c>
      <c r="F277" s="44">
        <v>0</v>
      </c>
      <c r="G277" s="44">
        <v>0</v>
      </c>
      <c r="H277" s="103"/>
      <c r="I277" s="93"/>
      <c r="J277" s="93"/>
      <c r="K277" s="93"/>
      <c r="L277" s="93"/>
      <c r="M277" s="93"/>
      <c r="N277" s="93"/>
      <c r="O277" s="93"/>
    </row>
    <row r="278" spans="1:15">
      <c r="A278" s="26" t="s">
        <v>22</v>
      </c>
      <c r="B278" s="44">
        <v>0</v>
      </c>
      <c r="C278" s="44">
        <v>0</v>
      </c>
      <c r="D278" s="44">
        <v>0</v>
      </c>
      <c r="E278" s="44">
        <v>0</v>
      </c>
      <c r="F278" s="44">
        <v>0</v>
      </c>
      <c r="G278" s="44">
        <v>0</v>
      </c>
      <c r="H278" s="103"/>
      <c r="I278" s="93"/>
      <c r="J278" s="93"/>
      <c r="K278" s="93"/>
      <c r="L278" s="93"/>
      <c r="M278" s="93"/>
      <c r="N278" s="93"/>
      <c r="O278" s="93"/>
    </row>
    <row r="279" spans="1:15" ht="24">
      <c r="A279" s="27" t="s">
        <v>31</v>
      </c>
      <c r="B279" s="44">
        <f>SUM(B276:B278)</f>
        <v>250</v>
      </c>
      <c r="C279" s="44">
        <f t="shared" ref="C279:G279" si="81">SUM(C276:C278)</f>
        <v>50</v>
      </c>
      <c r="D279" s="44">
        <f t="shared" si="81"/>
        <v>50</v>
      </c>
      <c r="E279" s="44">
        <f t="shared" si="81"/>
        <v>50</v>
      </c>
      <c r="F279" s="44">
        <f t="shared" si="81"/>
        <v>50</v>
      </c>
      <c r="G279" s="44">
        <f t="shared" si="81"/>
        <v>50</v>
      </c>
      <c r="H279" s="104"/>
      <c r="I279" s="93"/>
      <c r="J279" s="93"/>
      <c r="K279" s="93"/>
      <c r="L279" s="93"/>
      <c r="M279" s="93"/>
      <c r="N279" s="93"/>
      <c r="O279" s="93"/>
    </row>
    <row r="280" spans="1:15">
      <c r="A280" s="116" t="s">
        <v>147</v>
      </c>
      <c r="B280" s="116"/>
      <c r="C280" s="116"/>
      <c r="D280" s="116"/>
      <c r="E280" s="116"/>
      <c r="F280" s="116"/>
      <c r="G280" s="116"/>
      <c r="H280" s="102" t="s">
        <v>72</v>
      </c>
      <c r="I280" s="79" t="s">
        <v>61</v>
      </c>
      <c r="J280" s="79">
        <v>10</v>
      </c>
      <c r="K280" s="79">
        <v>12</v>
      </c>
      <c r="L280" s="79">
        <v>14</v>
      </c>
      <c r="M280" s="79">
        <v>16</v>
      </c>
      <c r="N280" s="79">
        <v>18</v>
      </c>
      <c r="O280" s="79">
        <v>20</v>
      </c>
    </row>
    <row r="281" spans="1:15">
      <c r="A281" s="26" t="s">
        <v>20</v>
      </c>
      <c r="B281" s="41">
        <f t="shared" ref="B281" si="82">SUM(C281:G281)</f>
        <v>250</v>
      </c>
      <c r="C281" s="44">
        <v>50</v>
      </c>
      <c r="D281" s="44">
        <v>50</v>
      </c>
      <c r="E281" s="44">
        <v>50</v>
      </c>
      <c r="F281" s="44">
        <v>50</v>
      </c>
      <c r="G281" s="44">
        <v>50</v>
      </c>
      <c r="H281" s="103"/>
      <c r="I281" s="80"/>
      <c r="J281" s="80"/>
      <c r="K281" s="80"/>
      <c r="L281" s="80"/>
      <c r="M281" s="80"/>
      <c r="N281" s="80"/>
      <c r="O281" s="80"/>
    </row>
    <row r="282" spans="1:15" ht="24">
      <c r="A282" s="26" t="s">
        <v>21</v>
      </c>
      <c r="B282" s="44">
        <v>0</v>
      </c>
      <c r="C282" s="44">
        <v>0</v>
      </c>
      <c r="D282" s="44">
        <v>0</v>
      </c>
      <c r="E282" s="44">
        <v>0</v>
      </c>
      <c r="F282" s="44">
        <v>0</v>
      </c>
      <c r="G282" s="44">
        <v>0</v>
      </c>
      <c r="H282" s="103"/>
      <c r="I282" s="80"/>
      <c r="J282" s="80"/>
      <c r="K282" s="80"/>
      <c r="L282" s="80"/>
      <c r="M282" s="80"/>
      <c r="N282" s="80"/>
      <c r="O282" s="80"/>
    </row>
    <row r="283" spans="1:15">
      <c r="A283" s="26" t="s">
        <v>22</v>
      </c>
      <c r="B283" s="44">
        <v>0</v>
      </c>
      <c r="C283" s="44">
        <v>0</v>
      </c>
      <c r="D283" s="44">
        <v>0</v>
      </c>
      <c r="E283" s="44">
        <v>0</v>
      </c>
      <c r="F283" s="44">
        <v>0</v>
      </c>
      <c r="G283" s="44">
        <v>0</v>
      </c>
      <c r="H283" s="103"/>
      <c r="I283" s="80"/>
      <c r="J283" s="80"/>
      <c r="K283" s="80"/>
      <c r="L283" s="80"/>
      <c r="M283" s="80"/>
      <c r="N283" s="80"/>
      <c r="O283" s="80"/>
    </row>
    <row r="284" spans="1:15" ht="24">
      <c r="A284" s="27" t="s">
        <v>32</v>
      </c>
      <c r="B284" s="44">
        <f>SUM(B281:B283)</f>
        <v>250</v>
      </c>
      <c r="C284" s="44">
        <f t="shared" ref="C284:G284" si="83">SUM(C281:C283)</f>
        <v>50</v>
      </c>
      <c r="D284" s="44">
        <f t="shared" si="83"/>
        <v>50</v>
      </c>
      <c r="E284" s="44">
        <f t="shared" si="83"/>
        <v>50</v>
      </c>
      <c r="F284" s="44">
        <f t="shared" si="83"/>
        <v>50</v>
      </c>
      <c r="G284" s="44">
        <f t="shared" si="83"/>
        <v>50</v>
      </c>
      <c r="H284" s="104"/>
      <c r="I284" s="81"/>
      <c r="J284" s="81"/>
      <c r="K284" s="81"/>
      <c r="L284" s="81"/>
      <c r="M284" s="81"/>
      <c r="N284" s="81"/>
      <c r="O284" s="81"/>
    </row>
    <row r="285" spans="1:15" ht="16.5" customHeight="1">
      <c r="A285" s="68" t="s">
        <v>107</v>
      </c>
      <c r="B285" s="67">
        <f>B284+B279</f>
        <v>500</v>
      </c>
      <c r="C285" s="67">
        <f t="shared" ref="C285:G285" si="84">C284+C279</f>
        <v>100</v>
      </c>
      <c r="D285" s="67">
        <f t="shared" si="84"/>
        <v>100</v>
      </c>
      <c r="E285" s="67">
        <f t="shared" si="84"/>
        <v>100</v>
      </c>
      <c r="F285" s="67">
        <f t="shared" si="84"/>
        <v>100</v>
      </c>
      <c r="G285" s="67">
        <f t="shared" si="84"/>
        <v>100</v>
      </c>
      <c r="H285" s="53"/>
      <c r="I285" s="49"/>
      <c r="J285" s="49"/>
      <c r="K285" s="49"/>
      <c r="L285" s="49"/>
      <c r="M285" s="49"/>
      <c r="N285" s="49"/>
      <c r="O285" s="49"/>
    </row>
    <row r="286" spans="1:15">
      <c r="A286" s="87" t="s">
        <v>148</v>
      </c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</row>
    <row r="287" spans="1:15">
      <c r="A287" s="87" t="s">
        <v>149</v>
      </c>
      <c r="B287" s="87"/>
      <c r="C287" s="87"/>
      <c r="D287" s="87"/>
      <c r="E287" s="87"/>
      <c r="F287" s="87"/>
      <c r="G287" s="87"/>
      <c r="H287" s="87" t="s">
        <v>62</v>
      </c>
      <c r="I287" s="93" t="s">
        <v>27</v>
      </c>
      <c r="J287" s="93" t="s">
        <v>28</v>
      </c>
      <c r="K287" s="93" t="s">
        <v>29</v>
      </c>
      <c r="L287" s="93" t="s">
        <v>29</v>
      </c>
      <c r="M287" s="93" t="s">
        <v>29</v>
      </c>
      <c r="N287" s="93" t="s">
        <v>29</v>
      </c>
      <c r="O287" s="93" t="s">
        <v>29</v>
      </c>
    </row>
    <row r="288" spans="1:15">
      <c r="A288" s="5" t="s">
        <v>20</v>
      </c>
      <c r="B288" s="15">
        <v>0</v>
      </c>
      <c r="C288" s="15">
        <v>0</v>
      </c>
      <c r="D288" s="15">
        <v>0</v>
      </c>
      <c r="E288" s="15">
        <v>0</v>
      </c>
      <c r="F288" s="15">
        <v>0</v>
      </c>
      <c r="G288" s="15">
        <v>0</v>
      </c>
      <c r="H288" s="87"/>
      <c r="I288" s="93"/>
      <c r="J288" s="93"/>
      <c r="K288" s="93"/>
      <c r="L288" s="93"/>
      <c r="M288" s="93"/>
      <c r="N288" s="93"/>
      <c r="O288" s="93"/>
    </row>
    <row r="289" spans="1:15" ht="24">
      <c r="A289" s="5" t="s">
        <v>21</v>
      </c>
      <c r="B289" s="15">
        <v>0</v>
      </c>
      <c r="C289" s="15">
        <v>0</v>
      </c>
      <c r="D289" s="15">
        <v>0</v>
      </c>
      <c r="E289" s="15">
        <v>0</v>
      </c>
      <c r="F289" s="15">
        <v>0</v>
      </c>
      <c r="G289" s="15">
        <v>0</v>
      </c>
      <c r="H289" s="87"/>
      <c r="I289" s="93"/>
      <c r="J289" s="93"/>
      <c r="K289" s="93"/>
      <c r="L289" s="93"/>
      <c r="M289" s="93"/>
      <c r="N289" s="93"/>
      <c r="O289" s="93"/>
    </row>
    <row r="290" spans="1:15">
      <c r="A290" s="5" t="s">
        <v>22</v>
      </c>
      <c r="B290" s="15">
        <v>0</v>
      </c>
      <c r="C290" s="15">
        <v>0</v>
      </c>
      <c r="D290" s="15">
        <v>0</v>
      </c>
      <c r="E290" s="15">
        <v>0</v>
      </c>
      <c r="F290" s="15">
        <v>0</v>
      </c>
      <c r="G290" s="15">
        <v>0</v>
      </c>
      <c r="H290" s="87"/>
      <c r="I290" s="93"/>
      <c r="J290" s="93"/>
      <c r="K290" s="93"/>
      <c r="L290" s="93"/>
      <c r="M290" s="93"/>
      <c r="N290" s="93"/>
      <c r="O290" s="93"/>
    </row>
    <row r="291" spans="1:15" ht="24">
      <c r="A291" s="6" t="s">
        <v>31</v>
      </c>
      <c r="B291" s="15">
        <v>0</v>
      </c>
      <c r="C291" s="15">
        <v>0</v>
      </c>
      <c r="D291" s="15">
        <v>0</v>
      </c>
      <c r="E291" s="15">
        <v>0</v>
      </c>
      <c r="F291" s="15">
        <v>0</v>
      </c>
      <c r="G291" s="15">
        <v>0</v>
      </c>
      <c r="H291" s="87"/>
      <c r="I291" s="93"/>
      <c r="J291" s="93"/>
      <c r="K291" s="93"/>
      <c r="L291" s="93"/>
      <c r="M291" s="93"/>
      <c r="N291" s="93"/>
      <c r="O291" s="93"/>
    </row>
    <row r="292" spans="1:15" ht="42" customHeight="1">
      <c r="A292" s="87" t="s">
        <v>150</v>
      </c>
      <c r="B292" s="87"/>
      <c r="C292" s="87"/>
      <c r="D292" s="87"/>
      <c r="E292" s="87"/>
      <c r="F292" s="87"/>
      <c r="G292" s="87"/>
      <c r="H292" s="82" t="s">
        <v>63</v>
      </c>
      <c r="I292" s="93" t="s">
        <v>27</v>
      </c>
      <c r="J292" s="93" t="s">
        <v>28</v>
      </c>
      <c r="K292" s="93" t="s">
        <v>29</v>
      </c>
      <c r="L292" s="93" t="s">
        <v>29</v>
      </c>
      <c r="M292" s="93" t="s">
        <v>29</v>
      </c>
      <c r="N292" s="93" t="s">
        <v>29</v>
      </c>
      <c r="O292" s="93" t="s">
        <v>29</v>
      </c>
    </row>
    <row r="293" spans="1:15" ht="20.25" customHeight="1">
      <c r="A293" s="5" t="s">
        <v>20</v>
      </c>
      <c r="B293" s="15">
        <v>0</v>
      </c>
      <c r="C293" s="15">
        <v>0</v>
      </c>
      <c r="D293" s="15">
        <v>0</v>
      </c>
      <c r="E293" s="15">
        <v>0</v>
      </c>
      <c r="F293" s="15">
        <v>0</v>
      </c>
      <c r="G293" s="15">
        <v>0</v>
      </c>
      <c r="H293" s="83"/>
      <c r="I293" s="93"/>
      <c r="J293" s="93"/>
      <c r="K293" s="93"/>
      <c r="L293" s="93"/>
      <c r="M293" s="93"/>
      <c r="N293" s="93"/>
      <c r="O293" s="93"/>
    </row>
    <row r="294" spans="1:15" ht="30.75" customHeight="1">
      <c r="A294" s="5" t="s">
        <v>21</v>
      </c>
      <c r="B294" s="15">
        <v>0</v>
      </c>
      <c r="C294" s="15">
        <v>0</v>
      </c>
      <c r="D294" s="15">
        <v>0</v>
      </c>
      <c r="E294" s="15">
        <v>0</v>
      </c>
      <c r="F294" s="15">
        <v>0</v>
      </c>
      <c r="G294" s="15">
        <v>0</v>
      </c>
      <c r="H294" s="83"/>
      <c r="I294" s="93"/>
      <c r="J294" s="93"/>
      <c r="K294" s="93"/>
      <c r="L294" s="93"/>
      <c r="M294" s="93"/>
      <c r="N294" s="93"/>
      <c r="O294" s="93"/>
    </row>
    <row r="295" spans="1:15" ht="24" customHeight="1">
      <c r="A295" s="5" t="s">
        <v>22</v>
      </c>
      <c r="B295" s="15">
        <v>0</v>
      </c>
      <c r="C295" s="15">
        <v>0</v>
      </c>
      <c r="D295" s="15">
        <v>0</v>
      </c>
      <c r="E295" s="15">
        <v>0</v>
      </c>
      <c r="F295" s="15">
        <v>0</v>
      </c>
      <c r="G295" s="15">
        <v>0</v>
      </c>
      <c r="H295" s="83"/>
      <c r="I295" s="93"/>
      <c r="J295" s="93"/>
      <c r="K295" s="93"/>
      <c r="L295" s="93"/>
      <c r="M295" s="93"/>
      <c r="N295" s="93"/>
      <c r="O295" s="93"/>
    </row>
    <row r="296" spans="1:15" ht="30" customHeight="1">
      <c r="A296" s="6" t="s">
        <v>32</v>
      </c>
      <c r="B296" s="15">
        <v>0</v>
      </c>
      <c r="C296" s="15">
        <v>0</v>
      </c>
      <c r="D296" s="15">
        <v>0</v>
      </c>
      <c r="E296" s="15">
        <v>0</v>
      </c>
      <c r="F296" s="15">
        <v>0</v>
      </c>
      <c r="G296" s="15">
        <v>0</v>
      </c>
      <c r="H296" s="84"/>
      <c r="I296" s="93"/>
      <c r="J296" s="93"/>
      <c r="K296" s="93"/>
      <c r="L296" s="93"/>
      <c r="M296" s="93"/>
      <c r="N296" s="93"/>
      <c r="O296" s="93"/>
    </row>
    <row r="297" spans="1:15" ht="45.75" customHeight="1">
      <c r="A297" s="97" t="s">
        <v>151</v>
      </c>
      <c r="B297" s="98"/>
      <c r="C297" s="98"/>
      <c r="D297" s="98"/>
      <c r="E297" s="98"/>
      <c r="F297" s="98"/>
      <c r="G297" s="99"/>
      <c r="H297" s="82" t="s">
        <v>73</v>
      </c>
      <c r="I297" s="79" t="s">
        <v>19</v>
      </c>
      <c r="J297" s="79">
        <v>0</v>
      </c>
      <c r="K297" s="79">
        <v>100</v>
      </c>
      <c r="L297" s="79">
        <v>100</v>
      </c>
      <c r="M297" s="79">
        <v>100</v>
      </c>
      <c r="N297" s="79">
        <v>100</v>
      </c>
      <c r="O297" s="79">
        <v>100</v>
      </c>
    </row>
    <row r="298" spans="1:15" ht="52.5" customHeight="1">
      <c r="A298" s="5" t="s">
        <v>20</v>
      </c>
      <c r="B298" s="41">
        <f t="shared" ref="B298" si="85">SUM(C298:G298)</f>
        <v>200</v>
      </c>
      <c r="C298" s="15">
        <v>40</v>
      </c>
      <c r="D298" s="15">
        <v>40</v>
      </c>
      <c r="E298" s="45">
        <v>40</v>
      </c>
      <c r="F298" s="15">
        <v>40</v>
      </c>
      <c r="G298" s="15">
        <v>40</v>
      </c>
      <c r="H298" s="84"/>
      <c r="I298" s="81"/>
      <c r="J298" s="81"/>
      <c r="K298" s="81"/>
      <c r="L298" s="81"/>
      <c r="M298" s="81"/>
      <c r="N298" s="81"/>
      <c r="O298" s="81"/>
    </row>
    <row r="299" spans="1:15" ht="49.5" customHeight="1">
      <c r="A299" s="5" t="s">
        <v>21</v>
      </c>
      <c r="B299" s="15">
        <v>0</v>
      </c>
      <c r="C299" s="15">
        <v>0</v>
      </c>
      <c r="D299" s="15">
        <v>0</v>
      </c>
      <c r="E299" s="15">
        <v>0</v>
      </c>
      <c r="F299" s="15">
        <v>0</v>
      </c>
      <c r="G299" s="15">
        <v>0</v>
      </c>
      <c r="H299" s="82" t="s">
        <v>30</v>
      </c>
      <c r="I299" s="79" t="s">
        <v>19</v>
      </c>
      <c r="J299" s="79">
        <v>0</v>
      </c>
      <c r="K299" s="79">
        <v>100</v>
      </c>
      <c r="L299" s="79">
        <v>100</v>
      </c>
      <c r="M299" s="79">
        <v>100</v>
      </c>
      <c r="N299" s="79">
        <v>100</v>
      </c>
      <c r="O299" s="79">
        <v>100</v>
      </c>
    </row>
    <row r="300" spans="1:15">
      <c r="A300" s="5" t="s">
        <v>22</v>
      </c>
      <c r="B300" s="15">
        <v>0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  <c r="H300" s="83"/>
      <c r="I300" s="80"/>
      <c r="J300" s="80"/>
      <c r="K300" s="80"/>
      <c r="L300" s="80"/>
      <c r="M300" s="80"/>
      <c r="N300" s="80"/>
      <c r="O300" s="80"/>
    </row>
    <row r="301" spans="1:15" ht="24">
      <c r="A301" s="6" t="s">
        <v>33</v>
      </c>
      <c r="B301" s="15">
        <f>SUM(B298:B300)</f>
        <v>200</v>
      </c>
      <c r="C301" s="15">
        <f t="shared" ref="C301:G301" si="86">SUM(C298:C300)</f>
        <v>40</v>
      </c>
      <c r="D301" s="15">
        <f t="shared" si="86"/>
        <v>40</v>
      </c>
      <c r="E301" s="15">
        <f t="shared" si="86"/>
        <v>40</v>
      </c>
      <c r="F301" s="15">
        <f t="shared" si="86"/>
        <v>40</v>
      </c>
      <c r="G301" s="15">
        <f t="shared" si="86"/>
        <v>40</v>
      </c>
      <c r="H301" s="84"/>
      <c r="I301" s="81"/>
      <c r="J301" s="81"/>
      <c r="K301" s="81"/>
      <c r="L301" s="81"/>
      <c r="M301" s="81"/>
      <c r="N301" s="81"/>
      <c r="O301" s="81"/>
    </row>
    <row r="302" spans="1:15" ht="18.75" customHeight="1">
      <c r="A302" s="87" t="s">
        <v>152</v>
      </c>
      <c r="B302" s="87"/>
      <c r="C302" s="87"/>
      <c r="D302" s="87"/>
      <c r="E302" s="87"/>
      <c r="F302" s="87"/>
      <c r="G302" s="87"/>
      <c r="H302" s="82" t="s">
        <v>64</v>
      </c>
      <c r="I302" s="93" t="s">
        <v>19</v>
      </c>
      <c r="J302" s="93">
        <v>15</v>
      </c>
      <c r="K302" s="93">
        <v>30</v>
      </c>
      <c r="L302" s="93">
        <v>40</v>
      </c>
      <c r="M302" s="93">
        <v>40</v>
      </c>
      <c r="N302" s="93">
        <v>45</v>
      </c>
      <c r="O302" s="93">
        <v>45</v>
      </c>
    </row>
    <row r="303" spans="1:15" ht="26.25" customHeight="1">
      <c r="A303" s="5" t="s">
        <v>20</v>
      </c>
      <c r="B303" s="41">
        <f t="shared" ref="B303" si="87">SUM(C303:G303)</f>
        <v>400</v>
      </c>
      <c r="C303" s="15">
        <v>50</v>
      </c>
      <c r="D303" s="15">
        <v>50</v>
      </c>
      <c r="E303" s="15">
        <v>100</v>
      </c>
      <c r="F303" s="15">
        <v>100</v>
      </c>
      <c r="G303" s="15">
        <v>100</v>
      </c>
      <c r="H303" s="83"/>
      <c r="I303" s="93"/>
      <c r="J303" s="93"/>
      <c r="K303" s="93"/>
      <c r="L303" s="93"/>
      <c r="M303" s="93"/>
      <c r="N303" s="93"/>
      <c r="O303" s="93"/>
    </row>
    <row r="304" spans="1:15" ht="24">
      <c r="A304" s="5" t="s">
        <v>21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83"/>
      <c r="I304" s="93"/>
      <c r="J304" s="93"/>
      <c r="K304" s="93"/>
      <c r="L304" s="93"/>
      <c r="M304" s="93"/>
      <c r="N304" s="93"/>
      <c r="O304" s="93"/>
    </row>
    <row r="305" spans="1:15">
      <c r="A305" s="5" t="s">
        <v>22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83"/>
      <c r="I305" s="93"/>
      <c r="J305" s="93"/>
      <c r="K305" s="93"/>
      <c r="L305" s="93"/>
      <c r="M305" s="93"/>
      <c r="N305" s="93"/>
      <c r="O305" s="93"/>
    </row>
    <row r="306" spans="1:15" ht="29.25" customHeight="1">
      <c r="A306" s="6" t="s">
        <v>35</v>
      </c>
      <c r="B306" s="15">
        <f>SUM(B303:B305)</f>
        <v>400</v>
      </c>
      <c r="C306" s="15">
        <f t="shared" ref="C306:G306" si="88">SUM(C303:C305)</f>
        <v>50</v>
      </c>
      <c r="D306" s="15">
        <f t="shared" si="88"/>
        <v>50</v>
      </c>
      <c r="E306" s="15">
        <f t="shared" si="88"/>
        <v>100</v>
      </c>
      <c r="F306" s="15">
        <f t="shared" si="88"/>
        <v>100</v>
      </c>
      <c r="G306" s="15">
        <f t="shared" si="88"/>
        <v>100</v>
      </c>
      <c r="H306" s="84"/>
      <c r="I306" s="93"/>
      <c r="J306" s="93"/>
      <c r="K306" s="93"/>
      <c r="L306" s="93"/>
      <c r="M306" s="93"/>
      <c r="N306" s="93"/>
      <c r="O306" s="93"/>
    </row>
    <row r="307" spans="1:15">
      <c r="A307" s="100" t="s">
        <v>155</v>
      </c>
      <c r="B307" s="112"/>
      <c r="C307" s="112"/>
      <c r="D307" s="112"/>
      <c r="E307" s="112"/>
      <c r="F307" s="112"/>
      <c r="G307" s="112"/>
      <c r="H307" s="82" t="s">
        <v>74</v>
      </c>
      <c r="I307" s="93" t="s">
        <v>61</v>
      </c>
      <c r="J307" s="93">
        <v>6964</v>
      </c>
      <c r="K307" s="93">
        <v>6970</v>
      </c>
      <c r="L307" s="93">
        <v>6970</v>
      </c>
      <c r="M307" s="93">
        <v>6970</v>
      </c>
      <c r="N307" s="93">
        <v>6970</v>
      </c>
      <c r="O307" s="93">
        <v>6970</v>
      </c>
    </row>
    <row r="308" spans="1:15">
      <c r="A308" s="5" t="s">
        <v>20</v>
      </c>
      <c r="B308" s="9">
        <f t="shared" ref="B308:B310" si="89">SUM(C308:G308)</f>
        <v>1674.1</v>
      </c>
      <c r="C308" s="15">
        <v>811.5</v>
      </c>
      <c r="D308" s="15">
        <v>862.6</v>
      </c>
      <c r="E308" s="15">
        <v>0</v>
      </c>
      <c r="F308" s="15">
        <v>0</v>
      </c>
      <c r="G308" s="15">
        <v>0</v>
      </c>
      <c r="H308" s="85"/>
      <c r="I308" s="93"/>
      <c r="J308" s="93"/>
      <c r="K308" s="93"/>
      <c r="L308" s="93"/>
      <c r="M308" s="93"/>
      <c r="N308" s="93"/>
      <c r="O308" s="93"/>
    </row>
    <row r="309" spans="1:15" ht="24">
      <c r="A309" s="5" t="s">
        <v>21</v>
      </c>
      <c r="B309" s="9">
        <f t="shared" si="89"/>
        <v>0</v>
      </c>
      <c r="C309" s="15">
        <v>0</v>
      </c>
      <c r="D309" s="15">
        <v>0</v>
      </c>
      <c r="E309" s="15">
        <v>0</v>
      </c>
      <c r="F309" s="15">
        <v>0</v>
      </c>
      <c r="G309" s="15">
        <v>0</v>
      </c>
      <c r="H309" s="85"/>
      <c r="I309" s="93"/>
      <c r="J309" s="93"/>
      <c r="K309" s="93"/>
      <c r="L309" s="93"/>
      <c r="M309" s="93"/>
      <c r="N309" s="93"/>
      <c r="O309" s="93"/>
    </row>
    <row r="310" spans="1:15">
      <c r="A310" s="5" t="s">
        <v>22</v>
      </c>
      <c r="B310" s="9">
        <f t="shared" si="89"/>
        <v>0</v>
      </c>
      <c r="C310" s="15">
        <v>0</v>
      </c>
      <c r="D310" s="15">
        <v>0</v>
      </c>
      <c r="E310" s="15">
        <v>0</v>
      </c>
      <c r="F310" s="15">
        <v>0</v>
      </c>
      <c r="G310" s="15">
        <v>0</v>
      </c>
      <c r="H310" s="85"/>
      <c r="I310" s="93"/>
      <c r="J310" s="93"/>
      <c r="K310" s="93"/>
      <c r="L310" s="93"/>
      <c r="M310" s="93"/>
      <c r="N310" s="93"/>
      <c r="O310" s="93"/>
    </row>
    <row r="311" spans="1:15" ht="24">
      <c r="A311" s="6" t="s">
        <v>34</v>
      </c>
      <c r="B311" s="14">
        <f>SUM(B308:B310)</f>
        <v>1674.1</v>
      </c>
      <c r="C311" s="14">
        <f t="shared" ref="C311:G311" si="90">SUM(C308:C310)</f>
        <v>811.5</v>
      </c>
      <c r="D311" s="14">
        <f t="shared" si="90"/>
        <v>862.6</v>
      </c>
      <c r="E311" s="14">
        <f t="shared" si="90"/>
        <v>0</v>
      </c>
      <c r="F311" s="14">
        <f t="shared" si="90"/>
        <v>0</v>
      </c>
      <c r="G311" s="14">
        <f t="shared" si="90"/>
        <v>0</v>
      </c>
      <c r="H311" s="86"/>
      <c r="I311" s="93"/>
      <c r="J311" s="93"/>
      <c r="K311" s="93"/>
      <c r="L311" s="93"/>
      <c r="M311" s="93"/>
      <c r="N311" s="93"/>
      <c r="O311" s="93"/>
    </row>
    <row r="312" spans="1:15" ht="30.75" customHeight="1">
      <c r="A312" s="87" t="s">
        <v>153</v>
      </c>
      <c r="B312" s="87"/>
      <c r="C312" s="87"/>
      <c r="D312" s="87"/>
      <c r="E312" s="87"/>
      <c r="F312" s="87"/>
      <c r="G312" s="87"/>
      <c r="H312" s="82" t="s">
        <v>154</v>
      </c>
      <c r="I312" s="93" t="s">
        <v>61</v>
      </c>
      <c r="J312" s="93">
        <v>46</v>
      </c>
      <c r="K312" s="93">
        <v>53</v>
      </c>
      <c r="L312" s="93">
        <v>60</v>
      </c>
      <c r="M312" s="93">
        <v>67</v>
      </c>
      <c r="N312" s="93">
        <v>74</v>
      </c>
      <c r="O312" s="93">
        <v>81</v>
      </c>
    </row>
    <row r="313" spans="1:15" ht="27" customHeight="1">
      <c r="A313" s="5" t="s">
        <v>20</v>
      </c>
      <c r="B313" s="41">
        <f t="shared" ref="B313:B316" si="91">SUM(C313:G313)</f>
        <v>250</v>
      </c>
      <c r="C313" s="15">
        <v>50</v>
      </c>
      <c r="D313" s="15">
        <v>50</v>
      </c>
      <c r="E313" s="15">
        <v>50</v>
      </c>
      <c r="F313" s="15">
        <v>50</v>
      </c>
      <c r="G313" s="15">
        <v>50</v>
      </c>
      <c r="H313" s="83"/>
      <c r="I313" s="93"/>
      <c r="J313" s="93"/>
      <c r="K313" s="93"/>
      <c r="L313" s="93"/>
      <c r="M313" s="93"/>
      <c r="N313" s="93"/>
      <c r="O313" s="93"/>
    </row>
    <row r="314" spans="1:15" ht="48" customHeight="1">
      <c r="A314" s="5" t="s">
        <v>21</v>
      </c>
      <c r="B314" s="41">
        <f t="shared" si="91"/>
        <v>0</v>
      </c>
      <c r="C314" s="15">
        <v>0</v>
      </c>
      <c r="D314" s="15">
        <v>0</v>
      </c>
      <c r="E314" s="15">
        <v>0</v>
      </c>
      <c r="F314" s="15">
        <v>0</v>
      </c>
      <c r="G314" s="15">
        <v>0</v>
      </c>
      <c r="H314" s="83"/>
      <c r="I314" s="93"/>
      <c r="J314" s="93"/>
      <c r="K314" s="93"/>
      <c r="L314" s="93"/>
      <c r="M314" s="93"/>
      <c r="N314" s="93"/>
      <c r="O314" s="93"/>
    </row>
    <row r="315" spans="1:15" ht="33" customHeight="1">
      <c r="A315" s="5" t="s">
        <v>22</v>
      </c>
      <c r="B315" s="41">
        <f t="shared" si="91"/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83"/>
      <c r="I315" s="93" t="s">
        <v>61</v>
      </c>
      <c r="J315" s="93">
        <v>12</v>
      </c>
      <c r="K315" s="93">
        <v>15</v>
      </c>
      <c r="L315" s="93">
        <v>18</v>
      </c>
      <c r="M315" s="93">
        <v>21</v>
      </c>
      <c r="N315" s="93">
        <v>24</v>
      </c>
      <c r="O315" s="93">
        <v>27</v>
      </c>
    </row>
    <row r="316" spans="1:15" ht="42" customHeight="1">
      <c r="A316" s="6" t="s">
        <v>36</v>
      </c>
      <c r="B316" s="41">
        <f t="shared" si="91"/>
        <v>250</v>
      </c>
      <c r="C316" s="15">
        <f t="shared" ref="C316:G316" si="92">SUM(C313:C315)</f>
        <v>50</v>
      </c>
      <c r="D316" s="15">
        <f t="shared" si="92"/>
        <v>50</v>
      </c>
      <c r="E316" s="15">
        <f t="shared" si="92"/>
        <v>50</v>
      </c>
      <c r="F316" s="15">
        <f t="shared" si="92"/>
        <v>50</v>
      </c>
      <c r="G316" s="15">
        <f t="shared" si="92"/>
        <v>50</v>
      </c>
      <c r="H316" s="84"/>
      <c r="I316" s="93"/>
      <c r="J316" s="93"/>
      <c r="K316" s="93"/>
      <c r="L316" s="93"/>
      <c r="M316" s="93"/>
      <c r="N316" s="93"/>
      <c r="O316" s="93"/>
    </row>
    <row r="317" spans="1:15" ht="37.5" customHeight="1">
      <c r="A317" s="87" t="s">
        <v>157</v>
      </c>
      <c r="B317" s="87"/>
      <c r="C317" s="87"/>
      <c r="D317" s="87"/>
      <c r="E317" s="87"/>
      <c r="F317" s="87"/>
      <c r="G317" s="87"/>
      <c r="H317" s="82" t="s">
        <v>156</v>
      </c>
      <c r="I317" s="93" t="s">
        <v>19</v>
      </c>
      <c r="J317" s="93">
        <v>9.8000000000000007</v>
      </c>
      <c r="K317" s="93">
        <v>10</v>
      </c>
      <c r="L317" s="93">
        <v>10.199999999999999</v>
      </c>
      <c r="M317" s="93">
        <v>10.4</v>
      </c>
      <c r="N317" s="93">
        <v>10.6</v>
      </c>
      <c r="O317" s="93">
        <v>10.8</v>
      </c>
    </row>
    <row r="318" spans="1:15">
      <c r="A318" s="5" t="s">
        <v>20</v>
      </c>
      <c r="B318" s="41">
        <f t="shared" ref="B318:B320" si="93">SUM(C318:G318)</f>
        <v>500</v>
      </c>
      <c r="C318" s="28">
        <v>100</v>
      </c>
      <c r="D318" s="28">
        <v>100</v>
      </c>
      <c r="E318" s="28">
        <v>100</v>
      </c>
      <c r="F318" s="28">
        <v>100</v>
      </c>
      <c r="G318" s="28">
        <v>100</v>
      </c>
      <c r="H318" s="83"/>
      <c r="I318" s="93"/>
      <c r="J318" s="93"/>
      <c r="K318" s="93"/>
      <c r="L318" s="93"/>
      <c r="M318" s="93"/>
      <c r="N318" s="93"/>
      <c r="O318" s="93"/>
    </row>
    <row r="319" spans="1:15" ht="24">
      <c r="A319" s="5" t="s">
        <v>21</v>
      </c>
      <c r="B319" s="41">
        <f t="shared" si="93"/>
        <v>0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83"/>
      <c r="I319" s="93"/>
      <c r="J319" s="93"/>
      <c r="K319" s="93"/>
      <c r="L319" s="93"/>
      <c r="M319" s="93"/>
      <c r="N319" s="93"/>
      <c r="O319" s="93"/>
    </row>
    <row r="320" spans="1:15">
      <c r="A320" s="5" t="s">
        <v>22</v>
      </c>
      <c r="B320" s="41">
        <f t="shared" si="93"/>
        <v>0</v>
      </c>
      <c r="C320" s="28">
        <v>0</v>
      </c>
      <c r="D320" s="28">
        <v>0</v>
      </c>
      <c r="E320" s="28">
        <v>0</v>
      </c>
      <c r="F320" s="28">
        <v>0</v>
      </c>
      <c r="G320" s="28">
        <v>0</v>
      </c>
      <c r="H320" s="83"/>
      <c r="I320" s="93"/>
      <c r="J320" s="93"/>
      <c r="K320" s="93"/>
      <c r="L320" s="93"/>
      <c r="M320" s="93"/>
      <c r="N320" s="93"/>
      <c r="O320" s="93"/>
    </row>
    <row r="321" spans="1:15" ht="24">
      <c r="A321" s="6" t="s">
        <v>37</v>
      </c>
      <c r="B321" s="28">
        <f>SUM(B318:B320)</f>
        <v>500</v>
      </c>
      <c r="C321" s="28">
        <f t="shared" ref="C321:G321" si="94">SUM(C318:C320)</f>
        <v>100</v>
      </c>
      <c r="D321" s="28">
        <f t="shared" si="94"/>
        <v>100</v>
      </c>
      <c r="E321" s="28">
        <f t="shared" si="94"/>
        <v>100</v>
      </c>
      <c r="F321" s="28">
        <f t="shared" si="94"/>
        <v>100</v>
      </c>
      <c r="G321" s="28">
        <f t="shared" si="94"/>
        <v>100</v>
      </c>
      <c r="H321" s="84"/>
      <c r="I321" s="93"/>
      <c r="J321" s="93"/>
      <c r="K321" s="93"/>
      <c r="L321" s="93"/>
      <c r="M321" s="93"/>
      <c r="N321" s="93"/>
      <c r="O321" s="93"/>
    </row>
    <row r="322" spans="1:15" ht="15.75" customHeight="1">
      <c r="A322" s="69" t="s">
        <v>158</v>
      </c>
      <c r="B322" s="63">
        <f>B321+B316+B311+B306+B301+B296+B291</f>
        <v>3024.1</v>
      </c>
      <c r="C322" s="63">
        <f t="shared" ref="C322:G322" si="95">C321+C316+C311+C306+C301+C296+C291</f>
        <v>1051.5</v>
      </c>
      <c r="D322" s="63">
        <f t="shared" si="95"/>
        <v>1102.5999999999999</v>
      </c>
      <c r="E322" s="63">
        <f t="shared" si="95"/>
        <v>290</v>
      </c>
      <c r="F322" s="63">
        <f t="shared" si="95"/>
        <v>290</v>
      </c>
      <c r="G322" s="63">
        <f t="shared" si="95"/>
        <v>290</v>
      </c>
      <c r="H322" s="51"/>
      <c r="I322" s="52"/>
      <c r="J322" s="52"/>
      <c r="K322" s="52"/>
      <c r="L322" s="52"/>
      <c r="M322" s="52"/>
      <c r="N322" s="52"/>
      <c r="O322" s="52"/>
    </row>
    <row r="323" spans="1:15">
      <c r="A323" s="87" t="s">
        <v>159</v>
      </c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</row>
    <row r="324" spans="1:15" ht="62.25" customHeight="1">
      <c r="A324" s="87" t="s">
        <v>160</v>
      </c>
      <c r="B324" s="87"/>
      <c r="C324" s="87"/>
      <c r="D324" s="87"/>
      <c r="E324" s="87"/>
      <c r="F324" s="87"/>
      <c r="G324" s="87"/>
      <c r="H324" s="82" t="s">
        <v>65</v>
      </c>
      <c r="I324" s="93" t="s">
        <v>19</v>
      </c>
      <c r="J324" s="93">
        <v>100</v>
      </c>
      <c r="K324" s="93">
        <v>100</v>
      </c>
      <c r="L324" s="93">
        <v>100</v>
      </c>
      <c r="M324" s="93">
        <v>100</v>
      </c>
      <c r="N324" s="93">
        <v>100</v>
      </c>
      <c r="O324" s="93">
        <v>100</v>
      </c>
    </row>
    <row r="325" spans="1:15" ht="20.25" customHeight="1">
      <c r="A325" s="5" t="s">
        <v>20</v>
      </c>
      <c r="B325" s="41">
        <f t="shared" ref="B325:B327" si="96">SUM(C325:G325)</f>
        <v>0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83"/>
      <c r="I325" s="93"/>
      <c r="J325" s="93"/>
      <c r="K325" s="93"/>
      <c r="L325" s="93"/>
      <c r="M325" s="93"/>
      <c r="N325" s="93"/>
      <c r="O325" s="93"/>
    </row>
    <row r="326" spans="1:15" ht="36" customHeight="1">
      <c r="A326" s="5" t="s">
        <v>21</v>
      </c>
      <c r="B326" s="41">
        <f t="shared" si="96"/>
        <v>0</v>
      </c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83"/>
      <c r="I326" s="93"/>
      <c r="J326" s="93"/>
      <c r="K326" s="93"/>
      <c r="L326" s="93"/>
      <c r="M326" s="93"/>
      <c r="N326" s="93"/>
      <c r="O326" s="93"/>
    </row>
    <row r="327" spans="1:15" ht="21" customHeight="1">
      <c r="A327" s="5" t="s">
        <v>22</v>
      </c>
      <c r="B327" s="41">
        <f t="shared" si="96"/>
        <v>35500</v>
      </c>
      <c r="C327" s="15">
        <v>7200</v>
      </c>
      <c r="D327" s="15">
        <v>7400</v>
      </c>
      <c r="E327" s="15">
        <v>5000</v>
      </c>
      <c r="F327" s="15">
        <v>7400</v>
      </c>
      <c r="G327" s="15">
        <v>8500</v>
      </c>
      <c r="H327" s="83"/>
      <c r="I327" s="93"/>
      <c r="J327" s="93"/>
      <c r="K327" s="93"/>
      <c r="L327" s="93"/>
      <c r="M327" s="93"/>
      <c r="N327" s="93"/>
      <c r="O327" s="93"/>
    </row>
    <row r="328" spans="1:15" ht="42.75" customHeight="1">
      <c r="A328" s="6" t="s">
        <v>31</v>
      </c>
      <c r="B328" s="15">
        <f>SUM(B325:B327)</f>
        <v>35500</v>
      </c>
      <c r="C328" s="15">
        <f t="shared" ref="C328:G328" si="97">SUM(C325:C327)</f>
        <v>7200</v>
      </c>
      <c r="D328" s="15">
        <f t="shared" si="97"/>
        <v>7400</v>
      </c>
      <c r="E328" s="15">
        <f t="shared" si="97"/>
        <v>5000</v>
      </c>
      <c r="F328" s="15">
        <f t="shared" si="97"/>
        <v>7400</v>
      </c>
      <c r="G328" s="15">
        <f t="shared" si="97"/>
        <v>8500</v>
      </c>
      <c r="H328" s="84"/>
      <c r="I328" s="93"/>
      <c r="J328" s="93"/>
      <c r="K328" s="93"/>
      <c r="L328" s="93"/>
      <c r="M328" s="93"/>
      <c r="N328" s="93"/>
      <c r="O328" s="93"/>
    </row>
    <row r="329" spans="1:15" ht="63.75" customHeight="1">
      <c r="A329" s="87" t="s">
        <v>161</v>
      </c>
      <c r="B329" s="87"/>
      <c r="C329" s="87"/>
      <c r="D329" s="87"/>
      <c r="E329" s="87"/>
      <c r="F329" s="87"/>
      <c r="G329" s="87"/>
      <c r="H329" s="82" t="s">
        <v>66</v>
      </c>
      <c r="I329" s="93" t="s">
        <v>19</v>
      </c>
      <c r="J329" s="93">
        <v>100</v>
      </c>
      <c r="K329" s="93">
        <v>100</v>
      </c>
      <c r="L329" s="93">
        <v>100</v>
      </c>
      <c r="M329" s="93">
        <v>100</v>
      </c>
      <c r="N329" s="93">
        <v>100</v>
      </c>
      <c r="O329" s="93">
        <v>100</v>
      </c>
    </row>
    <row r="330" spans="1:15" ht="21.75" customHeight="1">
      <c r="A330" s="5" t="s">
        <v>20</v>
      </c>
      <c r="B330" s="41">
        <f t="shared" ref="B330:B332" si="98">SUM(C330:G330)</f>
        <v>0</v>
      </c>
      <c r="C330" s="15">
        <v>0</v>
      </c>
      <c r="D330" s="15">
        <v>0</v>
      </c>
      <c r="E330" s="15">
        <v>0</v>
      </c>
      <c r="F330" s="15">
        <v>0</v>
      </c>
      <c r="G330" s="15">
        <v>0</v>
      </c>
      <c r="H330" s="83"/>
      <c r="I330" s="93"/>
      <c r="J330" s="93"/>
      <c r="K330" s="93"/>
      <c r="L330" s="93"/>
      <c r="M330" s="93"/>
      <c r="N330" s="93"/>
      <c r="O330" s="93"/>
    </row>
    <row r="331" spans="1:15" ht="35.25" customHeight="1">
      <c r="A331" s="5" t="s">
        <v>21</v>
      </c>
      <c r="B331" s="41">
        <f t="shared" si="98"/>
        <v>0</v>
      </c>
      <c r="C331" s="15">
        <v>0</v>
      </c>
      <c r="D331" s="15">
        <v>0</v>
      </c>
      <c r="E331" s="15">
        <v>0</v>
      </c>
      <c r="F331" s="15">
        <v>0</v>
      </c>
      <c r="G331" s="15">
        <v>0</v>
      </c>
      <c r="H331" s="83"/>
      <c r="I331" s="93"/>
      <c r="J331" s="93"/>
      <c r="K331" s="93"/>
      <c r="L331" s="93"/>
      <c r="M331" s="93"/>
      <c r="N331" s="93"/>
      <c r="O331" s="93"/>
    </row>
    <row r="332" spans="1:15" ht="20.25" customHeight="1">
      <c r="A332" s="25" t="s">
        <v>22</v>
      </c>
      <c r="B332" s="41">
        <f t="shared" si="98"/>
        <v>99200</v>
      </c>
      <c r="C332" s="15">
        <v>20400</v>
      </c>
      <c r="D332" s="15">
        <v>21700</v>
      </c>
      <c r="E332" s="15">
        <v>13300</v>
      </c>
      <c r="F332" s="15">
        <v>20000</v>
      </c>
      <c r="G332" s="15">
        <v>23800</v>
      </c>
      <c r="H332" s="83"/>
      <c r="I332" s="93"/>
      <c r="J332" s="93"/>
      <c r="K332" s="93"/>
      <c r="L332" s="93"/>
      <c r="M332" s="93"/>
      <c r="N332" s="93"/>
      <c r="O332" s="93"/>
    </row>
    <row r="333" spans="1:15" ht="51.75" customHeight="1">
      <c r="A333" s="6" t="s">
        <v>32</v>
      </c>
      <c r="B333" s="28">
        <f>SUM(B330:B332)</f>
        <v>99200</v>
      </c>
      <c r="C333" s="28">
        <f t="shared" ref="C333:G333" si="99">SUM(C330:C332)</f>
        <v>20400</v>
      </c>
      <c r="D333" s="28">
        <f t="shared" si="99"/>
        <v>21700</v>
      </c>
      <c r="E333" s="28">
        <f t="shared" si="99"/>
        <v>13300</v>
      </c>
      <c r="F333" s="28">
        <f t="shared" si="99"/>
        <v>20000</v>
      </c>
      <c r="G333" s="28">
        <f t="shared" si="99"/>
        <v>23800</v>
      </c>
      <c r="H333" s="84"/>
      <c r="I333" s="93"/>
      <c r="J333" s="93"/>
      <c r="K333" s="93"/>
      <c r="L333" s="93"/>
      <c r="M333" s="93"/>
      <c r="N333" s="93"/>
      <c r="O333" s="93"/>
    </row>
    <row r="334" spans="1:15" ht="63" customHeight="1">
      <c r="A334" s="87" t="s">
        <v>162</v>
      </c>
      <c r="B334" s="87"/>
      <c r="C334" s="87"/>
      <c r="D334" s="87"/>
      <c r="E334" s="87"/>
      <c r="F334" s="87"/>
      <c r="G334" s="87"/>
      <c r="H334" s="82" t="s">
        <v>67</v>
      </c>
      <c r="I334" s="93" t="s">
        <v>19</v>
      </c>
      <c r="J334" s="93">
        <v>100</v>
      </c>
      <c r="K334" s="93">
        <v>100</v>
      </c>
      <c r="L334" s="93">
        <v>100</v>
      </c>
      <c r="M334" s="93">
        <v>100</v>
      </c>
      <c r="N334" s="93">
        <v>100</v>
      </c>
      <c r="O334" s="93">
        <v>100</v>
      </c>
    </row>
    <row r="335" spans="1:15">
      <c r="A335" s="5" t="s">
        <v>20</v>
      </c>
      <c r="B335" s="41">
        <f t="shared" ref="B335:B337" si="100">SUM(C335:G335)</f>
        <v>19600</v>
      </c>
      <c r="C335" s="28">
        <v>3400</v>
      </c>
      <c r="D335" s="28">
        <v>3900</v>
      </c>
      <c r="E335" s="28">
        <v>3100</v>
      </c>
      <c r="F335" s="28">
        <v>4200</v>
      </c>
      <c r="G335" s="28">
        <v>5000</v>
      </c>
      <c r="H335" s="83"/>
      <c r="I335" s="93"/>
      <c r="J335" s="93"/>
      <c r="K335" s="93"/>
      <c r="L335" s="93"/>
      <c r="M335" s="93"/>
      <c r="N335" s="93"/>
      <c r="O335" s="93"/>
    </row>
    <row r="336" spans="1:15" ht="24">
      <c r="A336" s="5" t="s">
        <v>21</v>
      </c>
      <c r="B336" s="41">
        <f t="shared" si="100"/>
        <v>0</v>
      </c>
      <c r="C336" s="28">
        <v>0</v>
      </c>
      <c r="D336" s="28">
        <v>0</v>
      </c>
      <c r="E336" s="28">
        <v>0</v>
      </c>
      <c r="F336" s="28">
        <v>0</v>
      </c>
      <c r="G336" s="28">
        <v>0</v>
      </c>
      <c r="H336" s="83"/>
      <c r="I336" s="93"/>
      <c r="J336" s="93"/>
      <c r="K336" s="93"/>
      <c r="L336" s="93"/>
      <c r="M336" s="93"/>
      <c r="N336" s="93"/>
      <c r="O336" s="93"/>
    </row>
    <row r="337" spans="1:15" ht="23.25" customHeight="1">
      <c r="A337" s="5" t="s">
        <v>22</v>
      </c>
      <c r="B337" s="41">
        <f t="shared" si="100"/>
        <v>0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83"/>
      <c r="I337" s="93"/>
      <c r="J337" s="93"/>
      <c r="K337" s="93"/>
      <c r="L337" s="93"/>
      <c r="M337" s="93"/>
      <c r="N337" s="93"/>
      <c r="O337" s="93"/>
    </row>
    <row r="338" spans="1:15" ht="24">
      <c r="A338" s="6" t="s">
        <v>33</v>
      </c>
      <c r="B338" s="28">
        <f>SUM(B335:B337)</f>
        <v>19600</v>
      </c>
      <c r="C338" s="28">
        <f t="shared" ref="C338:G338" si="101">SUM(C335:C337)</f>
        <v>3400</v>
      </c>
      <c r="D338" s="28">
        <f t="shared" si="101"/>
        <v>3900</v>
      </c>
      <c r="E338" s="28">
        <f t="shared" si="101"/>
        <v>3100</v>
      </c>
      <c r="F338" s="28">
        <f t="shared" si="101"/>
        <v>4200</v>
      </c>
      <c r="G338" s="28">
        <f t="shared" si="101"/>
        <v>5000</v>
      </c>
      <c r="H338" s="84"/>
      <c r="I338" s="93"/>
      <c r="J338" s="93"/>
      <c r="K338" s="93"/>
      <c r="L338" s="93"/>
      <c r="M338" s="93"/>
      <c r="N338" s="93"/>
      <c r="O338" s="93"/>
    </row>
    <row r="339" spans="1:15" ht="42" customHeight="1">
      <c r="A339" s="87" t="s">
        <v>163</v>
      </c>
      <c r="B339" s="87"/>
      <c r="C339" s="87"/>
      <c r="D339" s="87"/>
      <c r="E339" s="87"/>
      <c r="F339" s="87"/>
      <c r="G339" s="87"/>
      <c r="H339" s="82" t="s">
        <v>68</v>
      </c>
      <c r="I339" s="93" t="s">
        <v>19</v>
      </c>
      <c r="J339" s="93">
        <v>0</v>
      </c>
      <c r="K339" s="93">
        <v>100</v>
      </c>
      <c r="L339" s="93">
        <v>100</v>
      </c>
      <c r="M339" s="93">
        <v>100</v>
      </c>
      <c r="N339" s="93">
        <v>100</v>
      </c>
      <c r="O339" s="93">
        <v>100</v>
      </c>
    </row>
    <row r="340" spans="1:15">
      <c r="A340" s="5" t="s">
        <v>20</v>
      </c>
      <c r="B340" s="15">
        <v>0</v>
      </c>
      <c r="C340" s="15">
        <v>0</v>
      </c>
      <c r="D340" s="15">
        <v>0</v>
      </c>
      <c r="E340" s="15">
        <v>0</v>
      </c>
      <c r="F340" s="15">
        <v>0</v>
      </c>
      <c r="G340" s="15">
        <v>0</v>
      </c>
      <c r="H340" s="83"/>
      <c r="I340" s="93"/>
      <c r="J340" s="93"/>
      <c r="K340" s="93"/>
      <c r="L340" s="93"/>
      <c r="M340" s="93"/>
      <c r="N340" s="93"/>
      <c r="O340" s="93"/>
    </row>
    <row r="341" spans="1:15" ht="24">
      <c r="A341" s="5" t="s">
        <v>21</v>
      </c>
      <c r="B341" s="15">
        <v>0</v>
      </c>
      <c r="C341" s="15">
        <v>0</v>
      </c>
      <c r="D341" s="15">
        <v>0</v>
      </c>
      <c r="E341" s="15">
        <v>0</v>
      </c>
      <c r="F341" s="15">
        <v>0</v>
      </c>
      <c r="G341" s="15">
        <v>0</v>
      </c>
      <c r="H341" s="83"/>
      <c r="I341" s="93"/>
      <c r="J341" s="93"/>
      <c r="K341" s="93"/>
      <c r="L341" s="93"/>
      <c r="M341" s="93"/>
      <c r="N341" s="93"/>
      <c r="O341" s="93"/>
    </row>
    <row r="342" spans="1:15">
      <c r="A342" s="5" t="s">
        <v>22</v>
      </c>
      <c r="B342" s="15">
        <v>0</v>
      </c>
      <c r="C342" s="15">
        <v>0</v>
      </c>
      <c r="D342" s="15">
        <v>0</v>
      </c>
      <c r="E342" s="15">
        <v>0</v>
      </c>
      <c r="F342" s="15">
        <v>0</v>
      </c>
      <c r="G342" s="15">
        <v>0</v>
      </c>
      <c r="H342" s="83"/>
      <c r="I342" s="93"/>
      <c r="J342" s="93"/>
      <c r="K342" s="93"/>
      <c r="L342" s="93"/>
      <c r="M342" s="93"/>
      <c r="N342" s="93"/>
      <c r="O342" s="93"/>
    </row>
    <row r="343" spans="1:15" ht="30" customHeight="1">
      <c r="A343" s="6" t="s">
        <v>35</v>
      </c>
      <c r="B343" s="15">
        <v>0</v>
      </c>
      <c r="C343" s="15">
        <v>0</v>
      </c>
      <c r="D343" s="15">
        <v>0</v>
      </c>
      <c r="E343" s="15">
        <v>0</v>
      </c>
      <c r="F343" s="15">
        <v>0</v>
      </c>
      <c r="G343" s="15">
        <v>0</v>
      </c>
      <c r="H343" s="83"/>
      <c r="I343" s="93"/>
      <c r="J343" s="93"/>
      <c r="K343" s="93"/>
      <c r="L343" s="93"/>
      <c r="M343" s="93"/>
      <c r="N343" s="93"/>
      <c r="O343" s="93"/>
    </row>
    <row r="344" spans="1:15" ht="24" customHeight="1">
      <c r="A344" s="87" t="s">
        <v>164</v>
      </c>
      <c r="B344" s="87"/>
      <c r="C344" s="87"/>
      <c r="D344" s="87"/>
      <c r="E344" s="87"/>
      <c r="F344" s="87"/>
      <c r="G344" s="87"/>
      <c r="H344" s="83"/>
      <c r="I344" s="93"/>
      <c r="J344" s="93"/>
      <c r="K344" s="93"/>
      <c r="L344" s="93"/>
      <c r="M344" s="93"/>
      <c r="N344" s="93"/>
      <c r="O344" s="93"/>
    </row>
    <row r="345" spans="1:15">
      <c r="A345" s="5" t="s">
        <v>20</v>
      </c>
      <c r="B345" s="28">
        <v>0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83"/>
      <c r="I345" s="93"/>
      <c r="J345" s="93"/>
      <c r="K345" s="93"/>
      <c r="L345" s="93"/>
      <c r="M345" s="93"/>
      <c r="N345" s="93"/>
      <c r="O345" s="93"/>
    </row>
    <row r="346" spans="1:15" ht="24">
      <c r="A346" s="5" t="s">
        <v>21</v>
      </c>
      <c r="B346" s="28">
        <v>0</v>
      </c>
      <c r="C346" s="28">
        <v>0</v>
      </c>
      <c r="D346" s="28">
        <v>0</v>
      </c>
      <c r="E346" s="28">
        <v>0</v>
      </c>
      <c r="F346" s="28">
        <v>0</v>
      </c>
      <c r="G346" s="28">
        <v>0</v>
      </c>
      <c r="H346" s="83"/>
      <c r="I346" s="93"/>
      <c r="J346" s="93"/>
      <c r="K346" s="93"/>
      <c r="L346" s="93"/>
      <c r="M346" s="93"/>
      <c r="N346" s="93"/>
      <c r="O346" s="93"/>
    </row>
    <row r="347" spans="1:15">
      <c r="A347" s="5" t="s">
        <v>22</v>
      </c>
      <c r="B347" s="28">
        <v>0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83"/>
      <c r="I347" s="93"/>
      <c r="J347" s="93"/>
      <c r="K347" s="93"/>
      <c r="L347" s="93"/>
      <c r="M347" s="93"/>
      <c r="N347" s="93"/>
      <c r="O347" s="93"/>
    </row>
    <row r="348" spans="1:15" ht="24">
      <c r="A348" s="6" t="s">
        <v>34</v>
      </c>
      <c r="B348" s="28">
        <v>0</v>
      </c>
      <c r="C348" s="28">
        <v>0</v>
      </c>
      <c r="D348" s="28">
        <v>0</v>
      </c>
      <c r="E348" s="28">
        <v>0</v>
      </c>
      <c r="F348" s="28">
        <v>0</v>
      </c>
      <c r="G348" s="28">
        <v>0</v>
      </c>
      <c r="H348" s="84"/>
      <c r="I348" s="93"/>
      <c r="J348" s="93"/>
      <c r="K348" s="93"/>
      <c r="L348" s="93"/>
      <c r="M348" s="93"/>
      <c r="N348" s="93"/>
      <c r="O348" s="93"/>
    </row>
    <row r="349" spans="1:15" ht="24" customHeight="1">
      <c r="A349" s="87" t="s">
        <v>165</v>
      </c>
      <c r="B349" s="87"/>
      <c r="C349" s="87"/>
      <c r="D349" s="87"/>
      <c r="E349" s="87"/>
      <c r="F349" s="87"/>
      <c r="G349" s="87"/>
      <c r="H349" s="82" t="s">
        <v>166</v>
      </c>
      <c r="I349" s="93" t="s">
        <v>61</v>
      </c>
      <c r="J349" s="93">
        <v>2</v>
      </c>
      <c r="K349" s="93">
        <v>2</v>
      </c>
      <c r="L349" s="93">
        <v>2</v>
      </c>
      <c r="M349" s="93">
        <v>2</v>
      </c>
      <c r="N349" s="93">
        <v>2</v>
      </c>
      <c r="O349" s="93">
        <v>2</v>
      </c>
    </row>
    <row r="350" spans="1:15">
      <c r="A350" s="5" t="s">
        <v>20</v>
      </c>
      <c r="B350" s="15">
        <f>C350+D350+E350+F350+G350</f>
        <v>10000</v>
      </c>
      <c r="C350" s="15">
        <v>2000</v>
      </c>
      <c r="D350" s="15">
        <v>2000</v>
      </c>
      <c r="E350" s="15">
        <v>2000</v>
      </c>
      <c r="F350" s="15">
        <v>2000</v>
      </c>
      <c r="G350" s="15">
        <v>2000</v>
      </c>
      <c r="H350" s="83"/>
      <c r="I350" s="93"/>
      <c r="J350" s="93"/>
      <c r="K350" s="93"/>
      <c r="L350" s="93"/>
      <c r="M350" s="93"/>
      <c r="N350" s="93"/>
      <c r="O350" s="93"/>
    </row>
    <row r="351" spans="1:15" ht="24">
      <c r="A351" s="5" t="s">
        <v>21</v>
      </c>
      <c r="B351" s="15">
        <f t="shared" ref="B351:B353" si="102">C351+D351+E351+F351+G351</f>
        <v>0</v>
      </c>
      <c r="C351" s="15">
        <v>0</v>
      </c>
      <c r="D351" s="15">
        <v>0</v>
      </c>
      <c r="E351" s="15">
        <v>0</v>
      </c>
      <c r="F351" s="15">
        <v>0</v>
      </c>
      <c r="G351" s="15">
        <v>0</v>
      </c>
      <c r="H351" s="83"/>
      <c r="I351" s="93"/>
      <c r="J351" s="93"/>
      <c r="K351" s="93"/>
      <c r="L351" s="93"/>
      <c r="M351" s="93"/>
      <c r="N351" s="93"/>
      <c r="O351" s="93"/>
    </row>
    <row r="352" spans="1:15">
      <c r="A352" s="5" t="s">
        <v>22</v>
      </c>
      <c r="B352" s="15">
        <f t="shared" si="102"/>
        <v>0</v>
      </c>
      <c r="C352" s="15">
        <v>0</v>
      </c>
      <c r="D352" s="15">
        <v>0</v>
      </c>
      <c r="E352" s="15">
        <v>0</v>
      </c>
      <c r="F352" s="15">
        <v>0</v>
      </c>
      <c r="G352" s="15">
        <v>0</v>
      </c>
      <c r="H352" s="83"/>
      <c r="I352" s="93"/>
      <c r="J352" s="93"/>
      <c r="K352" s="93"/>
      <c r="L352" s="93"/>
      <c r="M352" s="93"/>
      <c r="N352" s="93"/>
      <c r="O352" s="93"/>
    </row>
    <row r="353" spans="1:15" ht="24">
      <c r="A353" s="6" t="s">
        <v>36</v>
      </c>
      <c r="B353" s="15">
        <f t="shared" si="102"/>
        <v>10000</v>
      </c>
      <c r="C353" s="15">
        <f>SUM(C350:C352)</f>
        <v>2000</v>
      </c>
      <c r="D353" s="15">
        <f t="shared" ref="D353:G353" si="103">SUM(D350:D352)</f>
        <v>2000</v>
      </c>
      <c r="E353" s="15">
        <f t="shared" si="103"/>
        <v>2000</v>
      </c>
      <c r="F353" s="15">
        <f t="shared" si="103"/>
        <v>2000</v>
      </c>
      <c r="G353" s="15">
        <f t="shared" si="103"/>
        <v>2000</v>
      </c>
      <c r="H353" s="84"/>
      <c r="I353" s="93"/>
      <c r="J353" s="93"/>
      <c r="K353" s="93"/>
      <c r="L353" s="93"/>
      <c r="M353" s="93"/>
      <c r="N353" s="93"/>
      <c r="O353" s="93"/>
    </row>
    <row r="354" spans="1:15">
      <c r="A354" s="70" t="s">
        <v>167</v>
      </c>
      <c r="B354" s="62">
        <f>B353+B348+B343+B338+B333+B328</f>
        <v>164300</v>
      </c>
      <c r="C354" s="62">
        <f t="shared" ref="C354:G354" si="104">C353+C348+C343+C338+C333+C328</f>
        <v>33000</v>
      </c>
      <c r="D354" s="62">
        <f t="shared" si="104"/>
        <v>35000</v>
      </c>
      <c r="E354" s="62">
        <f t="shared" si="104"/>
        <v>23400</v>
      </c>
      <c r="F354" s="62">
        <f t="shared" si="104"/>
        <v>33600</v>
      </c>
      <c r="G354" s="62">
        <f t="shared" si="104"/>
        <v>39300</v>
      </c>
      <c r="H354" s="51"/>
      <c r="I354" s="52"/>
      <c r="J354" s="52"/>
      <c r="K354" s="52"/>
      <c r="L354" s="52"/>
      <c r="M354" s="52"/>
      <c r="N354" s="52"/>
      <c r="O354" s="52"/>
    </row>
    <row r="355" spans="1:15" ht="24.75">
      <c r="A355" s="39" t="s">
        <v>70</v>
      </c>
      <c r="B355" s="46">
        <f t="shared" ref="B355:G355" si="105">B357+B358+B359</f>
        <v>208894.1</v>
      </c>
      <c r="C355" s="46">
        <f>C357+C358+C359</f>
        <v>47841.5</v>
      </c>
      <c r="D355" s="46">
        <f t="shared" si="105"/>
        <v>50042.6</v>
      </c>
      <c r="E355" s="46">
        <f t="shared" si="105"/>
        <v>29230</v>
      </c>
      <c r="F355" s="46">
        <f t="shared" si="105"/>
        <v>37990</v>
      </c>
      <c r="G355" s="46">
        <f t="shared" si="105"/>
        <v>43790</v>
      </c>
      <c r="H355" s="31"/>
      <c r="I355" s="32"/>
      <c r="J355" s="32"/>
      <c r="K355" s="32"/>
      <c r="L355" s="32"/>
      <c r="M355" s="32"/>
      <c r="N355" s="32"/>
      <c r="O355" s="32"/>
    </row>
    <row r="356" spans="1:15">
      <c r="A356" s="35" t="s">
        <v>69</v>
      </c>
      <c r="B356" s="46"/>
      <c r="C356" s="46"/>
      <c r="D356" s="46"/>
      <c r="E356" s="46"/>
      <c r="F356" s="46"/>
      <c r="G356" s="46"/>
      <c r="H356" s="31"/>
      <c r="I356" s="32"/>
      <c r="J356" s="32"/>
      <c r="K356" s="32"/>
      <c r="L356" s="32"/>
      <c r="M356" s="32"/>
      <c r="N356" s="32"/>
      <c r="O356" s="32"/>
    </row>
    <row r="357" spans="1:15">
      <c r="A357" s="33" t="s">
        <v>20</v>
      </c>
      <c r="B357" s="47">
        <f>B154+B159+B164+B169+B174+B181+B186+B193+B198+B203+B208+B217+B222+B227+B232+B237+B242+B249+B254+B259+B264+B269+B276+B281+B288+B293+B298+B303+B308+B313+B318+B325+B330+B335+B340+B345+B350</f>
        <v>37694.1</v>
      </c>
      <c r="C357" s="47">
        <f t="shared" ref="C357:G357" si="106">C154+C159+C164+C169+C174+C181+C186+C193+C198+C203+C208+C217+C222+C227+C232+C237+C242+C249+C254+C259+C264+C269+C276+C281+C288+C293+C298+C303+C308+C313+C318+C325+C330+C335+C340+C345+C350</f>
        <v>8141.5</v>
      </c>
      <c r="D357" s="47">
        <f t="shared" si="106"/>
        <v>8742.6</v>
      </c>
      <c r="E357" s="47">
        <f t="shared" si="106"/>
        <v>6630</v>
      </c>
      <c r="F357" s="47">
        <f t="shared" si="106"/>
        <v>6690</v>
      </c>
      <c r="G357" s="47">
        <f t="shared" si="106"/>
        <v>7490</v>
      </c>
      <c r="H357" s="31"/>
      <c r="I357" s="32"/>
      <c r="J357" s="32"/>
      <c r="K357" s="32"/>
      <c r="L357" s="32"/>
      <c r="M357" s="32"/>
      <c r="N357" s="32"/>
      <c r="O357" s="32"/>
    </row>
    <row r="358" spans="1:15" ht="24">
      <c r="A358" s="33" t="s">
        <v>21</v>
      </c>
      <c r="B358" s="47">
        <f>B155+B160+B165+B170+B175+B182+B187+B194+B199+B204+B209+B218+B223+B228+B233+B238+B243+B250+B255+B260+B265+B270+B277+B282+B289+B294+B299+B304+B309+B314+B319+B326+B331+B336+B341+B346+B351</f>
        <v>0</v>
      </c>
      <c r="C358" s="47">
        <f t="shared" ref="C358:G359" si="107">C155+C160+C165+C170+C175+C182+C187+C194+C199+C204+C209+C218+C223+C228+C233+C238+C243+C250+C255+C260+C265+C270+C277+C282+C289+C294+C299+C304+C309+C314+C319+C326+C331+C336+C341+C346+C351</f>
        <v>0</v>
      </c>
      <c r="D358" s="47">
        <f t="shared" si="107"/>
        <v>0</v>
      </c>
      <c r="E358" s="47">
        <f t="shared" si="107"/>
        <v>0</v>
      </c>
      <c r="F358" s="47">
        <f t="shared" si="107"/>
        <v>0</v>
      </c>
      <c r="G358" s="47">
        <f t="shared" si="107"/>
        <v>0</v>
      </c>
      <c r="H358" s="31"/>
      <c r="I358" s="32"/>
      <c r="J358" s="32"/>
      <c r="K358" s="32"/>
      <c r="L358" s="32"/>
      <c r="M358" s="32"/>
      <c r="N358" s="32"/>
      <c r="O358" s="32"/>
    </row>
    <row r="359" spans="1:15">
      <c r="A359" s="33" t="s">
        <v>22</v>
      </c>
      <c r="B359" s="47">
        <f>B156+B161+B166+B171+B176+B183+B188+B195+B200+B205+B210+B219+B224+B229+B234+B239+B244+B251+B256+B261+B266+B271+B278+B283+B290+B295+B300+B305+B310+B315+B320+B327+B332+B337+B342+B347+B352</f>
        <v>171200</v>
      </c>
      <c r="C359" s="47">
        <f t="shared" si="107"/>
        <v>39700</v>
      </c>
      <c r="D359" s="47">
        <f t="shared" si="107"/>
        <v>41300</v>
      </c>
      <c r="E359" s="47">
        <f t="shared" si="107"/>
        <v>22600</v>
      </c>
      <c r="F359" s="47">
        <f t="shared" si="107"/>
        <v>31300</v>
      </c>
      <c r="G359" s="47">
        <f t="shared" si="107"/>
        <v>36300</v>
      </c>
      <c r="H359" s="31"/>
      <c r="I359" s="32"/>
      <c r="J359" s="32"/>
      <c r="K359" s="32"/>
      <c r="L359" s="32"/>
      <c r="M359" s="32"/>
      <c r="N359" s="32"/>
      <c r="O359" s="32"/>
    </row>
    <row r="360" spans="1:15" ht="45" customHeight="1">
      <c r="A360" s="40" t="s">
        <v>71</v>
      </c>
      <c r="B360" s="48">
        <f t="shared" ref="B360:G360" si="108">B362+B363+B364</f>
        <v>2217337</v>
      </c>
      <c r="C360" s="48">
        <f t="shared" si="108"/>
        <v>727016.70000000007</v>
      </c>
      <c r="D360" s="48">
        <f t="shared" si="108"/>
        <v>655558.30000000005</v>
      </c>
      <c r="E360" s="48">
        <f t="shared" si="108"/>
        <v>162982</v>
      </c>
      <c r="F360" s="48">
        <f t="shared" si="108"/>
        <v>537990</v>
      </c>
      <c r="G360" s="48">
        <f t="shared" si="108"/>
        <v>133790</v>
      </c>
      <c r="H360" s="34"/>
      <c r="I360" s="34"/>
      <c r="J360" s="34"/>
      <c r="K360" s="34"/>
      <c r="L360" s="34"/>
      <c r="M360" s="34"/>
      <c r="N360" s="34"/>
      <c r="O360" s="34"/>
    </row>
    <row r="361" spans="1:15" ht="15.75">
      <c r="A361" s="38" t="s">
        <v>69</v>
      </c>
      <c r="B361" s="48"/>
      <c r="C361" s="48"/>
      <c r="D361" s="48"/>
      <c r="E361" s="48"/>
      <c r="F361" s="48"/>
      <c r="G361" s="48"/>
      <c r="H361" s="34"/>
      <c r="I361" s="34"/>
      <c r="J361" s="34"/>
      <c r="K361" s="34"/>
      <c r="L361" s="34"/>
      <c r="M361" s="34"/>
      <c r="N361" s="34"/>
      <c r="O361" s="34"/>
    </row>
    <row r="362" spans="1:15" ht="31.5">
      <c r="A362" s="37" t="s">
        <v>20</v>
      </c>
      <c r="B362" s="48">
        <f>B357+B146</f>
        <v>860324.9</v>
      </c>
      <c r="C362" s="48">
        <f t="shared" ref="B362:G364" si="109">C357+C146</f>
        <v>330055.10000000003</v>
      </c>
      <c r="D362" s="48">
        <f t="shared" si="109"/>
        <v>310707.8</v>
      </c>
      <c r="E362" s="48">
        <f t="shared" si="109"/>
        <v>57882</v>
      </c>
      <c r="F362" s="48">
        <f t="shared" si="109"/>
        <v>131690</v>
      </c>
      <c r="G362" s="48">
        <f t="shared" si="109"/>
        <v>29990</v>
      </c>
      <c r="H362" s="34"/>
      <c r="I362" s="34"/>
      <c r="J362" s="34"/>
      <c r="K362" s="34"/>
      <c r="L362" s="34"/>
      <c r="M362" s="34"/>
      <c r="N362" s="34"/>
      <c r="O362" s="34"/>
    </row>
    <row r="363" spans="1:15" ht="31.5">
      <c r="A363" s="37" t="s">
        <v>21</v>
      </c>
      <c r="B363" s="48">
        <f t="shared" si="109"/>
        <v>0</v>
      </c>
      <c r="C363" s="48">
        <f t="shared" si="109"/>
        <v>0</v>
      </c>
      <c r="D363" s="48">
        <f t="shared" si="109"/>
        <v>0</v>
      </c>
      <c r="E363" s="48">
        <f t="shared" si="109"/>
        <v>0</v>
      </c>
      <c r="F363" s="48">
        <f t="shared" si="109"/>
        <v>0</v>
      </c>
      <c r="G363" s="48">
        <f t="shared" si="109"/>
        <v>0</v>
      </c>
      <c r="H363" s="34"/>
      <c r="I363" s="34"/>
      <c r="J363" s="34"/>
      <c r="K363" s="34"/>
      <c r="L363" s="34"/>
      <c r="M363" s="34"/>
      <c r="N363" s="34"/>
      <c r="O363" s="34"/>
    </row>
    <row r="364" spans="1:15" ht="31.5">
      <c r="A364" s="37" t="s">
        <v>22</v>
      </c>
      <c r="B364" s="48">
        <f t="shared" si="109"/>
        <v>1357012.1</v>
      </c>
      <c r="C364" s="48">
        <f>C359+C148</f>
        <v>396961.60000000003</v>
      </c>
      <c r="D364" s="48">
        <f t="shared" si="109"/>
        <v>344850.5</v>
      </c>
      <c r="E364" s="48">
        <f t="shared" si="109"/>
        <v>105100</v>
      </c>
      <c r="F364" s="48">
        <f t="shared" si="109"/>
        <v>406300</v>
      </c>
      <c r="G364" s="48">
        <f t="shared" si="109"/>
        <v>103800</v>
      </c>
      <c r="H364" s="34"/>
      <c r="I364" s="34"/>
      <c r="J364" s="34"/>
      <c r="K364" s="34"/>
      <c r="L364" s="34"/>
      <c r="M364" s="34"/>
      <c r="N364" s="34"/>
      <c r="O364" s="34"/>
    </row>
  </sheetData>
  <mergeCells count="569">
    <mergeCell ref="A71:O71"/>
    <mergeCell ref="N77:N81"/>
    <mergeCell ref="I65:I70"/>
    <mergeCell ref="J65:J70"/>
    <mergeCell ref="K65:K70"/>
    <mergeCell ref="L65:L70"/>
    <mergeCell ref="M65:M70"/>
    <mergeCell ref="N65:N70"/>
    <mergeCell ref="O65:O70"/>
    <mergeCell ref="I60:I64"/>
    <mergeCell ref="J60:J64"/>
    <mergeCell ref="K60:K64"/>
    <mergeCell ref="L60:L64"/>
    <mergeCell ref="M60:M64"/>
    <mergeCell ref="N60:N64"/>
    <mergeCell ref="O138:O142"/>
    <mergeCell ref="A137:O137"/>
    <mergeCell ref="A65:G65"/>
    <mergeCell ref="J72:J74"/>
    <mergeCell ref="K72:K74"/>
    <mergeCell ref="L72:L74"/>
    <mergeCell ref="M72:M74"/>
    <mergeCell ref="N72:N74"/>
    <mergeCell ref="O72:O74"/>
    <mergeCell ref="J75:J76"/>
    <mergeCell ref="K75:K76"/>
    <mergeCell ref="L75:L76"/>
    <mergeCell ref="M75:M76"/>
    <mergeCell ref="N75:N76"/>
    <mergeCell ref="O75:O76"/>
    <mergeCell ref="A138:G138"/>
    <mergeCell ref="H138:H143"/>
    <mergeCell ref="I138:I142"/>
    <mergeCell ref="J138:J142"/>
    <mergeCell ref="K138:K142"/>
    <mergeCell ref="L138:L142"/>
    <mergeCell ref="M138:M142"/>
    <mergeCell ref="N138:N142"/>
    <mergeCell ref="H65:H70"/>
    <mergeCell ref="K131:K135"/>
    <mergeCell ref="L131:L135"/>
    <mergeCell ref="M131:M135"/>
    <mergeCell ref="N131:N135"/>
    <mergeCell ref="O131:O135"/>
    <mergeCell ref="I121:I125"/>
    <mergeCell ref="J121:J125"/>
    <mergeCell ref="K121:K125"/>
    <mergeCell ref="L121:L125"/>
    <mergeCell ref="M121:M125"/>
    <mergeCell ref="N121:N125"/>
    <mergeCell ref="O121:O125"/>
    <mergeCell ref="I126:I130"/>
    <mergeCell ref="O126:O130"/>
    <mergeCell ref="I131:I135"/>
    <mergeCell ref="J131:J135"/>
    <mergeCell ref="L126:L130"/>
    <mergeCell ref="M126:M130"/>
    <mergeCell ref="N126:N130"/>
    <mergeCell ref="L299:L301"/>
    <mergeCell ref="M299:M301"/>
    <mergeCell ref="N299:N301"/>
    <mergeCell ref="O299:O301"/>
    <mergeCell ref="A286:O286"/>
    <mergeCell ref="A287:G287"/>
    <mergeCell ref="H287:H291"/>
    <mergeCell ref="I287:I291"/>
    <mergeCell ref="J287:J291"/>
    <mergeCell ref="K287:K291"/>
    <mergeCell ref="L287:L291"/>
    <mergeCell ref="M287:M291"/>
    <mergeCell ref="N287:N291"/>
    <mergeCell ref="O287:O291"/>
    <mergeCell ref="A280:G280"/>
    <mergeCell ref="A274:O274"/>
    <mergeCell ref="H280:H284"/>
    <mergeCell ref="I280:I284"/>
    <mergeCell ref="J280:J284"/>
    <mergeCell ref="I297:I298"/>
    <mergeCell ref="J297:J298"/>
    <mergeCell ref="K297:K298"/>
    <mergeCell ref="L297:L298"/>
    <mergeCell ref="M297:M298"/>
    <mergeCell ref="N297:N298"/>
    <mergeCell ref="K280:K284"/>
    <mergeCell ref="L280:L284"/>
    <mergeCell ref="M280:M284"/>
    <mergeCell ref="N280:N284"/>
    <mergeCell ref="O280:O284"/>
    <mergeCell ref="N275:N279"/>
    <mergeCell ref="O275:O279"/>
    <mergeCell ref="A275:G275"/>
    <mergeCell ref="I275:I279"/>
    <mergeCell ref="J275:J279"/>
    <mergeCell ref="K275:K279"/>
    <mergeCell ref="L275:L279"/>
    <mergeCell ref="M275:M279"/>
    <mergeCell ref="A197:G197"/>
    <mergeCell ref="H197:H201"/>
    <mergeCell ref="H185:H189"/>
    <mergeCell ref="I185:I189"/>
    <mergeCell ref="J185:J189"/>
    <mergeCell ref="K185:K189"/>
    <mergeCell ref="M192:M196"/>
    <mergeCell ref="H72:H76"/>
    <mergeCell ref="I72:I76"/>
    <mergeCell ref="H121:H125"/>
    <mergeCell ref="H126:H130"/>
    <mergeCell ref="J126:J130"/>
    <mergeCell ref="A72:G72"/>
    <mergeCell ref="A87:G87"/>
    <mergeCell ref="A149:O149"/>
    <mergeCell ref="A114:G114"/>
    <mergeCell ref="A109:G109"/>
    <mergeCell ref="A104:G104"/>
    <mergeCell ref="A98:O98"/>
    <mergeCell ref="A99:G99"/>
    <mergeCell ref="I99:I118"/>
    <mergeCell ref="J99:J118"/>
    <mergeCell ref="K99:K118"/>
    <mergeCell ref="L99:L118"/>
    <mergeCell ref="O192:O196"/>
    <mergeCell ref="H192:H196"/>
    <mergeCell ref="H207:H210"/>
    <mergeCell ref="O197:O201"/>
    <mergeCell ref="I197:I201"/>
    <mergeCell ref="J197:J201"/>
    <mergeCell ref="K197:K201"/>
    <mergeCell ref="L197:L201"/>
    <mergeCell ref="M197:M201"/>
    <mergeCell ref="N197:N201"/>
    <mergeCell ref="O207:O210"/>
    <mergeCell ref="I207:I210"/>
    <mergeCell ref="J207:J210"/>
    <mergeCell ref="K207:K210"/>
    <mergeCell ref="H202:H206"/>
    <mergeCell ref="J192:J196"/>
    <mergeCell ref="K192:K196"/>
    <mergeCell ref="L192:L196"/>
    <mergeCell ref="H33:H37"/>
    <mergeCell ref="I33:I37"/>
    <mergeCell ref="J33:J37"/>
    <mergeCell ref="K33:K37"/>
    <mergeCell ref="L33:L37"/>
    <mergeCell ref="A55:G55"/>
    <mergeCell ref="A54:O54"/>
    <mergeCell ref="A60:G60"/>
    <mergeCell ref="H60:H64"/>
    <mergeCell ref="H56:H59"/>
    <mergeCell ref="I56:I59"/>
    <mergeCell ref="A38:G38"/>
    <mergeCell ref="H43:H47"/>
    <mergeCell ref="I48:I52"/>
    <mergeCell ref="J48:J52"/>
    <mergeCell ref="K48:K52"/>
    <mergeCell ref="L48:L52"/>
    <mergeCell ref="A48:G48"/>
    <mergeCell ref="H38:H42"/>
    <mergeCell ref="I38:I42"/>
    <mergeCell ref="N43:N47"/>
    <mergeCell ref="O60:O64"/>
    <mergeCell ref="O334:O338"/>
    <mergeCell ref="O317:O321"/>
    <mergeCell ref="K317:K321"/>
    <mergeCell ref="L317:L321"/>
    <mergeCell ref="M317:M321"/>
    <mergeCell ref="L207:L210"/>
    <mergeCell ref="M207:M210"/>
    <mergeCell ref="N207:N210"/>
    <mergeCell ref="O185:O189"/>
    <mergeCell ref="L329:L333"/>
    <mergeCell ref="M329:M333"/>
    <mergeCell ref="N329:N333"/>
    <mergeCell ref="N334:N338"/>
    <mergeCell ref="N317:N321"/>
    <mergeCell ref="N312:N314"/>
    <mergeCell ref="N315:N316"/>
    <mergeCell ref="N302:N306"/>
    <mergeCell ref="M334:M338"/>
    <mergeCell ref="A191:O191"/>
    <mergeCell ref="A192:G192"/>
    <mergeCell ref="I192:I196"/>
    <mergeCell ref="N192:N196"/>
    <mergeCell ref="J324:J328"/>
    <mergeCell ref="K324:K328"/>
    <mergeCell ref="L28:L32"/>
    <mergeCell ref="M28:M32"/>
    <mergeCell ref="N28:N32"/>
    <mergeCell ref="O28:O32"/>
    <mergeCell ref="M33:M37"/>
    <mergeCell ref="N33:N37"/>
    <mergeCell ref="J56:J59"/>
    <mergeCell ref="K56:K59"/>
    <mergeCell ref="L56:L59"/>
    <mergeCell ref="M56:M59"/>
    <mergeCell ref="N56:N59"/>
    <mergeCell ref="O56:O59"/>
    <mergeCell ref="O33:O37"/>
    <mergeCell ref="J38:J42"/>
    <mergeCell ref="K38:K42"/>
    <mergeCell ref="L38:L42"/>
    <mergeCell ref="M38:M42"/>
    <mergeCell ref="N38:N42"/>
    <mergeCell ref="O38:O42"/>
    <mergeCell ref="O43:O47"/>
    <mergeCell ref="J43:J47"/>
    <mergeCell ref="K43:K47"/>
    <mergeCell ref="N48:N52"/>
    <mergeCell ref="O48:O52"/>
    <mergeCell ref="A339:G339"/>
    <mergeCell ref="I339:I348"/>
    <mergeCell ref="A344:G344"/>
    <mergeCell ref="N349:N353"/>
    <mergeCell ref="O349:O353"/>
    <mergeCell ref="A349:G349"/>
    <mergeCell ref="I349:I353"/>
    <mergeCell ref="J349:J353"/>
    <mergeCell ref="K349:K353"/>
    <mergeCell ref="L349:L353"/>
    <mergeCell ref="M349:M353"/>
    <mergeCell ref="O339:O348"/>
    <mergeCell ref="J339:J348"/>
    <mergeCell ref="K339:K348"/>
    <mergeCell ref="L339:L348"/>
    <mergeCell ref="M339:M348"/>
    <mergeCell ref="N339:N348"/>
    <mergeCell ref="H339:H348"/>
    <mergeCell ref="H349:H353"/>
    <mergeCell ref="H334:H338"/>
    <mergeCell ref="J329:J333"/>
    <mergeCell ref="K329:K333"/>
    <mergeCell ref="A317:G317"/>
    <mergeCell ref="I317:I321"/>
    <mergeCell ref="J317:J321"/>
    <mergeCell ref="H317:H321"/>
    <mergeCell ref="A334:G334"/>
    <mergeCell ref="I334:I338"/>
    <mergeCell ref="J334:J338"/>
    <mergeCell ref="K334:K338"/>
    <mergeCell ref="A329:G329"/>
    <mergeCell ref="A323:O323"/>
    <mergeCell ref="A324:G324"/>
    <mergeCell ref="I324:I328"/>
    <mergeCell ref="L324:L328"/>
    <mergeCell ref="M324:M328"/>
    <mergeCell ref="N324:N328"/>
    <mergeCell ref="O324:O328"/>
    <mergeCell ref="O329:O333"/>
    <mergeCell ref="I329:I333"/>
    <mergeCell ref="H324:H328"/>
    <mergeCell ref="H329:H333"/>
    <mergeCell ref="L334:L338"/>
    <mergeCell ref="K315:K316"/>
    <mergeCell ref="L315:L316"/>
    <mergeCell ref="M315:M316"/>
    <mergeCell ref="O315:O316"/>
    <mergeCell ref="O312:O314"/>
    <mergeCell ref="N307:N311"/>
    <mergeCell ref="O307:O311"/>
    <mergeCell ref="A307:G307"/>
    <mergeCell ref="I307:I311"/>
    <mergeCell ref="J307:J311"/>
    <mergeCell ref="K307:K311"/>
    <mergeCell ref="L307:L311"/>
    <mergeCell ref="M307:M311"/>
    <mergeCell ref="A312:G312"/>
    <mergeCell ref="H312:H316"/>
    <mergeCell ref="I312:I314"/>
    <mergeCell ref="I315:I316"/>
    <mergeCell ref="J312:J314"/>
    <mergeCell ref="J315:J316"/>
    <mergeCell ref="K312:K314"/>
    <mergeCell ref="L312:L314"/>
    <mergeCell ref="M312:M314"/>
    <mergeCell ref="O302:O306"/>
    <mergeCell ref="A302:G302"/>
    <mergeCell ref="I302:I306"/>
    <mergeCell ref="J302:J306"/>
    <mergeCell ref="K302:K306"/>
    <mergeCell ref="L302:L306"/>
    <mergeCell ref="M302:M306"/>
    <mergeCell ref="H302:H306"/>
    <mergeCell ref="N292:N296"/>
    <mergeCell ref="O292:O296"/>
    <mergeCell ref="A292:G292"/>
    <mergeCell ref="I292:I296"/>
    <mergeCell ref="J292:J296"/>
    <mergeCell ref="K292:K296"/>
    <mergeCell ref="L292:L296"/>
    <mergeCell ref="M292:M296"/>
    <mergeCell ref="H292:H296"/>
    <mergeCell ref="A297:G297"/>
    <mergeCell ref="H297:H298"/>
    <mergeCell ref="O297:O298"/>
    <mergeCell ref="H299:H301"/>
    <mergeCell ref="I299:I301"/>
    <mergeCell ref="J299:J301"/>
    <mergeCell ref="K299:K301"/>
    <mergeCell ref="H275:H279"/>
    <mergeCell ref="A268:G268"/>
    <mergeCell ref="N263:N267"/>
    <mergeCell ref="O263:O267"/>
    <mergeCell ref="A263:G263"/>
    <mergeCell ref="I263:I267"/>
    <mergeCell ref="J263:J267"/>
    <mergeCell ref="K263:K267"/>
    <mergeCell ref="L263:L267"/>
    <mergeCell ref="M263:M267"/>
    <mergeCell ref="H263:H267"/>
    <mergeCell ref="H268:H272"/>
    <mergeCell ref="I270:I272"/>
    <mergeCell ref="J270:J272"/>
    <mergeCell ref="K270:K272"/>
    <mergeCell ref="L270:L272"/>
    <mergeCell ref="M270:M272"/>
    <mergeCell ref="N270:N272"/>
    <mergeCell ref="O270:O272"/>
    <mergeCell ref="N258:N262"/>
    <mergeCell ref="O258:O262"/>
    <mergeCell ref="A258:G258"/>
    <mergeCell ref="I258:I262"/>
    <mergeCell ref="J258:J262"/>
    <mergeCell ref="K258:K262"/>
    <mergeCell ref="L258:L262"/>
    <mergeCell ref="M258:M262"/>
    <mergeCell ref="H258:H262"/>
    <mergeCell ref="N253:N257"/>
    <mergeCell ref="O253:O257"/>
    <mergeCell ref="A253:G253"/>
    <mergeCell ref="I253:I257"/>
    <mergeCell ref="J253:J257"/>
    <mergeCell ref="K253:K257"/>
    <mergeCell ref="L253:L257"/>
    <mergeCell ref="M253:M257"/>
    <mergeCell ref="H253:H257"/>
    <mergeCell ref="O248:O252"/>
    <mergeCell ref="I248:I252"/>
    <mergeCell ref="J248:J252"/>
    <mergeCell ref="K248:K252"/>
    <mergeCell ref="L248:L252"/>
    <mergeCell ref="M248:M252"/>
    <mergeCell ref="N248:N252"/>
    <mergeCell ref="A248:G248"/>
    <mergeCell ref="H248:H252"/>
    <mergeCell ref="A247:O247"/>
    <mergeCell ref="N241:N245"/>
    <mergeCell ref="O241:O245"/>
    <mergeCell ref="A241:G241"/>
    <mergeCell ref="I241:I245"/>
    <mergeCell ref="J241:J245"/>
    <mergeCell ref="K241:K245"/>
    <mergeCell ref="L241:L245"/>
    <mergeCell ref="M241:M245"/>
    <mergeCell ref="H241:H245"/>
    <mergeCell ref="N236:N240"/>
    <mergeCell ref="O236:O240"/>
    <mergeCell ref="A236:G236"/>
    <mergeCell ref="I236:I240"/>
    <mergeCell ref="J236:J240"/>
    <mergeCell ref="K236:K240"/>
    <mergeCell ref="L236:L240"/>
    <mergeCell ref="M236:M240"/>
    <mergeCell ref="H236:H240"/>
    <mergeCell ref="N231:N235"/>
    <mergeCell ref="O231:O235"/>
    <mergeCell ref="A231:G231"/>
    <mergeCell ref="I231:I235"/>
    <mergeCell ref="J231:J235"/>
    <mergeCell ref="K231:K235"/>
    <mergeCell ref="L231:L235"/>
    <mergeCell ref="M231:M235"/>
    <mergeCell ref="H231:H235"/>
    <mergeCell ref="N226:N230"/>
    <mergeCell ref="O226:O230"/>
    <mergeCell ref="A226:G226"/>
    <mergeCell ref="I226:I230"/>
    <mergeCell ref="J226:J230"/>
    <mergeCell ref="K226:K230"/>
    <mergeCell ref="L226:L230"/>
    <mergeCell ref="M226:M230"/>
    <mergeCell ref="H226:H230"/>
    <mergeCell ref="H221:H225"/>
    <mergeCell ref="F211:F215"/>
    <mergeCell ref="G211:G215"/>
    <mergeCell ref="A207:G207"/>
    <mergeCell ref="N202:N206"/>
    <mergeCell ref="O202:O206"/>
    <mergeCell ref="A202:G202"/>
    <mergeCell ref="I202:I206"/>
    <mergeCell ref="J202:J206"/>
    <mergeCell ref="K202:K206"/>
    <mergeCell ref="L202:L206"/>
    <mergeCell ref="M202:M206"/>
    <mergeCell ref="J216:J220"/>
    <mergeCell ref="N221:N225"/>
    <mergeCell ref="O221:O225"/>
    <mergeCell ref="A221:G221"/>
    <mergeCell ref="I221:I225"/>
    <mergeCell ref="J221:J225"/>
    <mergeCell ref="K221:K225"/>
    <mergeCell ref="L221:L225"/>
    <mergeCell ref="M221:M225"/>
    <mergeCell ref="K216:K220"/>
    <mergeCell ref="L216:L220"/>
    <mergeCell ref="M216:M220"/>
    <mergeCell ref="A216:G216"/>
    <mergeCell ref="I216:I220"/>
    <mergeCell ref="L185:L189"/>
    <mergeCell ref="M185:M189"/>
    <mergeCell ref="N185:N189"/>
    <mergeCell ref="A185:G185"/>
    <mergeCell ref="A179:O179"/>
    <mergeCell ref="A180:G180"/>
    <mergeCell ref="I180:I184"/>
    <mergeCell ref="J180:J184"/>
    <mergeCell ref="K180:K184"/>
    <mergeCell ref="L180:L184"/>
    <mergeCell ref="M180:M184"/>
    <mergeCell ref="N180:N184"/>
    <mergeCell ref="O180:O184"/>
    <mergeCell ref="H180:H184"/>
    <mergeCell ref="H216:H220"/>
    <mergeCell ref="N216:N220"/>
    <mergeCell ref="O216:O220"/>
    <mergeCell ref="A211:A215"/>
    <mergeCell ref="B211:B215"/>
    <mergeCell ref="C211:C215"/>
    <mergeCell ref="D211:D215"/>
    <mergeCell ref="E211:E215"/>
    <mergeCell ref="N173:N177"/>
    <mergeCell ref="O173:O177"/>
    <mergeCell ref="H173:H177"/>
    <mergeCell ref="A173:G173"/>
    <mergeCell ref="I173:I177"/>
    <mergeCell ref="J173:J177"/>
    <mergeCell ref="K173:K177"/>
    <mergeCell ref="L173:L177"/>
    <mergeCell ref="M173:M177"/>
    <mergeCell ref="N168:N172"/>
    <mergeCell ref="O168:O172"/>
    <mergeCell ref="H168:H172"/>
    <mergeCell ref="A168:G168"/>
    <mergeCell ref="I168:I172"/>
    <mergeCell ref="J168:J172"/>
    <mergeCell ref="K168:K172"/>
    <mergeCell ref="L168:L172"/>
    <mergeCell ref="M168:M172"/>
    <mergeCell ref="N163:N167"/>
    <mergeCell ref="O163:O167"/>
    <mergeCell ref="A163:G163"/>
    <mergeCell ref="I163:I167"/>
    <mergeCell ref="J163:J167"/>
    <mergeCell ref="K163:K167"/>
    <mergeCell ref="L163:L167"/>
    <mergeCell ref="M163:M167"/>
    <mergeCell ref="N158:N162"/>
    <mergeCell ref="O158:O162"/>
    <mergeCell ref="A158:G158"/>
    <mergeCell ref="I158:I162"/>
    <mergeCell ref="J158:J162"/>
    <mergeCell ref="K158:K162"/>
    <mergeCell ref="L158:L162"/>
    <mergeCell ref="M158:M162"/>
    <mergeCell ref="H158:H162"/>
    <mergeCell ref="H163:H167"/>
    <mergeCell ref="N153:N157"/>
    <mergeCell ref="O153:O157"/>
    <mergeCell ref="A153:G153"/>
    <mergeCell ref="I153:I157"/>
    <mergeCell ref="J153:J157"/>
    <mergeCell ref="K153:K157"/>
    <mergeCell ref="L153:L157"/>
    <mergeCell ref="M153:M157"/>
    <mergeCell ref="A152:O152"/>
    <mergeCell ref="H153:H157"/>
    <mergeCell ref="A120:O120"/>
    <mergeCell ref="A126:G126"/>
    <mergeCell ref="K126:K130"/>
    <mergeCell ref="O77:O81"/>
    <mergeCell ref="A77:G77"/>
    <mergeCell ref="I77:I81"/>
    <mergeCell ref="J77:J81"/>
    <mergeCell ref="K77:K81"/>
    <mergeCell ref="L77:L81"/>
    <mergeCell ref="M77:M81"/>
    <mergeCell ref="H77:H81"/>
    <mergeCell ref="N82:N86"/>
    <mergeCell ref="O82:O86"/>
    <mergeCell ref="A82:G82"/>
    <mergeCell ref="I82:I86"/>
    <mergeCell ref="J82:J86"/>
    <mergeCell ref="K82:K86"/>
    <mergeCell ref="L82:L86"/>
    <mergeCell ref="M82:M86"/>
    <mergeCell ref="H82:H86"/>
    <mergeCell ref="L1:O1"/>
    <mergeCell ref="L2:O2"/>
    <mergeCell ref="H23:H27"/>
    <mergeCell ref="I23:I27"/>
    <mergeCell ref="A23:G23"/>
    <mergeCell ref="A4:O4"/>
    <mergeCell ref="A5:O5"/>
    <mergeCell ref="A6:O6"/>
    <mergeCell ref="J23:J27"/>
    <mergeCell ref="K23:K27"/>
    <mergeCell ref="L23:L27"/>
    <mergeCell ref="M23:M27"/>
    <mergeCell ref="L18:L22"/>
    <mergeCell ref="M18:M22"/>
    <mergeCell ref="N18:N22"/>
    <mergeCell ref="O18:O22"/>
    <mergeCell ref="A13:O13"/>
    <mergeCell ref="A14:O14"/>
    <mergeCell ref="A15:O15"/>
    <mergeCell ref="A16:O16"/>
    <mergeCell ref="A17:O17"/>
    <mergeCell ref="A18:G18"/>
    <mergeCell ref="N23:N27"/>
    <mergeCell ref="O23:O27"/>
    <mergeCell ref="H18:H22"/>
    <mergeCell ref="I18:I22"/>
    <mergeCell ref="J18:J22"/>
    <mergeCell ref="K18:K22"/>
    <mergeCell ref="B9:G9"/>
    <mergeCell ref="H9:O9"/>
    <mergeCell ref="B10:B11"/>
    <mergeCell ref="C10:G10"/>
    <mergeCell ref="H10:H11"/>
    <mergeCell ref="I10:I11"/>
    <mergeCell ref="J10:J11"/>
    <mergeCell ref="K10:O10"/>
    <mergeCell ref="H131:H135"/>
    <mergeCell ref="H307:H311"/>
    <mergeCell ref="A33:G33"/>
    <mergeCell ref="A28:G28"/>
    <mergeCell ref="L43:L47"/>
    <mergeCell ref="M43:M47"/>
    <mergeCell ref="H48:H52"/>
    <mergeCell ref="M48:M52"/>
    <mergeCell ref="A43:G43"/>
    <mergeCell ref="H28:H32"/>
    <mergeCell ref="I28:I32"/>
    <mergeCell ref="J28:J32"/>
    <mergeCell ref="K28:K32"/>
    <mergeCell ref="A150:O150"/>
    <mergeCell ref="A151:O151"/>
    <mergeCell ref="A131:G131"/>
    <mergeCell ref="H99:H118"/>
    <mergeCell ref="I43:I47"/>
    <mergeCell ref="H87:H91"/>
    <mergeCell ref="A92:G92"/>
    <mergeCell ref="M99:M118"/>
    <mergeCell ref="N99:N118"/>
    <mergeCell ref="O99:O118"/>
    <mergeCell ref="A121:G121"/>
    <mergeCell ref="I87:I91"/>
    <mergeCell ref="J87:J91"/>
    <mergeCell ref="K87:K91"/>
    <mergeCell ref="L87:L91"/>
    <mergeCell ref="M87:M91"/>
    <mergeCell ref="N87:N91"/>
    <mergeCell ref="O87:O91"/>
    <mergeCell ref="H92:H97"/>
    <mergeCell ref="I92:I97"/>
    <mergeCell ref="J92:J97"/>
    <mergeCell ref="K92:K97"/>
    <mergeCell ref="L92:L97"/>
    <mergeCell ref="M92:M97"/>
    <mergeCell ref="N92:N97"/>
    <mergeCell ref="O92:O97"/>
  </mergeCells>
  <pageMargins left="0.49" right="0.19685039370078741" top="0.43307086614173229" bottom="0.15748031496062992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Управление образования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2013-11-05T05:53:31Z</cp:lastPrinted>
  <dcterms:created xsi:type="dcterms:W3CDTF">2013-09-09T02:21:30Z</dcterms:created>
  <dcterms:modified xsi:type="dcterms:W3CDTF">2013-11-05T05:54:27Z</dcterms:modified>
</cp:coreProperties>
</file>