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75" windowHeight="12495" activeTab="0"/>
  </bookViews>
  <sheets>
    <sheet name="1" sheetId="1" r:id="rId1"/>
  </sheets>
  <definedNames/>
  <calcPr fullCalcOnLoad="1"/>
</workbook>
</file>

<file path=xl/sharedStrings.xml><?xml version="1.0" encoding="utf-8"?>
<sst xmlns="http://schemas.openxmlformats.org/spreadsheetml/2006/main" count="464" uniqueCount="161">
  <si>
    <t xml:space="preserve">в том числе по годам </t>
  </si>
  <si>
    <t>ед. изм.</t>
  </si>
  <si>
    <t xml:space="preserve">Администратор (главный распорядитель средств) </t>
  </si>
  <si>
    <t xml:space="preserve">Характеристика муниципальной программы </t>
  </si>
  <si>
    <t>Федеральный бюджет</t>
  </si>
  <si>
    <t>шт</t>
  </si>
  <si>
    <t>%</t>
  </si>
  <si>
    <t xml:space="preserve">Объем финансирования (тыс. руб.) </t>
  </si>
  <si>
    <t>всего</t>
  </si>
  <si>
    <t>Наименование программы, подпрограммы, основного мероприятия, мероприятия, уровень бюджета</t>
  </si>
  <si>
    <t>Наименование показателя</t>
  </si>
  <si>
    <t xml:space="preserve">Целевые показатели муниципальной программы </t>
  </si>
  <si>
    <t xml:space="preserve">Базовое значение показателя на начало реализации муниципальной программы </t>
  </si>
  <si>
    <t>значение целевого показателя</t>
  </si>
  <si>
    <t>Краевой бюджет</t>
  </si>
  <si>
    <t>Основное мероприятие 1.1. Учет муниципального имущества</t>
  </si>
  <si>
    <t>Мероприятие 1.1.2.  Обеспечение государственного кадастрового учета объектов недвижимости</t>
  </si>
  <si>
    <t>Мероприятие 1.2.3.Продажа муниципального имущества</t>
  </si>
  <si>
    <t xml:space="preserve">Основное мероприятие 1.3. Владение муниципальным имуществом                                                                    </t>
  </si>
  <si>
    <t xml:space="preserve">Мероприятие 2.2.3. Предоставление земельных участков иным лицам  </t>
  </si>
  <si>
    <t>Мероприятие 3.1.1. Обеспечение изготовления градостроительных планов земельных участков</t>
  </si>
  <si>
    <t xml:space="preserve">Мероприятие 3.3.2. Предоставление сведений, содержащихся в информационной системе обеспечения градостроительной деятельности </t>
  </si>
  <si>
    <t>Основное мероприятие 2.1.  Подготовка земельных участков</t>
  </si>
  <si>
    <t>Основное мероприятие 2.3. Исполнение целевых показателей эффективности работы органов местного самоуправления, утвержденных распоряжением губернатора Пермского края от 30.10.2017 №247-р</t>
  </si>
  <si>
    <t xml:space="preserve">Мероприятие 2.3.1. Организация работы по устранению правонарушений, выявленных в результате реализации распоряжения губернатора Пермского края от 13 января 2015 г. № 1-р </t>
  </si>
  <si>
    <t>Мероприятие 2.3.2. Оформление права муниципальной собственности на бесхозяйные недвижимые объекты по истечении года со дня их постановки на учет органом, осуществляющим государственную регистрацию права на недвижимое имущество</t>
  </si>
  <si>
    <t>Мероприятие 2.3.6. Проведение работы по уменьшению доли принятых решений о приостановлении осуществления государственного кадастрового учета по причине несоответствия формы Схемы расположения земельного участка на кадастровом плате территории требованиям, установленным статьей 11.10 Земельного кодекса Российской Федерации от общего количества поданных заявлений на государственный кадастровый учет, в том числе с одновременной регистрацией прав</t>
  </si>
  <si>
    <t>Мероприятие 2.3.7. Организация работы по увеличению доли ответов на запросы органа регистрации прав, полученных в форме электронного документа, в том числе посредством системы межведомственного электронного взаимодействия, в общем количестве направленных запросов</t>
  </si>
  <si>
    <t>Мероприятие 2.3.8. Осуществление электронного межведомственного взаимодействия по документам и сведениям</t>
  </si>
  <si>
    <t>Мероприятие 2.3.9. Организация работы по увеличению доли ранее учтенных в Едином государственном реестре недвижимости земельных участков и объектов капитального строительства, права на которые зарегистрированы, в общем количестве ранее учтенных в Едином государственном реестре недвижимости земельных участков и объектов капитального строительства</t>
  </si>
  <si>
    <t>Мероприятие 2.3.10. Организация работы по увеличению доли земельных участков с границами, установленными в соответствии с требованиями законодательства РФ, и объектов капитального строительства с установленным (уточенным) местоположением на земельных участках, находящихся в муниципальной собственности, в общем количестве земельных участков и объектов капитального строительства, находящихся в муниципальной собственности</t>
  </si>
  <si>
    <t>2020 год</t>
  </si>
  <si>
    <t>2021 год</t>
  </si>
  <si>
    <t xml:space="preserve">2022 год </t>
  </si>
  <si>
    <t>2023 год</t>
  </si>
  <si>
    <t>2024 год</t>
  </si>
  <si>
    <t xml:space="preserve">2020 год </t>
  </si>
  <si>
    <t>2023год</t>
  </si>
  <si>
    <t>Подпрограмма 1. "Обеспечение реализации  правомочий владения, пользования и распоряжения муниципальным имуществом"</t>
  </si>
  <si>
    <t>Подпрграмма 2 "Управление земельными ресурсами"</t>
  </si>
  <si>
    <t>Подпрграмма 3 "Регулирование градостроительной и рекламной деятельности"</t>
  </si>
  <si>
    <t>Мероприятие 3.2.1. Подготовка генерального плана, правил землепользования и застройки</t>
  </si>
  <si>
    <t>Мероприятие 1.1.3.  Обеспечение государственной регистрации права собственности МО "Верещагинский городской округ" на объекты недвижимости</t>
  </si>
  <si>
    <t>Мероприятие 2.1.1. Разработка проектов межевания и проведения комплексных кадастровых работ</t>
  </si>
  <si>
    <t>Мероприятие 2.1.3.  Внесение в государственный кадастр недвижимости (ГКН) сведений о границах населенных пунктов в виде координатного описания.</t>
  </si>
  <si>
    <t>3.1.2. Разработка проектов планировки и проектов межевания</t>
  </si>
  <si>
    <t xml:space="preserve">Основное мероприятие 3.2. Разработка документов территориального планирования и правил землепользования и застройки </t>
  </si>
  <si>
    <t>Основное мероприятие 3.3. Обеспечение функционирования  информационной системы обеспечения градостроительной деятельности</t>
  </si>
  <si>
    <t xml:space="preserve">Основное мероприятие 1.2. Распоряжение муниципальным имуществом                                                                    </t>
  </si>
  <si>
    <t>Основное мероприятие 2.2. Реализация земельных участков</t>
  </si>
  <si>
    <t>Мероприятие 3.3.1. Актуализация сведений  в информационной системе обеспечения градостроительной деятельности (ИСОГД)</t>
  </si>
  <si>
    <t>Мероприятие 3.4.2. Проведение торгов на право установки и эксплуатации рекламных конструкций</t>
  </si>
  <si>
    <t>Мероприятие 3.4.3. Демонтаж рекламных конструкций</t>
  </si>
  <si>
    <t>Основное мероприятие 2.4. Проведение земельного контроля</t>
  </si>
  <si>
    <t>Мероприятие 1.3.2. Ремонт нежилых помещений, находящихся в муниципальной казне</t>
  </si>
  <si>
    <t>Мероприятие 1.3.1.Содержание и обслуживание нежилых помещений, находящихся в муниципальной казне</t>
  </si>
  <si>
    <t>Местный бюджет</t>
  </si>
  <si>
    <t>Мероприятие 2.4.1. Проведение плановых и внеплановых проверок в отношении физических и юридических лиц</t>
  </si>
  <si>
    <t>Показатель 1.1.2. Количество объектов, поставленных на государственный кадастровый учет</t>
  </si>
  <si>
    <t>Показатель 1.2.1. Количество объектов, на которые подготовлены отчеты о рыночной стоимости</t>
  </si>
  <si>
    <t>Показатель 1.2.3. Количество проданных объектов</t>
  </si>
  <si>
    <t>Показатель 2.1.1. Количество кадастровых кварталов</t>
  </si>
  <si>
    <t>Показатель 2.1.3. Количество населенных пунктов</t>
  </si>
  <si>
    <t>Показатель 2.1.4. Количество земельных участков</t>
  </si>
  <si>
    <t>Показатель 2.3.1. Процент устраненных правонарушений</t>
  </si>
  <si>
    <t>Показатель 2.3.8. Процент осуществления межведомственного взаимодействия</t>
  </si>
  <si>
    <t>Показатель 2.3.9. Размер доли</t>
  </si>
  <si>
    <t>Показатель 2.3.10.       Размер доли</t>
  </si>
  <si>
    <t>Показатель 2.4.1. Количество проведенных проверок</t>
  </si>
  <si>
    <t>Показатель 3.1.2. Количество городских кварталов</t>
  </si>
  <si>
    <t>Показатель 3.3.1. Количество информационных систем</t>
  </si>
  <si>
    <t>Показатель 3.3.2. Количество сведений, предоставленных из ИСОГД</t>
  </si>
  <si>
    <t>Показатель 3.4.1. Количество внесенных изменений в схему</t>
  </si>
  <si>
    <t>Мероприятие 2.3.3. Организация работы по увеличению доли объектов капитального строительства с установленным (уточненным) местоположением на земельных участках в общем количестве учтенных в Едином государственном реестре недвижимости объектов капитального строительства на территории городского округа</t>
  </si>
  <si>
    <t>Мероприятие 2.2.2. Предоставление земельных участков многодетным семьям</t>
  </si>
  <si>
    <t>Мероприятие 2.3.5. Организация работы по увеличению доли земельных участков в ЕГРН с границами, установленными в соответствии с требованиями законодательства РФ, в общем количестве учтенных в ЕГРН земельных участков на территории городского округа</t>
  </si>
  <si>
    <t>Основное мероприятие 3.1. Развитие строительства на территории Верещагинского городского округа</t>
  </si>
  <si>
    <t>Основное мероприятие 3.4. Регулирование рекламной деятельности на территории Верещагинского городского округа</t>
  </si>
  <si>
    <t>Мероприятие 3.4.1. Обеспечение актуализации сведений в схеме размещения рекламных конструкций</t>
  </si>
  <si>
    <t>Показатель 3.4.2. Количество проведенных торгов</t>
  </si>
  <si>
    <t>Показатель 3.4.3. Количество  рекламных конструкций, подлежащих демонтажу</t>
  </si>
  <si>
    <t>Показатель 2.3.3. Размер доли объектов капитального строительства с установленными границами</t>
  </si>
  <si>
    <t>Показатель 2.3.4. Размер доли площади земельных участков</t>
  </si>
  <si>
    <t>Показатель 2.3.5. Размер доли земельных участков</t>
  </si>
  <si>
    <t>Показатель 2.3.6. Размер доли принятых решений о приостановлении</t>
  </si>
  <si>
    <t>Показатель 3.1.1. Количество изготовленных градостроительных планов</t>
  </si>
  <si>
    <t>Показатель 3.2.1. Количество документов территориального планирования</t>
  </si>
  <si>
    <t>Показатель 1.1.1. Количество подготовленных технических планов</t>
  </si>
  <si>
    <t>Мероприятие 1.2.1.Оценка рыночной стоимости муниципального имущества и (или) права на заключение договора аренды имущества</t>
  </si>
  <si>
    <t>Показатель 1.2.2. Количество заключенных договоров аренды и безвозмездного пользования</t>
  </si>
  <si>
    <t>Показатель 1.3.1. Количество нежилых помещений, находящихся в муниципальной казне</t>
  </si>
  <si>
    <t>Показатель 1.3.2. Количество нежилых помещений, подлежащих ремонту</t>
  </si>
  <si>
    <t xml:space="preserve">ед. </t>
  </si>
  <si>
    <t>ед.</t>
  </si>
  <si>
    <t>Мероприятие 2.1.2. Распоряжение земельными участками, государственная собственность на которые не разграничена, уведомление арендаторов земельных участков</t>
  </si>
  <si>
    <t xml:space="preserve">Показатель 2.1.2. Количество земельных участков, проданных в собственность и переданных в аренду </t>
  </si>
  <si>
    <t>Мероприятие 2.2.1.  Предоставление земельных участков, находящихся в муниципальной собственности, муниципальным учреждениям и предприятиям</t>
  </si>
  <si>
    <t>Показатель 2.2.1. Количество земельных участков, предоставленных муниципальным учреждениям и предприятиям</t>
  </si>
  <si>
    <t>Показатель 2.2.2. Количество земельных участков, предоставленных многодетным семьям</t>
  </si>
  <si>
    <t>Показатель 2.2.3. Количество земельных участков, предоставленных иным лицам</t>
  </si>
  <si>
    <t>Мероприятие 2.3.4. Организация работы по увеличению доли площади земельных участков, расположенных на территории муниципального округа и учтенных в ЕГРН с границами, установленными в соответствии с действующим законодательством РФ, в площади городского округа</t>
  </si>
  <si>
    <t>3.1.3. Разработка и утверждение  местных нормативов градостроительного проектирования</t>
  </si>
  <si>
    <t>Показатель 3.1.3. Количество разработанных и утвержденных нормативно-правовых документов</t>
  </si>
  <si>
    <t>Мероприятие 1.2.2. Передача имущества в аренду, безвозмездное пользование, в том числе субъектам малого и среднего предпринимательства, уведомление пользователей муниципального имущества</t>
  </si>
  <si>
    <t>Мероприятие 2.1.4.  Оценка рыночной стоимости земельных участков и (или) права на заключение договора аренды земельного участка</t>
  </si>
  <si>
    <t>«Управление и распоряжение муниципальным имуществом, земельными ресурсами, градостроительной и рекламной деятельностью»</t>
  </si>
  <si>
    <t>Муниципальная программа: «Управление и распоряжение муниципальным имуществом, земельными ресурсами, градостроительной и рекламной деятельностью»</t>
  </si>
  <si>
    <t>Показатель 1.3.3. Количество муниципальных помещений, подлежащих ремонту</t>
  </si>
  <si>
    <t xml:space="preserve">Управление имущественных, земельных и градостроительных отношений Верещагинского городского округа </t>
  </si>
  <si>
    <t>Мероприятие 1.3.3. Приведение в нормативное состояние  помещений, приобретение и установка модульных конструкций</t>
  </si>
  <si>
    <t>Показатель 1.1.3. Количество объектов, на которые зарегистрировано право собственности Верещагинского городского округа</t>
  </si>
  <si>
    <t>кв.м.</t>
  </si>
  <si>
    <t>га</t>
  </si>
  <si>
    <t>8,6</t>
  </si>
  <si>
    <t>ед</t>
  </si>
  <si>
    <t>Основное мероприятие 3.5. Реализация регионального проекта «Жилье» на территории муниципального образования Верещагинский городской округ Пермского края</t>
  </si>
  <si>
    <t>Мероприятие 3.5.1. Ввод жилья (индивидуальное жилищное строительство)</t>
  </si>
  <si>
    <t>Показатель 3.5.1. Количество введенного жилья</t>
  </si>
  <si>
    <t>Мероприятие 3.5.2.Ввод жилья (строительство многоквартирных домов)</t>
  </si>
  <si>
    <t>Показатель 3.5.2. Количество введенного жилья</t>
  </si>
  <si>
    <t>Мероприятие 3.5.3. Выделение земельных участков для индивидуального жилищного строительства</t>
  </si>
  <si>
    <t>Мероприятие 3.5.4. Выделение земельных участков для  строительства многоквартирных домов</t>
  </si>
  <si>
    <t>Показатель 3.5.3. Количество выделенных земельных участков</t>
  </si>
  <si>
    <t>Показатель 3.5.4. Количество выделенных земельных участков</t>
  </si>
  <si>
    <t>Подпрграмма 4 "Обеспечение реализации муниципальной программы"</t>
  </si>
  <si>
    <t>Основное мероприятие 4.1. Кадровый потенциал</t>
  </si>
  <si>
    <t xml:space="preserve">Мероприятие 4.1.1. Обеспечение выполнения функций органами местного самоуправления </t>
  </si>
  <si>
    <t>Показатель 4.1.1. Уровень выполнения значений целевых показателей муниципальной программы</t>
  </si>
  <si>
    <t>Мероприятие 4.1.2. Профессиональная переподготовка и поваышение квалификации муниципальных служащих</t>
  </si>
  <si>
    <t>Мероприятие 4.1.3. Организация осуществления государственных полномочий по обеспечению жилыми помещениями для детей-сирот и детей, оставшихся без попечения родителей, лиц из числа детей-сирот и детей, оставшихся без попечения родителей</t>
  </si>
  <si>
    <t>Показатель 4.1.2. Доля работников прошедших обучение</t>
  </si>
  <si>
    <t>Показатель 4.1.3. Численность работников, осуществляющих государственные полномочия</t>
  </si>
  <si>
    <t>1</t>
  </si>
  <si>
    <t xml:space="preserve"> ед.</t>
  </si>
  <si>
    <t>Показатель 2.3.2. Процент оформленных объектов из числа выявленных</t>
  </si>
  <si>
    <t>Показатель 2.3.7. Процент ответов на запросы</t>
  </si>
  <si>
    <t>Показатель 1.2.4. Количество приобретенных  объектов</t>
  </si>
  <si>
    <t>шт.</t>
  </si>
  <si>
    <t>Показатель 1.2.5. Количество приобретенных  объектов</t>
  </si>
  <si>
    <t>Показатель 1.3.4. Количество аудиторских заключений</t>
  </si>
  <si>
    <t>3.1.4. Изготовление проектов организации работ по сносу объектов капитального строительства</t>
  </si>
  <si>
    <t>Показатель 3.1.4. Количество проектов по сносу объектов капитального строительства</t>
  </si>
  <si>
    <t>Мероприятие 1.1.4.  Обеспечение снятие с  государственного кадастрового учета объектов недвижимости</t>
  </si>
  <si>
    <t>Показатель 1.1.4. Количество объектов, снятых с государственного кадастрового учета</t>
  </si>
  <si>
    <t>Мероприятие 1.2.4. Приобретение объектов недвижимого имущества для нужд муниципального образования</t>
  </si>
  <si>
    <t>Мероприятие 1.2.5. Вступление в наследство на выморочное имущество</t>
  </si>
  <si>
    <t xml:space="preserve">Мероприятие 1.1.5.  Внедрение, развитие и сопровождение программного обеспечения для автоматизации учета и управления муниципальным имуществом </t>
  </si>
  <si>
    <t>Мероприятие 1.3.4. Обязательный аудит бухгалтерской и финансовой отчетности муниципальных унитарных предприятия</t>
  </si>
  <si>
    <t>Показатель 1.1.5. Количество внедренных программых продуктов</t>
  </si>
  <si>
    <t>Мероприятие 1.2.6. Изъятие объектов недвижимого имущества для нужд муниципального образования</t>
  </si>
  <si>
    <t>Показатель 1.2.6. Количество приобретенных  объектов</t>
  </si>
  <si>
    <t>13</t>
  </si>
  <si>
    <t>31</t>
  </si>
  <si>
    <t>2,02</t>
  </si>
  <si>
    <t>5,81</t>
  </si>
  <si>
    <t>Администрация Верещагинского городского округа</t>
  </si>
  <si>
    <t>Мероприятие 1.1.1. Обеспечение подготовки технических планов и технических паспортов</t>
  </si>
  <si>
    <t>Мероприятие 2.1.5. Установление границ зон с особыми условиями использования территорий</t>
  </si>
  <si>
    <t>км.</t>
  </si>
  <si>
    <t>Показатель 2.1.5. Протяженность установленных границ зон с особыми условиями использования</t>
  </si>
  <si>
    <t>Приложение 2 к постановлению администрации Верещагинского городского округа Пермского края от 13.04.2022 № 254-01-01-731  «Приложение к муниципальной программе «Управление и распоряжение муниципальным имуществом, земельными ресурсами, градостроительной и рекламной деятельности»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</si>
</sst>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_р_."/>
    <numFmt numFmtId="175" formatCode="#,##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
  </numFmts>
  <fonts count="58">
    <font>
      <sz val="11"/>
      <color theme="1"/>
      <name val="Calibri"/>
      <family val="2"/>
    </font>
    <font>
      <sz val="11"/>
      <color indexed="8"/>
      <name val="Calibri"/>
      <family val="2"/>
    </font>
    <font>
      <sz val="11"/>
      <name val="Times New Roman"/>
      <family val="1"/>
    </font>
    <font>
      <b/>
      <i/>
      <sz val="11"/>
      <name val="Times New Roman"/>
      <family val="1"/>
    </font>
    <font>
      <i/>
      <sz val="11"/>
      <name val="Times New Roman"/>
      <family val="1"/>
    </font>
    <font>
      <b/>
      <i/>
      <sz val="9"/>
      <name val="Times New Roman"/>
      <family val="1"/>
    </font>
    <font>
      <sz val="9"/>
      <name val="Times New Roman"/>
      <family val="1"/>
    </font>
    <font>
      <i/>
      <sz val="9"/>
      <name val="Times New Roman"/>
      <family val="1"/>
    </font>
    <font>
      <b/>
      <sz val="9"/>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2"/>
      <color indexed="8"/>
      <name val="Times New Roman"/>
      <family val="1"/>
    </font>
    <font>
      <sz val="12"/>
      <color indexed="8"/>
      <name val="Calibri"/>
      <family val="2"/>
    </font>
    <font>
      <u val="single"/>
      <sz val="11"/>
      <color indexed="8"/>
      <name val="Times New Roman"/>
      <family val="1"/>
    </font>
    <font>
      <sz val="11"/>
      <name val="Calibri"/>
      <family val="2"/>
    </font>
    <font>
      <b/>
      <i/>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2"/>
      <color theme="1"/>
      <name val="Times New Roman"/>
      <family val="1"/>
    </font>
    <font>
      <sz val="12"/>
      <color theme="1"/>
      <name val="Calibri"/>
      <family val="2"/>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style="thin"/>
      <top style="thin"/>
      <bottom style="thin"/>
    </border>
    <border>
      <left style="thin"/>
      <right style="thin"/>
      <top style="thin"/>
      <bottom style="thin"/>
    </border>
    <border>
      <left/>
      <right style="thin"/>
      <top/>
      <bottom/>
    </border>
    <border>
      <left style="thin"/>
      <right style="thin"/>
      <top/>
      <bottom style="thin"/>
    </border>
    <border>
      <left/>
      <right/>
      <top style="thin"/>
      <bottom style="thin"/>
    </border>
    <border>
      <left style="thin"/>
      <right style="thin"/>
      <top style="thin"/>
      <bottom/>
    </border>
    <border>
      <left style="thin"/>
      <right style="thin"/>
      <top/>
      <bottom/>
    </border>
    <border>
      <left style="thin"/>
      <right/>
      <top style="thin"/>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96">
    <xf numFmtId="0" fontId="0" fillId="0" borderId="0" xfId="0" applyFont="1" applyAlignment="1">
      <alignment/>
    </xf>
    <xf numFmtId="0" fontId="53" fillId="0" borderId="0" xfId="0" applyFont="1" applyFill="1" applyAlignment="1">
      <alignment wrapText="1"/>
    </xf>
    <xf numFmtId="0" fontId="53" fillId="0" borderId="0" xfId="0" applyFont="1" applyFill="1" applyBorder="1" applyAlignment="1">
      <alignment horizontal="left"/>
    </xf>
    <xf numFmtId="0" fontId="53" fillId="0" borderId="10" xfId="0" applyFont="1" applyFill="1" applyBorder="1" applyAlignment="1">
      <alignment horizontal="center" wrapText="1"/>
    </xf>
    <xf numFmtId="0" fontId="53" fillId="0" borderId="0" xfId="0" applyFont="1" applyFill="1" applyBorder="1" applyAlignment="1">
      <alignment horizontal="center" vertical="center" wrapText="1"/>
    </xf>
    <xf numFmtId="175" fontId="53" fillId="0" borderId="11" xfId="0" applyNumberFormat="1" applyFont="1" applyFill="1" applyBorder="1" applyAlignment="1">
      <alignment horizontal="center" vertical="center" wrapText="1"/>
    </xf>
    <xf numFmtId="0" fontId="53" fillId="0" borderId="0" xfId="0" applyFont="1" applyFill="1" applyAlignment="1">
      <alignment/>
    </xf>
    <xf numFmtId="0" fontId="53" fillId="0" borderId="12" xfId="0" applyFont="1" applyFill="1" applyBorder="1" applyAlignment="1">
      <alignment horizontal="center" wrapText="1"/>
    </xf>
    <xf numFmtId="175" fontId="53" fillId="0" borderId="12" xfId="0" applyNumberFormat="1" applyFont="1" applyFill="1" applyBorder="1" applyAlignment="1">
      <alignment horizontal="center" vertical="center" wrapText="1"/>
    </xf>
    <xf numFmtId="174" fontId="53" fillId="0" borderId="0" xfId="0" applyNumberFormat="1" applyFont="1" applyFill="1" applyBorder="1" applyAlignment="1">
      <alignment horizontal="center" vertical="center"/>
    </xf>
    <xf numFmtId="0" fontId="53" fillId="0" borderId="13" xfId="0" applyFont="1" applyFill="1" applyBorder="1" applyAlignment="1">
      <alignment horizontal="center" vertical="center" wrapText="1"/>
    </xf>
    <xf numFmtId="174" fontId="53" fillId="0" borderId="14" xfId="0" applyNumberFormat="1" applyFont="1" applyFill="1" applyBorder="1" applyAlignment="1">
      <alignment horizontal="center" vertical="center" wrapText="1"/>
    </xf>
    <xf numFmtId="0" fontId="53" fillId="0" borderId="0" xfId="0" applyFont="1" applyFill="1" applyBorder="1" applyAlignment="1">
      <alignment horizontal="left" vertical="center" wrapText="1"/>
    </xf>
    <xf numFmtId="0" fontId="53" fillId="0" borderId="0" xfId="0" applyFont="1" applyFill="1" applyBorder="1" applyAlignment="1">
      <alignment/>
    </xf>
    <xf numFmtId="0" fontId="53" fillId="0" borderId="0" xfId="0" applyFont="1" applyFill="1" applyBorder="1" applyAlignment="1">
      <alignment vertical="center" wrapText="1"/>
    </xf>
    <xf numFmtId="0" fontId="53" fillId="0" borderId="12" xfId="0" applyFont="1" applyFill="1" applyBorder="1" applyAlignment="1">
      <alignment horizontal="center" vertical="center" wrapText="1"/>
    </xf>
    <xf numFmtId="0" fontId="53" fillId="0" borderId="14" xfId="0" applyFont="1" applyFill="1" applyBorder="1" applyAlignment="1">
      <alignment horizontal="center" vertical="center" wrapText="1"/>
    </xf>
    <xf numFmtId="174" fontId="53" fillId="0" borderId="12" xfId="0" applyNumberFormat="1" applyFont="1" applyFill="1" applyBorder="1" applyAlignment="1">
      <alignment horizontal="center" vertical="center" wrapText="1"/>
    </xf>
    <xf numFmtId="0" fontId="53" fillId="33" borderId="0" xfId="0" applyFont="1" applyFill="1" applyAlignment="1">
      <alignment/>
    </xf>
    <xf numFmtId="2" fontId="5" fillId="34" borderId="12" xfId="0" applyNumberFormat="1" applyFont="1" applyFill="1" applyBorder="1" applyAlignment="1">
      <alignment horizontal="center" vertical="center" wrapText="1"/>
    </xf>
    <xf numFmtId="0" fontId="2" fillId="34" borderId="12" xfId="0" applyFont="1" applyFill="1" applyBorder="1" applyAlignment="1">
      <alignment horizontal="center" wrapText="1"/>
    </xf>
    <xf numFmtId="0" fontId="53" fillId="34" borderId="0" xfId="0" applyFont="1" applyFill="1" applyAlignment="1">
      <alignment/>
    </xf>
    <xf numFmtId="180" fontId="2" fillId="34" borderId="12" xfId="0" applyNumberFormat="1" applyFont="1" applyFill="1" applyBorder="1" applyAlignment="1">
      <alignment horizontal="center" wrapText="1"/>
    </xf>
    <xf numFmtId="2" fontId="6" fillId="34" borderId="12" xfId="0" applyNumberFormat="1" applyFont="1" applyFill="1" applyBorder="1" applyAlignment="1">
      <alignment horizontal="center" vertical="center" wrapText="1"/>
    </xf>
    <xf numFmtId="2" fontId="8" fillId="34" borderId="12" xfId="0" applyNumberFormat="1" applyFont="1" applyFill="1" applyBorder="1" applyAlignment="1">
      <alignment horizontal="center" vertical="center" wrapText="1"/>
    </xf>
    <xf numFmtId="0" fontId="2" fillId="34" borderId="12" xfId="0" applyFont="1" applyFill="1" applyBorder="1" applyAlignment="1">
      <alignment horizontal="left" vertical="center" wrapText="1"/>
    </xf>
    <xf numFmtId="2" fontId="7" fillId="34" borderId="12" xfId="0" applyNumberFormat="1" applyFont="1" applyFill="1" applyBorder="1" applyAlignment="1">
      <alignment horizontal="center" vertical="center" wrapText="1"/>
    </xf>
    <xf numFmtId="2" fontId="6" fillId="34" borderId="12" xfId="0" applyNumberFormat="1" applyFont="1" applyFill="1" applyBorder="1" applyAlignment="1">
      <alignment horizontal="center" vertical="center"/>
    </xf>
    <xf numFmtId="0" fontId="2" fillId="34" borderId="12" xfId="0" applyFont="1" applyFill="1" applyBorder="1" applyAlignment="1">
      <alignment vertical="center" wrapText="1"/>
    </xf>
    <xf numFmtId="0" fontId="2" fillId="34" borderId="12" xfId="0" applyFont="1" applyFill="1" applyBorder="1" applyAlignment="1">
      <alignment horizontal="center" vertical="center" wrapText="1"/>
    </xf>
    <xf numFmtId="0" fontId="2" fillId="34" borderId="10" xfId="0" applyFont="1" applyFill="1" applyBorder="1" applyAlignment="1">
      <alignment vertical="center" wrapText="1"/>
    </xf>
    <xf numFmtId="0" fontId="53" fillId="34" borderId="0" xfId="0" applyFont="1" applyFill="1" applyBorder="1" applyAlignment="1">
      <alignment horizontal="center" vertical="center" wrapText="1"/>
    </xf>
    <xf numFmtId="0" fontId="53" fillId="34" borderId="0" xfId="0" applyFont="1" applyFill="1" applyBorder="1" applyAlignment="1">
      <alignment horizontal="left" vertical="center" wrapText="1"/>
    </xf>
    <xf numFmtId="0" fontId="53" fillId="34" borderId="0" xfId="0" applyFont="1" applyFill="1" applyBorder="1" applyAlignment="1">
      <alignment vertical="center" wrapText="1"/>
    </xf>
    <xf numFmtId="0" fontId="2" fillId="34" borderId="14" xfId="0" applyFont="1" applyFill="1" applyBorder="1" applyAlignment="1">
      <alignment horizontal="center" vertical="center" wrapText="1"/>
    </xf>
    <xf numFmtId="49" fontId="2" fillId="34" borderId="14" xfId="0" applyNumberFormat="1" applyFont="1" applyFill="1" applyBorder="1" applyAlignment="1">
      <alignment horizontal="center" vertical="center" wrapText="1"/>
    </xf>
    <xf numFmtId="0" fontId="53" fillId="34" borderId="0" xfId="0" applyFont="1" applyFill="1" applyBorder="1" applyAlignment="1">
      <alignment/>
    </xf>
    <xf numFmtId="0" fontId="2" fillId="34" borderId="10"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1" xfId="0" applyFont="1" applyFill="1" applyBorder="1" applyAlignment="1">
      <alignment vertical="center" wrapText="1"/>
    </xf>
    <xf numFmtId="0" fontId="53" fillId="34" borderId="0" xfId="0" applyFont="1" applyFill="1" applyBorder="1" applyAlignment="1">
      <alignment horizontal="left"/>
    </xf>
    <xf numFmtId="0" fontId="2" fillId="34" borderId="12" xfId="0" applyFont="1" applyFill="1" applyBorder="1" applyAlignment="1">
      <alignment wrapText="1"/>
    </xf>
    <xf numFmtId="0" fontId="2" fillId="34" borderId="16" xfId="0" applyFont="1" applyFill="1" applyBorder="1" applyAlignment="1">
      <alignment wrapText="1"/>
    </xf>
    <xf numFmtId="180" fontId="2" fillId="34" borderId="14" xfId="0" applyNumberFormat="1" applyFont="1" applyFill="1" applyBorder="1" applyAlignment="1">
      <alignment horizontal="center" vertical="center" wrapText="1"/>
    </xf>
    <xf numFmtId="49" fontId="2" fillId="34" borderId="12" xfId="0" applyNumberFormat="1" applyFont="1" applyFill="1" applyBorder="1" applyAlignment="1">
      <alignment horizontal="center" vertical="center" wrapText="1"/>
    </xf>
    <xf numFmtId="0" fontId="9" fillId="34" borderId="12" xfId="0" applyFont="1" applyFill="1" applyBorder="1" applyAlignment="1">
      <alignment horizontal="center" vertical="center" wrapText="1"/>
    </xf>
    <xf numFmtId="49" fontId="9" fillId="34" borderId="12" xfId="0" applyNumberFormat="1" applyFont="1" applyFill="1" applyBorder="1" applyAlignment="1">
      <alignment horizontal="center" vertical="center" wrapText="1"/>
    </xf>
    <xf numFmtId="0" fontId="2" fillId="34" borderId="12" xfId="0" applyFont="1" applyFill="1" applyBorder="1" applyAlignment="1">
      <alignment vertical="center"/>
    </xf>
    <xf numFmtId="49" fontId="2" fillId="34" borderId="12" xfId="0" applyNumberFormat="1" applyFont="1" applyFill="1" applyBorder="1" applyAlignment="1">
      <alignment vertical="center" wrapText="1"/>
    </xf>
    <xf numFmtId="174" fontId="54" fillId="34" borderId="0" xfId="0" applyNumberFormat="1" applyFont="1" applyFill="1" applyBorder="1" applyAlignment="1">
      <alignment horizontal="center" vertical="center"/>
    </xf>
    <xf numFmtId="0" fontId="53" fillId="34" borderId="0" xfId="0" applyFont="1" applyFill="1" applyAlignment="1">
      <alignment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3" fillId="34" borderId="12" xfId="0" applyFont="1" applyFill="1" applyBorder="1" applyAlignment="1">
      <alignment horizontal="center" vertical="center" wrapText="1"/>
    </xf>
    <xf numFmtId="49" fontId="2" fillId="34" borderId="12" xfId="0" applyNumberFormat="1" applyFont="1" applyFill="1" applyBorder="1" applyAlignment="1">
      <alignment horizontal="center" vertical="center" wrapText="1"/>
    </xf>
    <xf numFmtId="0" fontId="2" fillId="34" borderId="10" xfId="0" applyFont="1" applyFill="1" applyBorder="1" applyAlignment="1">
      <alignment vertical="center" wrapText="1"/>
    </xf>
    <xf numFmtId="0" fontId="33" fillId="34" borderId="11" xfId="0" applyFont="1" applyFill="1" applyBorder="1" applyAlignment="1">
      <alignment vertical="center" wrapText="1"/>
    </xf>
    <xf numFmtId="0" fontId="3" fillId="34" borderId="10" xfId="0" applyFont="1" applyFill="1" applyBorder="1" applyAlignment="1">
      <alignment vertical="center" wrapText="1"/>
    </xf>
    <xf numFmtId="0" fontId="34" fillId="34" borderId="11" xfId="0" applyFont="1" applyFill="1" applyBorder="1" applyAlignment="1">
      <alignment vertical="center" wrapText="1"/>
    </xf>
    <xf numFmtId="0" fontId="4" fillId="34" borderId="11" xfId="0" applyFont="1" applyFill="1" applyBorder="1" applyAlignment="1">
      <alignment horizontal="left" vertical="center" wrapText="1"/>
    </xf>
    <xf numFmtId="0" fontId="2" fillId="34" borderId="10" xfId="0" applyFont="1" applyFill="1" applyBorder="1" applyAlignment="1">
      <alignment horizontal="left" vertical="center"/>
    </xf>
    <xf numFmtId="0" fontId="2" fillId="34" borderId="11" xfId="0" applyFont="1" applyFill="1" applyBorder="1" applyAlignment="1">
      <alignment horizontal="left" vertical="center"/>
    </xf>
    <xf numFmtId="0" fontId="53" fillId="34" borderId="18" xfId="0" applyFont="1" applyFill="1" applyBorder="1" applyAlignment="1">
      <alignment horizontal="center" vertical="center" wrapText="1"/>
    </xf>
    <xf numFmtId="0" fontId="53" fillId="34" borderId="19" xfId="0" applyFont="1" applyFill="1" applyBorder="1" applyAlignment="1">
      <alignment horizontal="center" vertical="center" wrapText="1"/>
    </xf>
    <xf numFmtId="49" fontId="2" fillId="34" borderId="16" xfId="0" applyNumberFormat="1" applyFont="1" applyFill="1" applyBorder="1" applyAlignment="1">
      <alignment horizontal="center" vertical="center" wrapText="1"/>
    </xf>
    <xf numFmtId="49" fontId="2" fillId="34" borderId="17" xfId="0" applyNumberFormat="1" applyFont="1" applyFill="1" applyBorder="1" applyAlignment="1">
      <alignment horizontal="center" vertical="center" wrapText="1"/>
    </xf>
    <xf numFmtId="0" fontId="2" fillId="34" borderId="16" xfId="0" applyNumberFormat="1" applyFont="1" applyFill="1" applyBorder="1" applyAlignment="1">
      <alignment horizontal="center" vertical="center" wrapText="1"/>
    </xf>
    <xf numFmtId="49" fontId="2" fillId="34" borderId="14" xfId="0" applyNumberFormat="1"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4" xfId="0" applyFont="1" applyFill="1" applyBorder="1" applyAlignment="1">
      <alignment horizontal="center" vertical="center" wrapText="1"/>
    </xf>
    <xf numFmtId="174" fontId="53" fillId="0" borderId="10" xfId="0" applyNumberFormat="1" applyFont="1" applyFill="1" applyBorder="1" applyAlignment="1">
      <alignment horizontal="center" vertical="center"/>
    </xf>
    <xf numFmtId="174" fontId="53" fillId="0" borderId="15" xfId="0" applyNumberFormat="1" applyFont="1" applyFill="1" applyBorder="1" applyAlignment="1">
      <alignment horizontal="center" vertical="center"/>
    </xf>
    <xf numFmtId="174" fontId="53" fillId="0" borderId="11" xfId="0" applyNumberFormat="1" applyFont="1" applyFill="1" applyBorder="1" applyAlignment="1">
      <alignment horizontal="center" vertical="center"/>
    </xf>
    <xf numFmtId="0" fontId="53" fillId="0" borderId="10" xfId="0" applyFont="1" applyFill="1" applyBorder="1" applyAlignment="1">
      <alignment horizontal="center"/>
    </xf>
    <xf numFmtId="0" fontId="0" fillId="0" borderId="15" xfId="0" applyFill="1" applyBorder="1" applyAlignment="1">
      <alignment horizontal="center"/>
    </xf>
    <xf numFmtId="0" fontId="0" fillId="0" borderId="11" xfId="0" applyFill="1" applyBorder="1" applyAlignment="1">
      <alignment horizontal="center"/>
    </xf>
    <xf numFmtId="174" fontId="53" fillId="0" borderId="12" xfId="0" applyNumberFormat="1" applyFont="1" applyFill="1" applyBorder="1" applyAlignment="1">
      <alignment horizontal="center" vertical="center" wrapText="1"/>
    </xf>
    <xf numFmtId="174" fontId="53" fillId="0" borderId="12"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2" fontId="55" fillId="0" borderId="0" xfId="0" applyNumberFormat="1" applyFont="1" applyFill="1" applyAlignment="1">
      <alignment horizontal="left" vertical="top" wrapText="1"/>
    </xf>
    <xf numFmtId="0" fontId="55" fillId="0" borderId="0" xfId="0" applyFont="1" applyFill="1" applyAlignment="1">
      <alignment horizontal="left" wrapText="1"/>
    </xf>
    <xf numFmtId="0" fontId="56" fillId="0" borderId="0" xfId="0" applyFont="1" applyFill="1" applyAlignment="1">
      <alignment horizontal="left" wrapText="1"/>
    </xf>
    <xf numFmtId="0" fontId="53" fillId="0" borderId="0" xfId="0" applyFont="1" applyFill="1" applyAlignment="1">
      <alignment horizontal="center"/>
    </xf>
    <xf numFmtId="0" fontId="57" fillId="0" borderId="0" xfId="0" applyFont="1" applyFill="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294"/>
  <sheetViews>
    <sheetView tabSelected="1" zoomScalePageLayoutView="0" workbookViewId="0" topLeftCell="A5">
      <pane ySplit="9" topLeftCell="A14" activePane="bottomLeft" state="frozen"/>
      <selection pane="topLeft" activeCell="B5" sqref="B5"/>
      <selection pane="bottomLeft" activeCell="J14" sqref="J14"/>
    </sheetView>
  </sheetViews>
  <sheetFormatPr defaultColWidth="9.140625" defaultRowHeight="15"/>
  <cols>
    <col min="1" max="1" width="45.140625" style="6" customWidth="1"/>
    <col min="2" max="2" width="18.421875" style="6" customWidth="1"/>
    <col min="3" max="3" width="14.28125" style="9" customWidth="1"/>
    <col min="4" max="4" width="14.8515625" style="9" customWidth="1"/>
    <col min="5" max="5" width="14.00390625" style="9" customWidth="1"/>
    <col min="6" max="6" width="13.00390625" style="9" customWidth="1"/>
    <col min="7" max="8" width="12.28125" style="9" customWidth="1"/>
    <col min="9" max="9" width="20.00390625" style="6" customWidth="1"/>
    <col min="10" max="10" width="8.421875" style="1" customWidth="1"/>
    <col min="11" max="11" width="17.421875" style="6" customWidth="1"/>
    <col min="12" max="12" width="6.140625" style="6" customWidth="1"/>
    <col min="13" max="13" width="7.28125" style="6" customWidth="1"/>
    <col min="14" max="14" width="6.140625" style="6" customWidth="1"/>
    <col min="15" max="15" width="5.421875" style="6" customWidth="1"/>
    <col min="16" max="16" width="5.57421875" style="6" customWidth="1"/>
    <col min="17" max="17" width="8.28125" style="6" customWidth="1"/>
    <col min="18" max="16384" width="9.140625" style="6" customWidth="1"/>
  </cols>
  <sheetData>
    <row r="1" spans="9:16" ht="21.75" customHeight="1" hidden="1">
      <c r="I1" s="91"/>
      <c r="J1" s="91"/>
      <c r="K1" s="91"/>
      <c r="L1" s="91"/>
      <c r="M1" s="91"/>
      <c r="N1" s="91"/>
      <c r="O1" s="91"/>
      <c r="P1" s="91"/>
    </row>
    <row r="2" spans="9:16" ht="24.75" customHeight="1" hidden="1">
      <c r="I2" s="91"/>
      <c r="J2" s="91"/>
      <c r="K2" s="91"/>
      <c r="L2" s="91"/>
      <c r="M2" s="91"/>
      <c r="N2" s="91"/>
      <c r="O2" s="91"/>
      <c r="P2" s="91"/>
    </row>
    <row r="3" spans="9:16" ht="24" customHeight="1" hidden="1">
      <c r="I3" s="91"/>
      <c r="J3" s="91"/>
      <c r="K3" s="91"/>
      <c r="L3" s="91"/>
      <c r="M3" s="91"/>
      <c r="N3" s="91"/>
      <c r="O3" s="91"/>
      <c r="P3" s="91"/>
    </row>
    <row r="4" spans="9:16" ht="55.5" customHeight="1" hidden="1">
      <c r="I4" s="92" t="s">
        <v>160</v>
      </c>
      <c r="J4" s="93"/>
      <c r="K4" s="93"/>
      <c r="L4" s="93"/>
      <c r="M4" s="93"/>
      <c r="N4" s="93"/>
      <c r="O4" s="93"/>
      <c r="P4" s="93"/>
    </row>
    <row r="5" spans="9:16" ht="84" customHeight="1">
      <c r="I5" s="93"/>
      <c r="J5" s="93"/>
      <c r="K5" s="93"/>
      <c r="L5" s="93"/>
      <c r="M5" s="93"/>
      <c r="N5" s="93"/>
      <c r="O5" s="93"/>
      <c r="P5" s="93"/>
    </row>
    <row r="6" ht="15.75" customHeight="1"/>
    <row r="7" ht="16.5" customHeight="1"/>
    <row r="8" spans="1:16" ht="15">
      <c r="A8" s="94" t="s">
        <v>3</v>
      </c>
      <c r="B8" s="94"/>
      <c r="C8" s="94"/>
      <c r="D8" s="94"/>
      <c r="E8" s="94"/>
      <c r="F8" s="94"/>
      <c r="G8" s="94"/>
      <c r="H8" s="94"/>
      <c r="I8" s="94"/>
      <c r="J8" s="94"/>
      <c r="K8" s="94"/>
      <c r="L8" s="94"/>
      <c r="M8" s="94"/>
      <c r="N8" s="94"/>
      <c r="O8" s="94"/>
      <c r="P8" s="94"/>
    </row>
    <row r="9" spans="1:16" ht="19.5" customHeight="1">
      <c r="A9" s="95" t="s">
        <v>105</v>
      </c>
      <c r="B9" s="95"/>
      <c r="C9" s="95"/>
      <c r="D9" s="95"/>
      <c r="E9" s="95"/>
      <c r="F9" s="95"/>
      <c r="G9" s="95"/>
      <c r="H9" s="95"/>
      <c r="I9" s="95"/>
      <c r="J9" s="95"/>
      <c r="K9" s="95"/>
      <c r="L9" s="95"/>
      <c r="M9" s="95"/>
      <c r="N9" s="95"/>
      <c r="O9" s="95"/>
      <c r="P9" s="95"/>
    </row>
    <row r="11" spans="1:16" ht="15.75" customHeight="1">
      <c r="A11" s="77" t="s">
        <v>9</v>
      </c>
      <c r="B11" s="77" t="s">
        <v>2</v>
      </c>
      <c r="C11" s="80" t="s">
        <v>7</v>
      </c>
      <c r="D11" s="81"/>
      <c r="E11" s="81"/>
      <c r="F11" s="81"/>
      <c r="G11" s="81"/>
      <c r="H11" s="82"/>
      <c r="I11" s="83" t="s">
        <v>11</v>
      </c>
      <c r="J11" s="84"/>
      <c r="K11" s="84"/>
      <c r="L11" s="84"/>
      <c r="M11" s="84"/>
      <c r="N11" s="84"/>
      <c r="O11" s="84"/>
      <c r="P11" s="85"/>
    </row>
    <row r="12" spans="1:16" ht="90" customHeight="1">
      <c r="A12" s="78"/>
      <c r="B12" s="78"/>
      <c r="C12" s="86" t="s">
        <v>8</v>
      </c>
      <c r="D12" s="87" t="s">
        <v>0</v>
      </c>
      <c r="E12" s="87"/>
      <c r="F12" s="87"/>
      <c r="G12" s="87"/>
      <c r="H12" s="87"/>
      <c r="I12" s="10" t="s">
        <v>10</v>
      </c>
      <c r="J12" s="15" t="s">
        <v>1</v>
      </c>
      <c r="K12" s="15" t="s">
        <v>12</v>
      </c>
      <c r="L12" s="88" t="s">
        <v>13</v>
      </c>
      <c r="M12" s="89"/>
      <c r="N12" s="89"/>
      <c r="O12" s="89"/>
      <c r="P12" s="90"/>
    </row>
    <row r="13" spans="1:16" ht="55.5" customHeight="1">
      <c r="A13" s="79"/>
      <c r="B13" s="79"/>
      <c r="C13" s="86"/>
      <c r="D13" s="17" t="s">
        <v>31</v>
      </c>
      <c r="E13" s="17" t="s">
        <v>32</v>
      </c>
      <c r="F13" s="17" t="s">
        <v>33</v>
      </c>
      <c r="G13" s="17" t="s">
        <v>34</v>
      </c>
      <c r="H13" s="17" t="s">
        <v>35</v>
      </c>
      <c r="I13" s="15"/>
      <c r="J13" s="16"/>
      <c r="K13" s="16"/>
      <c r="L13" s="16" t="s">
        <v>36</v>
      </c>
      <c r="M13" s="16" t="s">
        <v>32</v>
      </c>
      <c r="N13" s="11" t="s">
        <v>33</v>
      </c>
      <c r="O13" s="11" t="s">
        <v>37</v>
      </c>
      <c r="P13" s="11" t="s">
        <v>35</v>
      </c>
    </row>
    <row r="14" spans="1:16" ht="15">
      <c r="A14" s="7">
        <v>1</v>
      </c>
      <c r="B14" s="3">
        <v>2</v>
      </c>
      <c r="C14" s="8">
        <v>3</v>
      </c>
      <c r="D14" s="8">
        <v>4</v>
      </c>
      <c r="E14" s="8">
        <v>5</v>
      </c>
      <c r="F14" s="8">
        <v>6</v>
      </c>
      <c r="G14" s="8">
        <v>7</v>
      </c>
      <c r="H14" s="5">
        <v>8</v>
      </c>
      <c r="I14" s="7">
        <v>9</v>
      </c>
      <c r="J14" s="7">
        <v>10</v>
      </c>
      <c r="K14" s="7">
        <v>11</v>
      </c>
      <c r="L14" s="7">
        <v>12</v>
      </c>
      <c r="M14" s="7">
        <v>13</v>
      </c>
      <c r="N14" s="7">
        <v>14</v>
      </c>
      <c r="O14" s="7">
        <v>15</v>
      </c>
      <c r="P14" s="7">
        <v>16</v>
      </c>
    </row>
    <row r="15" spans="1:50" ht="50.25" customHeight="1">
      <c r="A15" s="60" t="s">
        <v>106</v>
      </c>
      <c r="B15" s="61"/>
      <c r="C15" s="19">
        <f aca="true" t="shared" si="0" ref="C15:H15">C16+C17+C18</f>
        <v>105820</v>
      </c>
      <c r="D15" s="19">
        <f>D16+D17+D18</f>
        <v>24286.7</v>
      </c>
      <c r="E15" s="19">
        <f t="shared" si="0"/>
        <v>15788.199999999999</v>
      </c>
      <c r="F15" s="19">
        <f t="shared" si="0"/>
        <v>13859.2</v>
      </c>
      <c r="G15" s="19">
        <f t="shared" si="0"/>
        <v>40726.4</v>
      </c>
      <c r="H15" s="19">
        <f t="shared" si="0"/>
        <v>11159.5</v>
      </c>
      <c r="I15" s="20"/>
      <c r="J15" s="20"/>
      <c r="K15" s="20"/>
      <c r="L15" s="20"/>
      <c r="M15" s="20"/>
      <c r="N15" s="20"/>
      <c r="P15" s="20"/>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row>
    <row r="16" spans="1:50" ht="15">
      <c r="A16" s="60" t="s">
        <v>4</v>
      </c>
      <c r="B16" s="61"/>
      <c r="C16" s="19">
        <f>SUM(D16:H16)</f>
        <v>0</v>
      </c>
      <c r="D16" s="19">
        <f aca="true" t="shared" si="1" ref="D16:H18">D20+D96+D192+D275</f>
        <v>0</v>
      </c>
      <c r="E16" s="19">
        <f t="shared" si="1"/>
        <v>0</v>
      </c>
      <c r="F16" s="19">
        <f t="shared" si="1"/>
        <v>0</v>
      </c>
      <c r="G16" s="19">
        <f t="shared" si="1"/>
        <v>0</v>
      </c>
      <c r="H16" s="19">
        <f t="shared" si="1"/>
        <v>0</v>
      </c>
      <c r="I16" s="20"/>
      <c r="J16" s="20"/>
      <c r="K16" s="20"/>
      <c r="L16" s="20"/>
      <c r="M16" s="20"/>
      <c r="N16" s="20"/>
      <c r="O16" s="20"/>
      <c r="P16" s="20"/>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row>
    <row r="17" spans="1:50" ht="15">
      <c r="A17" s="60" t="s">
        <v>14</v>
      </c>
      <c r="B17" s="61"/>
      <c r="C17" s="19">
        <f>SUM(D17:H17)</f>
        <v>35441.700000000004</v>
      </c>
      <c r="D17" s="19">
        <f t="shared" si="1"/>
        <v>9156.5</v>
      </c>
      <c r="E17" s="19">
        <f t="shared" si="1"/>
        <v>295.1</v>
      </c>
      <c r="F17" s="19">
        <f t="shared" si="1"/>
        <v>384.2</v>
      </c>
      <c r="G17" s="19">
        <f t="shared" si="1"/>
        <v>25368.9</v>
      </c>
      <c r="H17" s="19">
        <f t="shared" si="1"/>
        <v>237</v>
      </c>
      <c r="I17" s="22"/>
      <c r="J17" s="20"/>
      <c r="K17" s="20"/>
      <c r="L17" s="20"/>
      <c r="M17" s="20"/>
      <c r="N17" s="20"/>
      <c r="O17" s="20"/>
      <c r="P17" s="20"/>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row>
    <row r="18" spans="1:50" ht="15">
      <c r="A18" s="60" t="s">
        <v>56</v>
      </c>
      <c r="B18" s="61"/>
      <c r="C18" s="19">
        <f>D18+E18+F18+G18+H18</f>
        <v>70378.3</v>
      </c>
      <c r="D18" s="19">
        <f t="shared" si="1"/>
        <v>15130.2</v>
      </c>
      <c r="E18" s="19">
        <f t="shared" si="1"/>
        <v>15493.099999999999</v>
      </c>
      <c r="F18" s="19">
        <f t="shared" si="1"/>
        <v>13475</v>
      </c>
      <c r="G18" s="19">
        <f t="shared" si="1"/>
        <v>15357.5</v>
      </c>
      <c r="H18" s="19">
        <f t="shared" si="1"/>
        <v>10922.5</v>
      </c>
      <c r="I18" s="22"/>
      <c r="J18" s="20"/>
      <c r="K18" s="20"/>
      <c r="L18" s="20"/>
      <c r="M18" s="20"/>
      <c r="N18" s="20"/>
      <c r="O18" s="20"/>
      <c r="P18" s="20"/>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row>
    <row r="19" spans="1:50" ht="57.75" customHeight="1">
      <c r="A19" s="60" t="s">
        <v>38</v>
      </c>
      <c r="B19" s="61"/>
      <c r="C19" s="19">
        <f aca="true" t="shared" si="2" ref="C19:H19">C20+C21+C22</f>
        <v>13207.599999999999</v>
      </c>
      <c r="D19" s="19">
        <f t="shared" si="2"/>
        <v>9201.4</v>
      </c>
      <c r="E19" s="19">
        <f t="shared" si="2"/>
        <v>2463.8</v>
      </c>
      <c r="F19" s="19">
        <f t="shared" si="2"/>
        <v>1542.4</v>
      </c>
      <c r="G19" s="19">
        <f t="shared" si="2"/>
        <v>0</v>
      </c>
      <c r="H19" s="19">
        <f t="shared" si="2"/>
        <v>0</v>
      </c>
      <c r="I19" s="20"/>
      <c r="J19" s="20"/>
      <c r="K19" s="20"/>
      <c r="L19" s="20"/>
      <c r="M19" s="20"/>
      <c r="N19" s="20"/>
      <c r="O19" s="20"/>
      <c r="P19" s="20"/>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row>
    <row r="20" spans="1:50" ht="15">
      <c r="A20" s="57" t="s">
        <v>4</v>
      </c>
      <c r="B20" s="58"/>
      <c r="C20" s="23">
        <f aca="true" t="shared" si="3" ref="C20:H22">C24+C48+C76</f>
        <v>0</v>
      </c>
      <c r="D20" s="23">
        <f t="shared" si="3"/>
        <v>0</v>
      </c>
      <c r="E20" s="23">
        <f t="shared" si="3"/>
        <v>0</v>
      </c>
      <c r="F20" s="23">
        <f t="shared" si="3"/>
        <v>0</v>
      </c>
      <c r="G20" s="23">
        <f t="shared" si="3"/>
        <v>0</v>
      </c>
      <c r="H20" s="23">
        <f t="shared" si="3"/>
        <v>0</v>
      </c>
      <c r="I20" s="20"/>
      <c r="J20" s="20"/>
      <c r="K20" s="20"/>
      <c r="L20" s="20"/>
      <c r="M20" s="20"/>
      <c r="N20" s="20"/>
      <c r="O20" s="20"/>
      <c r="P20" s="20"/>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row>
    <row r="21" spans="1:50" ht="15">
      <c r="A21" s="57" t="s">
        <v>14</v>
      </c>
      <c r="B21" s="58"/>
      <c r="C21" s="23">
        <f t="shared" si="3"/>
        <v>4291.5</v>
      </c>
      <c r="D21" s="23">
        <f t="shared" si="3"/>
        <v>4291.5</v>
      </c>
      <c r="E21" s="23">
        <f t="shared" si="3"/>
        <v>0</v>
      </c>
      <c r="F21" s="23">
        <f t="shared" si="3"/>
        <v>0</v>
      </c>
      <c r="G21" s="23">
        <f t="shared" si="3"/>
        <v>0</v>
      </c>
      <c r="H21" s="23">
        <f t="shared" si="3"/>
        <v>0</v>
      </c>
      <c r="I21" s="20"/>
      <c r="J21" s="20"/>
      <c r="K21" s="20"/>
      <c r="L21" s="20"/>
      <c r="M21" s="20"/>
      <c r="N21" s="20"/>
      <c r="O21" s="20"/>
      <c r="P21" s="20"/>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row>
    <row r="22" spans="1:50" ht="15">
      <c r="A22" s="57" t="s">
        <v>56</v>
      </c>
      <c r="B22" s="58"/>
      <c r="C22" s="23">
        <f t="shared" si="3"/>
        <v>8916.099999999999</v>
      </c>
      <c r="D22" s="23">
        <f t="shared" si="3"/>
        <v>4909.9</v>
      </c>
      <c r="E22" s="23">
        <f t="shared" si="3"/>
        <v>2463.8</v>
      </c>
      <c r="F22" s="23">
        <f t="shared" si="3"/>
        <v>1542.4</v>
      </c>
      <c r="G22" s="23">
        <f t="shared" si="3"/>
        <v>0</v>
      </c>
      <c r="H22" s="23">
        <f t="shared" si="3"/>
        <v>0</v>
      </c>
      <c r="I22" s="20"/>
      <c r="J22" s="20"/>
      <c r="K22" s="20"/>
      <c r="L22" s="20"/>
      <c r="M22" s="20"/>
      <c r="N22" s="20"/>
      <c r="O22" s="20"/>
      <c r="P22" s="20"/>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row>
    <row r="23" spans="1:50" ht="16.5" customHeight="1">
      <c r="A23" s="60" t="s">
        <v>15</v>
      </c>
      <c r="B23" s="61"/>
      <c r="C23" s="24">
        <f aca="true" t="shared" si="4" ref="C23:H23">C24+C25+C26</f>
        <v>1281.8</v>
      </c>
      <c r="D23" s="24">
        <f t="shared" si="4"/>
        <v>473.5</v>
      </c>
      <c r="E23" s="24">
        <f t="shared" si="4"/>
        <v>458.9</v>
      </c>
      <c r="F23" s="24">
        <f t="shared" si="4"/>
        <v>349.4</v>
      </c>
      <c r="G23" s="24">
        <f t="shared" si="4"/>
        <v>0</v>
      </c>
      <c r="H23" s="24">
        <f t="shared" si="4"/>
        <v>0</v>
      </c>
      <c r="I23" s="20"/>
      <c r="J23" s="20"/>
      <c r="K23" s="20"/>
      <c r="L23" s="20"/>
      <c r="M23" s="20"/>
      <c r="N23" s="20"/>
      <c r="O23" s="20"/>
      <c r="P23" s="20"/>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row>
    <row r="24" spans="1:50" ht="15">
      <c r="A24" s="57" t="s">
        <v>4</v>
      </c>
      <c r="B24" s="58"/>
      <c r="C24" s="23">
        <f>C28+C32+C36</f>
        <v>0</v>
      </c>
      <c r="D24" s="24">
        <f>D28+D40+D32+D36</f>
        <v>0</v>
      </c>
      <c r="E24" s="24">
        <f aca="true" t="shared" si="5" ref="E24:H25">E28+E40+E32+E36</f>
        <v>0</v>
      </c>
      <c r="F24" s="24">
        <f t="shared" si="5"/>
        <v>0</v>
      </c>
      <c r="G24" s="24">
        <f t="shared" si="5"/>
        <v>0</v>
      </c>
      <c r="H24" s="24">
        <f t="shared" si="5"/>
        <v>0</v>
      </c>
      <c r="I24" s="20"/>
      <c r="J24" s="20"/>
      <c r="K24" s="20"/>
      <c r="L24" s="20"/>
      <c r="M24" s="20"/>
      <c r="N24" s="20"/>
      <c r="O24" s="20"/>
      <c r="P24" s="20"/>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row>
    <row r="25" spans="1:50" ht="15">
      <c r="A25" s="57" t="s">
        <v>14</v>
      </c>
      <c r="B25" s="58"/>
      <c r="C25" s="23">
        <f>C29+C33+C37</f>
        <v>0</v>
      </c>
      <c r="D25" s="24">
        <f>D29+D41+D33+D37</f>
        <v>0</v>
      </c>
      <c r="E25" s="24">
        <f t="shared" si="5"/>
        <v>0</v>
      </c>
      <c r="F25" s="24">
        <f t="shared" si="5"/>
        <v>0</v>
      </c>
      <c r="G25" s="24">
        <f t="shared" si="5"/>
        <v>0</v>
      </c>
      <c r="H25" s="24">
        <f t="shared" si="5"/>
        <v>0</v>
      </c>
      <c r="I25" s="20"/>
      <c r="J25" s="20"/>
      <c r="K25" s="20"/>
      <c r="L25" s="20"/>
      <c r="M25" s="20"/>
      <c r="N25" s="20"/>
      <c r="O25" s="20"/>
      <c r="P25" s="20"/>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row>
    <row r="26" spans="1:50" ht="15">
      <c r="A26" s="57" t="s">
        <v>56</v>
      </c>
      <c r="B26" s="58"/>
      <c r="C26" s="24">
        <f aca="true" t="shared" si="6" ref="C26:H26">C30+C34+C38+C42+C46</f>
        <v>1281.8</v>
      </c>
      <c r="D26" s="24">
        <f t="shared" si="6"/>
        <v>473.5</v>
      </c>
      <c r="E26" s="24">
        <f t="shared" si="6"/>
        <v>458.9</v>
      </c>
      <c r="F26" s="24">
        <f t="shared" si="6"/>
        <v>349.4</v>
      </c>
      <c r="G26" s="24">
        <f t="shared" si="6"/>
        <v>0</v>
      </c>
      <c r="H26" s="24">
        <f t="shared" si="6"/>
        <v>0</v>
      </c>
      <c r="I26" s="20"/>
      <c r="J26" s="20"/>
      <c r="K26" s="20"/>
      <c r="L26" s="20"/>
      <c r="M26" s="20"/>
      <c r="N26" s="20"/>
      <c r="O26" s="20"/>
      <c r="P26" s="20"/>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row>
    <row r="27" spans="1:50" ht="36.75" customHeight="1">
      <c r="A27" s="25" t="s">
        <v>156</v>
      </c>
      <c r="B27" s="51" t="s">
        <v>108</v>
      </c>
      <c r="C27" s="26">
        <f aca="true" t="shared" si="7" ref="C27:C36">D27+E27+F27+G27+H27</f>
        <v>1029.5</v>
      </c>
      <c r="D27" s="27">
        <f>D28+D29+D30</f>
        <v>453.5</v>
      </c>
      <c r="E27" s="27">
        <f>E28+E29+E30</f>
        <v>300</v>
      </c>
      <c r="F27" s="27">
        <f>F28+F29+F30</f>
        <v>276</v>
      </c>
      <c r="G27" s="27">
        <f>G28+G29+G30</f>
        <v>0</v>
      </c>
      <c r="H27" s="27">
        <f>H28+H29+H30</f>
        <v>0</v>
      </c>
      <c r="I27" s="51" t="s">
        <v>87</v>
      </c>
      <c r="J27" s="51" t="s">
        <v>5</v>
      </c>
      <c r="K27" s="51">
        <v>20</v>
      </c>
      <c r="L27" s="51">
        <v>40</v>
      </c>
      <c r="M27" s="51">
        <v>37</v>
      </c>
      <c r="N27" s="51">
        <v>38</v>
      </c>
      <c r="O27" s="56">
        <v>0</v>
      </c>
      <c r="P27" s="56">
        <v>0</v>
      </c>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row>
    <row r="28" spans="1:50" ht="25.5" customHeight="1">
      <c r="A28" s="28" t="s">
        <v>4</v>
      </c>
      <c r="B28" s="52"/>
      <c r="C28" s="26">
        <f t="shared" si="7"/>
        <v>0</v>
      </c>
      <c r="D28" s="23">
        <v>0</v>
      </c>
      <c r="E28" s="23">
        <v>0</v>
      </c>
      <c r="F28" s="23">
        <v>0</v>
      </c>
      <c r="G28" s="23">
        <v>0</v>
      </c>
      <c r="H28" s="23">
        <v>0</v>
      </c>
      <c r="I28" s="52"/>
      <c r="J28" s="52"/>
      <c r="K28" s="52"/>
      <c r="L28" s="52"/>
      <c r="M28" s="52"/>
      <c r="N28" s="52"/>
      <c r="O28" s="56"/>
      <c r="P28" s="56"/>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row>
    <row r="29" spans="1:50" ht="22.5" customHeight="1">
      <c r="A29" s="28" t="s">
        <v>14</v>
      </c>
      <c r="B29" s="52"/>
      <c r="C29" s="26">
        <f t="shared" si="7"/>
        <v>0</v>
      </c>
      <c r="D29" s="23">
        <v>0</v>
      </c>
      <c r="E29" s="23">
        <v>0</v>
      </c>
      <c r="F29" s="23">
        <v>0</v>
      </c>
      <c r="G29" s="23">
        <v>0</v>
      </c>
      <c r="H29" s="23">
        <v>0</v>
      </c>
      <c r="I29" s="52"/>
      <c r="J29" s="52"/>
      <c r="K29" s="52"/>
      <c r="L29" s="52"/>
      <c r="M29" s="52"/>
      <c r="N29" s="52"/>
      <c r="O29" s="56"/>
      <c r="P29" s="56"/>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row>
    <row r="30" spans="1:50" ht="18" customHeight="1">
      <c r="A30" s="28" t="s">
        <v>56</v>
      </c>
      <c r="B30" s="53"/>
      <c r="C30" s="26">
        <f>D30+E30+F30+G30+H30</f>
        <v>1029.5</v>
      </c>
      <c r="D30" s="23">
        <v>453.5</v>
      </c>
      <c r="E30" s="23">
        <v>300</v>
      </c>
      <c r="F30" s="23">
        <v>276</v>
      </c>
      <c r="G30" s="23">
        <v>0</v>
      </c>
      <c r="H30" s="23">
        <v>0</v>
      </c>
      <c r="I30" s="52"/>
      <c r="J30" s="52"/>
      <c r="K30" s="52"/>
      <c r="L30" s="53"/>
      <c r="M30" s="52"/>
      <c r="N30" s="52"/>
      <c r="O30" s="56"/>
      <c r="P30" s="56"/>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row>
    <row r="31" spans="1:50" ht="62.25" customHeight="1">
      <c r="A31" s="25" t="s">
        <v>16</v>
      </c>
      <c r="B31" s="51" t="s">
        <v>108</v>
      </c>
      <c r="C31" s="26">
        <f t="shared" si="7"/>
        <v>0</v>
      </c>
      <c r="D31" s="23">
        <f>D32+D33+D34</f>
        <v>0</v>
      </c>
      <c r="E31" s="23">
        <f>E32+E33+E34</f>
        <v>0</v>
      </c>
      <c r="F31" s="23">
        <f>F32+F33+F34</f>
        <v>0</v>
      </c>
      <c r="G31" s="23">
        <f>G32+G33+G34</f>
        <v>0</v>
      </c>
      <c r="H31" s="23">
        <f>H32+H33+H34</f>
        <v>0</v>
      </c>
      <c r="I31" s="51" t="s">
        <v>58</v>
      </c>
      <c r="J31" s="51" t="s">
        <v>5</v>
      </c>
      <c r="K31" s="56">
        <v>20</v>
      </c>
      <c r="L31" s="56">
        <v>37</v>
      </c>
      <c r="M31" s="56">
        <v>35</v>
      </c>
      <c r="N31" s="56">
        <v>20</v>
      </c>
      <c r="O31" s="56">
        <v>20</v>
      </c>
      <c r="P31" s="56">
        <v>20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ht="14.25" customHeight="1">
      <c r="A32" s="28" t="s">
        <v>4</v>
      </c>
      <c r="B32" s="52"/>
      <c r="C32" s="26">
        <f t="shared" si="7"/>
        <v>0</v>
      </c>
      <c r="D32" s="23">
        <v>0</v>
      </c>
      <c r="E32" s="23">
        <v>0</v>
      </c>
      <c r="F32" s="23">
        <v>0</v>
      </c>
      <c r="G32" s="23">
        <v>0</v>
      </c>
      <c r="H32" s="23">
        <v>0</v>
      </c>
      <c r="I32" s="52"/>
      <c r="J32" s="52"/>
      <c r="K32" s="56"/>
      <c r="L32" s="56"/>
      <c r="M32" s="56"/>
      <c r="N32" s="56"/>
      <c r="O32" s="56"/>
      <c r="P32" s="56"/>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row>
    <row r="33" spans="1:50" ht="14.25" customHeight="1">
      <c r="A33" s="28" t="s">
        <v>14</v>
      </c>
      <c r="B33" s="52"/>
      <c r="C33" s="26">
        <f t="shared" si="7"/>
        <v>0</v>
      </c>
      <c r="D33" s="23">
        <v>0</v>
      </c>
      <c r="E33" s="23">
        <v>0</v>
      </c>
      <c r="F33" s="23">
        <v>0</v>
      </c>
      <c r="G33" s="23">
        <v>0</v>
      </c>
      <c r="H33" s="23">
        <v>0</v>
      </c>
      <c r="I33" s="52"/>
      <c r="J33" s="52"/>
      <c r="K33" s="56"/>
      <c r="L33" s="56"/>
      <c r="M33" s="56"/>
      <c r="N33" s="56"/>
      <c r="O33" s="56"/>
      <c r="P33" s="56"/>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50" ht="17.25" customHeight="1">
      <c r="A34" s="28" t="s">
        <v>56</v>
      </c>
      <c r="B34" s="53"/>
      <c r="C34" s="26">
        <f t="shared" si="7"/>
        <v>0</v>
      </c>
      <c r="D34" s="23">
        <v>0</v>
      </c>
      <c r="E34" s="23">
        <v>0</v>
      </c>
      <c r="F34" s="23">
        <v>0</v>
      </c>
      <c r="G34" s="23">
        <v>0</v>
      </c>
      <c r="H34" s="23">
        <v>0</v>
      </c>
      <c r="I34" s="52"/>
      <c r="J34" s="53"/>
      <c r="K34" s="56"/>
      <c r="L34" s="56"/>
      <c r="M34" s="56"/>
      <c r="N34" s="56"/>
      <c r="O34" s="56"/>
      <c r="P34" s="56"/>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row>
    <row r="35" spans="1:50" ht="62.25" customHeight="1">
      <c r="A35" s="25" t="s">
        <v>42</v>
      </c>
      <c r="B35" s="51" t="s">
        <v>108</v>
      </c>
      <c r="C35" s="26">
        <f t="shared" si="7"/>
        <v>0</v>
      </c>
      <c r="D35" s="23">
        <f>D36+D37+D38</f>
        <v>0</v>
      </c>
      <c r="E35" s="23">
        <f>E36+E37+E38</f>
        <v>0</v>
      </c>
      <c r="F35" s="23">
        <f>F36+F37+F38</f>
        <v>0</v>
      </c>
      <c r="G35" s="23">
        <f>G36+G37+G38</f>
        <v>0</v>
      </c>
      <c r="H35" s="23">
        <f>H36+H37+H38</f>
        <v>0</v>
      </c>
      <c r="I35" s="56" t="s">
        <v>110</v>
      </c>
      <c r="J35" s="56" t="s">
        <v>5</v>
      </c>
      <c r="K35" s="56">
        <v>20</v>
      </c>
      <c r="L35" s="56">
        <v>3550</v>
      </c>
      <c r="M35" s="56">
        <v>20</v>
      </c>
      <c r="N35" s="56">
        <v>20</v>
      </c>
      <c r="O35" s="56">
        <v>20</v>
      </c>
      <c r="P35" s="56">
        <v>20</v>
      </c>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row>
    <row r="36" spans="1:50" ht="21.75" customHeight="1">
      <c r="A36" s="28" t="s">
        <v>4</v>
      </c>
      <c r="B36" s="52"/>
      <c r="C36" s="26">
        <f t="shared" si="7"/>
        <v>0</v>
      </c>
      <c r="D36" s="23">
        <v>0</v>
      </c>
      <c r="E36" s="23">
        <v>0</v>
      </c>
      <c r="F36" s="23">
        <v>0</v>
      </c>
      <c r="G36" s="23">
        <v>0</v>
      </c>
      <c r="H36" s="23">
        <v>0</v>
      </c>
      <c r="I36" s="56"/>
      <c r="J36" s="56"/>
      <c r="K36" s="56"/>
      <c r="L36" s="56"/>
      <c r="M36" s="56"/>
      <c r="N36" s="56"/>
      <c r="O36" s="56"/>
      <c r="P36" s="56"/>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row>
    <row r="37" spans="1:50" ht="26.25" customHeight="1">
      <c r="A37" s="28" t="s">
        <v>14</v>
      </c>
      <c r="B37" s="52"/>
      <c r="C37" s="26">
        <f>D37+E37+F37+G37+H37</f>
        <v>0</v>
      </c>
      <c r="D37" s="23">
        <v>0</v>
      </c>
      <c r="E37" s="23">
        <v>0</v>
      </c>
      <c r="F37" s="23">
        <v>0</v>
      </c>
      <c r="G37" s="23">
        <v>0</v>
      </c>
      <c r="H37" s="23">
        <v>0</v>
      </c>
      <c r="I37" s="56"/>
      <c r="J37" s="56"/>
      <c r="K37" s="56"/>
      <c r="L37" s="56"/>
      <c r="M37" s="56"/>
      <c r="N37" s="56"/>
      <c r="O37" s="56"/>
      <c r="P37" s="56"/>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row>
    <row r="38" spans="1:50" ht="25.5" customHeight="1">
      <c r="A38" s="28" t="s">
        <v>56</v>
      </c>
      <c r="B38" s="53"/>
      <c r="C38" s="26">
        <f>D38+E38+F38+G38+H38</f>
        <v>0</v>
      </c>
      <c r="D38" s="23">
        <v>0</v>
      </c>
      <c r="E38" s="23">
        <v>0</v>
      </c>
      <c r="F38" s="23">
        <v>0</v>
      </c>
      <c r="G38" s="23">
        <v>0</v>
      </c>
      <c r="H38" s="23">
        <v>0</v>
      </c>
      <c r="I38" s="56"/>
      <c r="J38" s="56"/>
      <c r="K38" s="56"/>
      <c r="L38" s="56"/>
      <c r="M38" s="56"/>
      <c r="N38" s="56"/>
      <c r="O38" s="56"/>
      <c r="P38" s="56"/>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row>
    <row r="39" spans="1:50" ht="48" customHeight="1">
      <c r="A39" s="28" t="s">
        <v>142</v>
      </c>
      <c r="B39" s="56" t="s">
        <v>108</v>
      </c>
      <c r="C39" s="26">
        <f>SUM(D39:H39)</f>
        <v>73.3</v>
      </c>
      <c r="D39" s="23">
        <f>SUM(D40:D42)</f>
        <v>20</v>
      </c>
      <c r="E39" s="23">
        <f>SUM(E40:E42)</f>
        <v>32.9</v>
      </c>
      <c r="F39" s="23">
        <f>SUM(F40:F42)</f>
        <v>20.4</v>
      </c>
      <c r="G39" s="23">
        <f>SUM(G40:G42)</f>
        <v>0</v>
      </c>
      <c r="H39" s="23">
        <f>SUM(H40:H42)</f>
        <v>0</v>
      </c>
      <c r="I39" s="56" t="s">
        <v>143</v>
      </c>
      <c r="J39" s="56" t="s">
        <v>137</v>
      </c>
      <c r="K39" s="56">
        <v>5</v>
      </c>
      <c r="L39" s="52">
        <v>5</v>
      </c>
      <c r="M39" s="52">
        <v>9</v>
      </c>
      <c r="N39" s="52">
        <v>6</v>
      </c>
      <c r="O39" s="52">
        <v>0</v>
      </c>
      <c r="P39" s="52">
        <v>0</v>
      </c>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row>
    <row r="40" spans="1:50" ht="24.75" customHeight="1">
      <c r="A40" s="28" t="s">
        <v>4</v>
      </c>
      <c r="B40" s="56"/>
      <c r="C40" s="26">
        <f>SUM(D40:H40)</f>
        <v>0</v>
      </c>
      <c r="D40" s="23">
        <v>0</v>
      </c>
      <c r="E40" s="23">
        <v>0</v>
      </c>
      <c r="F40" s="23">
        <v>0</v>
      </c>
      <c r="G40" s="23">
        <v>0</v>
      </c>
      <c r="H40" s="23">
        <v>0</v>
      </c>
      <c r="I40" s="56"/>
      <c r="J40" s="56"/>
      <c r="K40" s="56"/>
      <c r="L40" s="52"/>
      <c r="M40" s="52"/>
      <c r="N40" s="52"/>
      <c r="O40" s="52"/>
      <c r="P40" s="52"/>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row>
    <row r="41" spans="1:50" ht="23.25" customHeight="1">
      <c r="A41" s="28" t="s">
        <v>14</v>
      </c>
      <c r="B41" s="56"/>
      <c r="C41" s="26">
        <f>SUM(D41:H41)</f>
        <v>0</v>
      </c>
      <c r="D41" s="23">
        <v>0</v>
      </c>
      <c r="E41" s="23">
        <v>0</v>
      </c>
      <c r="F41" s="23">
        <v>0</v>
      </c>
      <c r="G41" s="23">
        <v>0</v>
      </c>
      <c r="H41" s="23">
        <v>0</v>
      </c>
      <c r="I41" s="56"/>
      <c r="J41" s="56"/>
      <c r="K41" s="56"/>
      <c r="L41" s="52"/>
      <c r="M41" s="52"/>
      <c r="N41" s="52"/>
      <c r="O41" s="52"/>
      <c r="P41" s="52"/>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row>
    <row r="42" spans="1:50" ht="19.5" customHeight="1">
      <c r="A42" s="28" t="s">
        <v>56</v>
      </c>
      <c r="B42" s="56"/>
      <c r="C42" s="26">
        <f>SUM(D42:H42)</f>
        <v>73.3</v>
      </c>
      <c r="D42" s="23">
        <v>20</v>
      </c>
      <c r="E42" s="23">
        <v>32.9</v>
      </c>
      <c r="F42" s="23">
        <v>20.4</v>
      </c>
      <c r="G42" s="23">
        <v>0</v>
      </c>
      <c r="H42" s="23">
        <v>0</v>
      </c>
      <c r="I42" s="56"/>
      <c r="J42" s="56"/>
      <c r="K42" s="56"/>
      <c r="L42" s="53"/>
      <c r="M42" s="53"/>
      <c r="N42" s="53"/>
      <c r="O42" s="53"/>
      <c r="P42" s="53"/>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row>
    <row r="43" spans="1:50" ht="75" customHeight="1">
      <c r="A43" s="28" t="s">
        <v>146</v>
      </c>
      <c r="B43" s="56" t="s">
        <v>108</v>
      </c>
      <c r="C43" s="26">
        <f aca="true" t="shared" si="8" ref="C43:H43">C44+C45+C46</f>
        <v>179</v>
      </c>
      <c r="D43" s="26">
        <f t="shared" si="8"/>
        <v>0</v>
      </c>
      <c r="E43" s="26">
        <f t="shared" si="8"/>
        <v>126</v>
      </c>
      <c r="F43" s="26">
        <f t="shared" si="8"/>
        <v>53</v>
      </c>
      <c r="G43" s="26">
        <f t="shared" si="8"/>
        <v>0</v>
      </c>
      <c r="H43" s="26">
        <f t="shared" si="8"/>
        <v>0</v>
      </c>
      <c r="I43" s="51" t="s">
        <v>148</v>
      </c>
      <c r="J43" s="51" t="s">
        <v>137</v>
      </c>
      <c r="K43" s="51">
        <v>1</v>
      </c>
      <c r="L43" s="51">
        <v>0</v>
      </c>
      <c r="M43" s="51">
        <v>1</v>
      </c>
      <c r="N43" s="51">
        <v>1</v>
      </c>
      <c r="O43" s="51">
        <v>0</v>
      </c>
      <c r="P43" s="51">
        <v>0</v>
      </c>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row>
    <row r="44" spans="1:50" ht="19.5" customHeight="1">
      <c r="A44" s="28" t="s">
        <v>4</v>
      </c>
      <c r="B44" s="56"/>
      <c r="C44" s="26">
        <v>0</v>
      </c>
      <c r="D44" s="23">
        <v>0</v>
      </c>
      <c r="E44" s="23">
        <v>0</v>
      </c>
      <c r="F44" s="23">
        <v>0</v>
      </c>
      <c r="G44" s="23">
        <v>0</v>
      </c>
      <c r="H44" s="23">
        <v>0</v>
      </c>
      <c r="I44" s="52"/>
      <c r="J44" s="52"/>
      <c r="K44" s="52"/>
      <c r="L44" s="52"/>
      <c r="M44" s="52"/>
      <c r="N44" s="52"/>
      <c r="O44" s="52"/>
      <c r="P44" s="52"/>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row>
    <row r="45" spans="1:50" ht="19.5" customHeight="1">
      <c r="A45" s="28" t="s">
        <v>14</v>
      </c>
      <c r="B45" s="56"/>
      <c r="C45" s="26">
        <v>0</v>
      </c>
      <c r="D45" s="23">
        <v>0</v>
      </c>
      <c r="E45" s="23">
        <v>0</v>
      </c>
      <c r="F45" s="23">
        <v>0</v>
      </c>
      <c r="G45" s="23">
        <v>0</v>
      </c>
      <c r="H45" s="23">
        <v>0</v>
      </c>
      <c r="I45" s="52"/>
      <c r="J45" s="52"/>
      <c r="K45" s="52"/>
      <c r="L45" s="52"/>
      <c r="M45" s="52"/>
      <c r="N45" s="52"/>
      <c r="O45" s="52"/>
      <c r="P45" s="52"/>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row>
    <row r="46" spans="1:50" ht="19.5" customHeight="1">
      <c r="A46" s="28" t="s">
        <v>56</v>
      </c>
      <c r="B46" s="56"/>
      <c r="C46" s="26">
        <f>D46+E46+F46+G46+H46</f>
        <v>179</v>
      </c>
      <c r="D46" s="23">
        <v>0</v>
      </c>
      <c r="E46" s="23">
        <v>126</v>
      </c>
      <c r="F46" s="23">
        <v>53</v>
      </c>
      <c r="G46" s="23">
        <v>0</v>
      </c>
      <c r="H46" s="23">
        <v>0</v>
      </c>
      <c r="I46" s="53"/>
      <c r="J46" s="53"/>
      <c r="K46" s="53"/>
      <c r="L46" s="53"/>
      <c r="M46" s="53"/>
      <c r="N46" s="53"/>
      <c r="O46" s="53"/>
      <c r="P46" s="53"/>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row>
    <row r="47" spans="1:50" ht="27" customHeight="1">
      <c r="A47" s="60" t="s">
        <v>48</v>
      </c>
      <c r="B47" s="61"/>
      <c r="C47" s="19">
        <f aca="true" t="shared" si="9" ref="C47:H47">C48+C49+C50</f>
        <v>1253.6</v>
      </c>
      <c r="D47" s="19">
        <f t="shared" si="9"/>
        <v>266.2</v>
      </c>
      <c r="E47" s="19">
        <f t="shared" si="9"/>
        <v>887.4</v>
      </c>
      <c r="F47" s="19">
        <f t="shared" si="9"/>
        <v>100</v>
      </c>
      <c r="G47" s="19">
        <f t="shared" si="9"/>
        <v>0</v>
      </c>
      <c r="H47" s="19">
        <f t="shared" si="9"/>
        <v>0</v>
      </c>
      <c r="I47" s="20"/>
      <c r="J47" s="20"/>
      <c r="K47" s="20"/>
      <c r="L47" s="20"/>
      <c r="M47" s="20"/>
      <c r="N47" s="20"/>
      <c r="O47" s="29"/>
      <c r="P47" s="29"/>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row>
    <row r="48" spans="1:50" ht="15">
      <c r="A48" s="57" t="s">
        <v>4</v>
      </c>
      <c r="B48" s="58"/>
      <c r="C48" s="26">
        <f>D48+E48+F48+G48+H48</f>
        <v>0</v>
      </c>
      <c r="D48" s="23">
        <f aca="true" t="shared" si="10" ref="D48:H49">D52+D56+D60+D64+D68</f>
        <v>0</v>
      </c>
      <c r="E48" s="23">
        <f t="shared" si="10"/>
        <v>0</v>
      </c>
      <c r="F48" s="23">
        <f t="shared" si="10"/>
        <v>0</v>
      </c>
      <c r="G48" s="23">
        <f t="shared" si="10"/>
        <v>0</v>
      </c>
      <c r="H48" s="23">
        <f t="shared" si="10"/>
        <v>0</v>
      </c>
      <c r="I48" s="20"/>
      <c r="J48" s="20"/>
      <c r="K48" s="20"/>
      <c r="L48" s="20"/>
      <c r="M48" s="20"/>
      <c r="N48" s="20"/>
      <c r="O48" s="29"/>
      <c r="P48" s="29"/>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row>
    <row r="49" spans="1:50" ht="15">
      <c r="A49" s="57" t="s">
        <v>14</v>
      </c>
      <c r="B49" s="58"/>
      <c r="C49" s="26">
        <f>D49+E49+F49+G49+H49</f>
        <v>0</v>
      </c>
      <c r="D49" s="23">
        <f t="shared" si="10"/>
        <v>0</v>
      </c>
      <c r="E49" s="23">
        <f>E53+E57+E61+E65+E69</f>
        <v>0</v>
      </c>
      <c r="F49" s="23">
        <f t="shared" si="10"/>
        <v>0</v>
      </c>
      <c r="G49" s="23">
        <f t="shared" si="10"/>
        <v>0</v>
      </c>
      <c r="H49" s="23">
        <f t="shared" si="10"/>
        <v>0</v>
      </c>
      <c r="I49" s="20"/>
      <c r="J49" s="20"/>
      <c r="K49" s="20"/>
      <c r="L49" s="20"/>
      <c r="M49" s="20"/>
      <c r="N49" s="20"/>
      <c r="O49" s="29"/>
      <c r="P49" s="29"/>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row>
    <row r="50" spans="1:50" ht="15">
      <c r="A50" s="57" t="s">
        <v>56</v>
      </c>
      <c r="B50" s="58"/>
      <c r="C50" s="19">
        <f>D50+E50+F50+G50+H50</f>
        <v>1253.6</v>
      </c>
      <c r="D50" s="24">
        <f>D54+D58+D62+D66+D70+D74</f>
        <v>266.2</v>
      </c>
      <c r="E50" s="24">
        <f>E54+E58+E62+E66+E70+E74</f>
        <v>887.4</v>
      </c>
      <c r="F50" s="24">
        <f>F54+F58+F62+F66+F70+F74</f>
        <v>100</v>
      </c>
      <c r="G50" s="24">
        <f>G54+G58+G62+G66+G70+G74</f>
        <v>0</v>
      </c>
      <c r="H50" s="24">
        <f>H54+H58+H62+H66+H70+H74</f>
        <v>0</v>
      </c>
      <c r="I50" s="20"/>
      <c r="J50" s="20"/>
      <c r="K50" s="20"/>
      <c r="L50" s="20"/>
      <c r="M50" s="20"/>
      <c r="N50" s="20"/>
      <c r="O50" s="29"/>
      <c r="P50" s="29"/>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row>
    <row r="51" spans="1:50" ht="50.25" customHeight="1">
      <c r="A51" s="25" t="s">
        <v>88</v>
      </c>
      <c r="B51" s="51" t="s">
        <v>108</v>
      </c>
      <c r="C51" s="26">
        <f aca="true" t="shared" si="11" ref="C51:C82">D51+E51+F51+G51+H51</f>
        <v>527</v>
      </c>
      <c r="D51" s="23">
        <f>D52+D53+D54</f>
        <v>263</v>
      </c>
      <c r="E51" s="23">
        <f>E52+E53+E54</f>
        <v>164</v>
      </c>
      <c r="F51" s="23">
        <f>F52+F53+F54</f>
        <v>100</v>
      </c>
      <c r="G51" s="23">
        <f>G52+G53+G54</f>
        <v>0</v>
      </c>
      <c r="H51" s="23">
        <f>H52+H53+H54</f>
        <v>0</v>
      </c>
      <c r="I51" s="51" t="s">
        <v>59</v>
      </c>
      <c r="J51" s="51" t="s">
        <v>5</v>
      </c>
      <c r="K51" s="51">
        <v>20</v>
      </c>
      <c r="L51" s="51">
        <v>153</v>
      </c>
      <c r="M51" s="51">
        <v>37</v>
      </c>
      <c r="N51" s="51">
        <v>9</v>
      </c>
      <c r="O51" s="56">
        <v>0</v>
      </c>
      <c r="P51" s="56">
        <v>0</v>
      </c>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row>
    <row r="52" spans="1:50" ht="15.75" customHeight="1">
      <c r="A52" s="28" t="s">
        <v>4</v>
      </c>
      <c r="B52" s="52"/>
      <c r="C52" s="26">
        <f t="shared" si="11"/>
        <v>0</v>
      </c>
      <c r="D52" s="23">
        <v>0</v>
      </c>
      <c r="E52" s="23">
        <v>0</v>
      </c>
      <c r="F52" s="23">
        <v>0</v>
      </c>
      <c r="G52" s="23">
        <v>0</v>
      </c>
      <c r="H52" s="23">
        <v>0</v>
      </c>
      <c r="I52" s="52"/>
      <c r="J52" s="52"/>
      <c r="K52" s="52"/>
      <c r="L52" s="52"/>
      <c r="M52" s="52"/>
      <c r="N52" s="52"/>
      <c r="O52" s="56"/>
      <c r="P52" s="56"/>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row>
    <row r="53" spans="1:50" ht="15.75" customHeight="1">
      <c r="A53" s="28" t="s">
        <v>14</v>
      </c>
      <c r="B53" s="52"/>
      <c r="C53" s="26">
        <f t="shared" si="11"/>
        <v>0</v>
      </c>
      <c r="D53" s="23">
        <v>0</v>
      </c>
      <c r="E53" s="23">
        <v>0</v>
      </c>
      <c r="F53" s="23">
        <v>0</v>
      </c>
      <c r="G53" s="23">
        <v>0</v>
      </c>
      <c r="H53" s="23">
        <v>0</v>
      </c>
      <c r="I53" s="52"/>
      <c r="J53" s="52"/>
      <c r="K53" s="52"/>
      <c r="L53" s="52"/>
      <c r="M53" s="52"/>
      <c r="N53" s="52"/>
      <c r="O53" s="56"/>
      <c r="P53" s="56"/>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row>
    <row r="54" spans="1:50" ht="23.25" customHeight="1">
      <c r="A54" s="28" t="s">
        <v>56</v>
      </c>
      <c r="B54" s="53"/>
      <c r="C54" s="26">
        <f t="shared" si="11"/>
        <v>527</v>
      </c>
      <c r="D54" s="23">
        <v>263</v>
      </c>
      <c r="E54" s="23">
        <v>164</v>
      </c>
      <c r="F54" s="23">
        <v>100</v>
      </c>
      <c r="G54" s="23">
        <v>0</v>
      </c>
      <c r="H54" s="23">
        <v>0</v>
      </c>
      <c r="I54" s="52"/>
      <c r="J54" s="52"/>
      <c r="K54" s="52"/>
      <c r="L54" s="53"/>
      <c r="M54" s="52"/>
      <c r="N54" s="52"/>
      <c r="O54" s="56"/>
      <c r="P54" s="56"/>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row>
    <row r="55" spans="1:50" ht="42.75" customHeight="1">
      <c r="A55" s="25" t="s">
        <v>103</v>
      </c>
      <c r="B55" s="51" t="s">
        <v>108</v>
      </c>
      <c r="C55" s="26">
        <f t="shared" si="11"/>
        <v>0</v>
      </c>
      <c r="D55" s="23">
        <f>D56+D57+D58</f>
        <v>0</v>
      </c>
      <c r="E55" s="23">
        <f>E56+E57+E58</f>
        <v>0</v>
      </c>
      <c r="F55" s="23">
        <f>F56+F57+F58</f>
        <v>0</v>
      </c>
      <c r="G55" s="23">
        <f>G56+G57+G58</f>
        <v>0</v>
      </c>
      <c r="H55" s="23">
        <f>H56+H57+H58</f>
        <v>0</v>
      </c>
      <c r="I55" s="51" t="s">
        <v>89</v>
      </c>
      <c r="J55" s="51" t="s">
        <v>5</v>
      </c>
      <c r="K55" s="51">
        <v>41</v>
      </c>
      <c r="L55" s="51">
        <v>41</v>
      </c>
      <c r="M55" s="51">
        <v>45</v>
      </c>
      <c r="N55" s="51">
        <v>45</v>
      </c>
      <c r="O55" s="56">
        <v>45</v>
      </c>
      <c r="P55" s="56">
        <v>45</v>
      </c>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row>
    <row r="56" spans="1:50" ht="18" customHeight="1">
      <c r="A56" s="28" t="s">
        <v>4</v>
      </c>
      <c r="B56" s="52"/>
      <c r="C56" s="26">
        <f t="shared" si="11"/>
        <v>0</v>
      </c>
      <c r="D56" s="23">
        <v>0</v>
      </c>
      <c r="E56" s="23">
        <v>0</v>
      </c>
      <c r="F56" s="23">
        <v>0</v>
      </c>
      <c r="G56" s="23">
        <v>0</v>
      </c>
      <c r="H56" s="23">
        <v>0</v>
      </c>
      <c r="I56" s="52"/>
      <c r="J56" s="52"/>
      <c r="K56" s="52"/>
      <c r="L56" s="52"/>
      <c r="M56" s="52"/>
      <c r="N56" s="52"/>
      <c r="O56" s="56"/>
      <c r="P56" s="56"/>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row>
    <row r="57" spans="1:50" ht="18" customHeight="1">
      <c r="A57" s="28" t="s">
        <v>14</v>
      </c>
      <c r="B57" s="52"/>
      <c r="C57" s="26">
        <f t="shared" si="11"/>
        <v>0</v>
      </c>
      <c r="D57" s="23">
        <v>0</v>
      </c>
      <c r="E57" s="23">
        <v>0</v>
      </c>
      <c r="F57" s="23">
        <v>0</v>
      </c>
      <c r="G57" s="23">
        <v>0</v>
      </c>
      <c r="H57" s="23">
        <v>0</v>
      </c>
      <c r="I57" s="52"/>
      <c r="J57" s="52"/>
      <c r="K57" s="52"/>
      <c r="L57" s="52"/>
      <c r="M57" s="52"/>
      <c r="N57" s="52"/>
      <c r="O57" s="56"/>
      <c r="P57" s="56"/>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row>
    <row r="58" spans="1:50" ht="24.75" customHeight="1">
      <c r="A58" s="28" t="s">
        <v>56</v>
      </c>
      <c r="B58" s="53"/>
      <c r="C58" s="26">
        <f t="shared" si="11"/>
        <v>0</v>
      </c>
      <c r="D58" s="23">
        <v>0</v>
      </c>
      <c r="E58" s="23">
        <v>0</v>
      </c>
      <c r="F58" s="23">
        <v>0</v>
      </c>
      <c r="G58" s="23">
        <v>0</v>
      </c>
      <c r="H58" s="23">
        <v>0</v>
      </c>
      <c r="I58" s="52"/>
      <c r="J58" s="52"/>
      <c r="K58" s="52"/>
      <c r="L58" s="53"/>
      <c r="M58" s="52"/>
      <c r="N58" s="52"/>
      <c r="O58" s="56"/>
      <c r="P58" s="56"/>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row>
    <row r="59" spans="1:50" ht="33.75" customHeight="1">
      <c r="A59" s="28" t="s">
        <v>17</v>
      </c>
      <c r="B59" s="51" t="s">
        <v>108</v>
      </c>
      <c r="C59" s="26">
        <f t="shared" si="11"/>
        <v>19</v>
      </c>
      <c r="D59" s="23">
        <f>D60+D61+D62</f>
        <v>3.2</v>
      </c>
      <c r="E59" s="23">
        <f>E60+E61+E62</f>
        <v>15.8</v>
      </c>
      <c r="F59" s="23">
        <f>F60+F61+F62</f>
        <v>0</v>
      </c>
      <c r="G59" s="23">
        <f>G60+G61+G62</f>
        <v>0</v>
      </c>
      <c r="H59" s="23">
        <f>H60+H61+H62</f>
        <v>0</v>
      </c>
      <c r="I59" s="51" t="s">
        <v>60</v>
      </c>
      <c r="J59" s="56" t="s">
        <v>5</v>
      </c>
      <c r="K59" s="56">
        <v>10</v>
      </c>
      <c r="L59" s="56">
        <v>11</v>
      </c>
      <c r="M59" s="56">
        <v>7</v>
      </c>
      <c r="N59" s="51">
        <v>0</v>
      </c>
      <c r="O59" s="56">
        <v>0</v>
      </c>
      <c r="P59" s="56">
        <v>0</v>
      </c>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row>
    <row r="60" spans="1:50" ht="17.25" customHeight="1">
      <c r="A60" s="28" t="s">
        <v>4</v>
      </c>
      <c r="B60" s="52"/>
      <c r="C60" s="26">
        <f t="shared" si="11"/>
        <v>0</v>
      </c>
      <c r="D60" s="23">
        <v>0</v>
      </c>
      <c r="E60" s="23">
        <v>0</v>
      </c>
      <c r="F60" s="23">
        <v>0</v>
      </c>
      <c r="G60" s="23">
        <v>0</v>
      </c>
      <c r="H60" s="23">
        <v>0</v>
      </c>
      <c r="I60" s="52"/>
      <c r="J60" s="56"/>
      <c r="K60" s="56"/>
      <c r="L60" s="56"/>
      <c r="M60" s="56"/>
      <c r="N60" s="52"/>
      <c r="O60" s="56"/>
      <c r="P60" s="56"/>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row>
    <row r="61" spans="1:50" ht="15.75" customHeight="1">
      <c r="A61" s="28" t="s">
        <v>14</v>
      </c>
      <c r="B61" s="52"/>
      <c r="C61" s="26">
        <f t="shared" si="11"/>
        <v>0</v>
      </c>
      <c r="D61" s="23">
        <v>0</v>
      </c>
      <c r="E61" s="23">
        <v>0</v>
      </c>
      <c r="F61" s="23">
        <v>0</v>
      </c>
      <c r="G61" s="23">
        <v>0</v>
      </c>
      <c r="H61" s="23">
        <v>0</v>
      </c>
      <c r="I61" s="52"/>
      <c r="J61" s="56"/>
      <c r="K61" s="56"/>
      <c r="L61" s="56"/>
      <c r="M61" s="56"/>
      <c r="N61" s="52"/>
      <c r="O61" s="56"/>
      <c r="P61" s="56"/>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row>
    <row r="62" spans="1:50" ht="36.75" customHeight="1">
      <c r="A62" s="28" t="s">
        <v>56</v>
      </c>
      <c r="B62" s="53"/>
      <c r="C62" s="26">
        <f t="shared" si="11"/>
        <v>19</v>
      </c>
      <c r="D62" s="23">
        <v>3.2</v>
      </c>
      <c r="E62" s="23">
        <v>15.8</v>
      </c>
      <c r="F62" s="23">
        <v>0</v>
      </c>
      <c r="G62" s="23">
        <v>0</v>
      </c>
      <c r="H62" s="23">
        <v>0</v>
      </c>
      <c r="I62" s="52"/>
      <c r="J62" s="56"/>
      <c r="K62" s="56"/>
      <c r="L62" s="56"/>
      <c r="M62" s="56"/>
      <c r="N62" s="52"/>
      <c r="O62" s="51"/>
      <c r="P62" s="5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row>
    <row r="63" spans="1:50" ht="42.75" customHeight="1">
      <c r="A63" s="30" t="s">
        <v>144</v>
      </c>
      <c r="B63" s="51" t="s">
        <v>108</v>
      </c>
      <c r="C63" s="26">
        <f aca="true" t="shared" si="12" ref="C63:H63">SUM(C64:C66)</f>
        <v>387</v>
      </c>
      <c r="D63" s="26">
        <f t="shared" si="12"/>
        <v>0</v>
      </c>
      <c r="E63" s="26">
        <f t="shared" si="12"/>
        <v>387</v>
      </c>
      <c r="F63" s="26">
        <f t="shared" si="12"/>
        <v>0</v>
      </c>
      <c r="G63" s="26">
        <f t="shared" si="12"/>
        <v>0</v>
      </c>
      <c r="H63" s="26">
        <f t="shared" si="12"/>
        <v>0</v>
      </c>
      <c r="I63" s="51" t="s">
        <v>136</v>
      </c>
      <c r="J63" s="56" t="s">
        <v>137</v>
      </c>
      <c r="K63" s="56">
        <v>1</v>
      </c>
      <c r="L63" s="56">
        <v>0</v>
      </c>
      <c r="M63" s="56">
        <v>1</v>
      </c>
      <c r="N63" s="51">
        <v>0</v>
      </c>
      <c r="O63" s="51">
        <v>0</v>
      </c>
      <c r="P63" s="51">
        <v>0</v>
      </c>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row>
    <row r="64" spans="1:50" ht="15" customHeight="1">
      <c r="A64" s="28" t="s">
        <v>4</v>
      </c>
      <c r="B64" s="52"/>
      <c r="C64" s="26">
        <v>0</v>
      </c>
      <c r="D64" s="23">
        <v>0</v>
      </c>
      <c r="E64" s="23">
        <v>0</v>
      </c>
      <c r="F64" s="23">
        <v>0</v>
      </c>
      <c r="G64" s="23">
        <v>0</v>
      </c>
      <c r="H64" s="23">
        <v>0</v>
      </c>
      <c r="I64" s="52"/>
      <c r="J64" s="56"/>
      <c r="K64" s="56"/>
      <c r="L64" s="56"/>
      <c r="M64" s="56"/>
      <c r="N64" s="52"/>
      <c r="O64" s="52"/>
      <c r="P64" s="52"/>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row>
    <row r="65" spans="1:50" ht="15" customHeight="1">
      <c r="A65" s="28" t="s">
        <v>14</v>
      </c>
      <c r="B65" s="52"/>
      <c r="C65" s="26">
        <v>0</v>
      </c>
      <c r="D65" s="23">
        <v>0</v>
      </c>
      <c r="E65" s="23">
        <v>0</v>
      </c>
      <c r="F65" s="23">
        <v>0</v>
      </c>
      <c r="G65" s="23">
        <v>0</v>
      </c>
      <c r="H65" s="23">
        <v>0</v>
      </c>
      <c r="I65" s="52"/>
      <c r="J65" s="56"/>
      <c r="K65" s="56"/>
      <c r="L65" s="56"/>
      <c r="M65" s="56"/>
      <c r="N65" s="52"/>
      <c r="O65" s="52"/>
      <c r="P65" s="52"/>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row>
    <row r="66" spans="1:50" ht="30" customHeight="1">
      <c r="A66" s="28" t="s">
        <v>56</v>
      </c>
      <c r="B66" s="53"/>
      <c r="C66" s="26">
        <f aca="true" t="shared" si="13" ref="C66:C74">SUM(D66:H66)</f>
        <v>387</v>
      </c>
      <c r="D66" s="23">
        <v>0</v>
      </c>
      <c r="E66" s="23">
        <v>387</v>
      </c>
      <c r="F66" s="23">
        <v>0</v>
      </c>
      <c r="G66" s="23">
        <v>0</v>
      </c>
      <c r="H66" s="23">
        <v>0</v>
      </c>
      <c r="I66" s="52"/>
      <c r="J66" s="56"/>
      <c r="K66" s="56"/>
      <c r="L66" s="56"/>
      <c r="M66" s="56"/>
      <c r="N66" s="53"/>
      <c r="O66" s="53"/>
      <c r="P66" s="53"/>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row>
    <row r="67" spans="1:50" ht="44.25" customHeight="1">
      <c r="A67" s="28" t="s">
        <v>145</v>
      </c>
      <c r="B67" s="56" t="s">
        <v>108</v>
      </c>
      <c r="C67" s="26">
        <f t="shared" si="13"/>
        <v>46.6</v>
      </c>
      <c r="D67" s="23">
        <f>SUM(D68:D70)</f>
        <v>0</v>
      </c>
      <c r="E67" s="23">
        <f>SUM(E68:E70)</f>
        <v>46.6</v>
      </c>
      <c r="F67" s="23">
        <f>SUM(F68:F70)</f>
        <v>0</v>
      </c>
      <c r="G67" s="23">
        <f>SUM(G68:G70)</f>
        <v>0</v>
      </c>
      <c r="H67" s="23">
        <f>SUM(H68:H70)</f>
        <v>0</v>
      </c>
      <c r="I67" s="56" t="s">
        <v>138</v>
      </c>
      <c r="J67" s="56" t="s">
        <v>137</v>
      </c>
      <c r="K67" s="56">
        <v>6</v>
      </c>
      <c r="L67" s="56">
        <v>0</v>
      </c>
      <c r="M67" s="56">
        <v>6</v>
      </c>
      <c r="N67" s="56">
        <v>6</v>
      </c>
      <c r="O67" s="56">
        <v>0</v>
      </c>
      <c r="P67" s="56">
        <v>0</v>
      </c>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row>
    <row r="68" spans="1:50" ht="15" customHeight="1">
      <c r="A68" s="28" t="s">
        <v>4</v>
      </c>
      <c r="B68" s="56"/>
      <c r="C68" s="26">
        <f t="shared" si="13"/>
        <v>0</v>
      </c>
      <c r="D68" s="23">
        <v>0</v>
      </c>
      <c r="E68" s="23">
        <v>0</v>
      </c>
      <c r="F68" s="23">
        <v>0</v>
      </c>
      <c r="G68" s="23">
        <v>0</v>
      </c>
      <c r="H68" s="23">
        <v>0</v>
      </c>
      <c r="I68" s="56"/>
      <c r="J68" s="56"/>
      <c r="K68" s="56"/>
      <c r="L68" s="56"/>
      <c r="M68" s="56"/>
      <c r="N68" s="56"/>
      <c r="O68" s="56"/>
      <c r="P68" s="56"/>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row>
    <row r="69" spans="1:50" ht="15" customHeight="1">
      <c r="A69" s="28" t="s">
        <v>14</v>
      </c>
      <c r="B69" s="56"/>
      <c r="C69" s="26">
        <f t="shared" si="13"/>
        <v>0</v>
      </c>
      <c r="D69" s="23">
        <v>0</v>
      </c>
      <c r="E69" s="23">
        <v>0</v>
      </c>
      <c r="F69" s="23">
        <v>0</v>
      </c>
      <c r="G69" s="23">
        <v>0</v>
      </c>
      <c r="H69" s="23">
        <v>0</v>
      </c>
      <c r="I69" s="56"/>
      <c r="J69" s="56"/>
      <c r="K69" s="56"/>
      <c r="L69" s="56"/>
      <c r="M69" s="56"/>
      <c r="N69" s="56"/>
      <c r="O69" s="56"/>
      <c r="P69" s="56"/>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row>
    <row r="70" spans="1:50" ht="29.25" customHeight="1">
      <c r="A70" s="28" t="s">
        <v>56</v>
      </c>
      <c r="B70" s="56"/>
      <c r="C70" s="26">
        <f t="shared" si="13"/>
        <v>46.6</v>
      </c>
      <c r="D70" s="23">
        <v>0</v>
      </c>
      <c r="E70" s="23">
        <v>46.6</v>
      </c>
      <c r="F70" s="23">
        <v>0</v>
      </c>
      <c r="G70" s="23">
        <v>0</v>
      </c>
      <c r="H70" s="23">
        <v>0</v>
      </c>
      <c r="I70" s="56"/>
      <c r="J70" s="56"/>
      <c r="K70" s="56"/>
      <c r="L70" s="56"/>
      <c r="M70" s="56"/>
      <c r="N70" s="56"/>
      <c r="O70" s="56"/>
      <c r="P70" s="56"/>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row>
    <row r="71" spans="1:50" ht="29.25" customHeight="1">
      <c r="A71" s="28" t="s">
        <v>149</v>
      </c>
      <c r="B71" s="56" t="s">
        <v>108</v>
      </c>
      <c r="C71" s="26">
        <f t="shared" si="13"/>
        <v>274</v>
      </c>
      <c r="D71" s="23">
        <v>0</v>
      </c>
      <c r="E71" s="23">
        <f>E72+E73+E74</f>
        <v>274</v>
      </c>
      <c r="F71" s="23">
        <v>0</v>
      </c>
      <c r="G71" s="23">
        <v>0</v>
      </c>
      <c r="H71" s="23">
        <v>0</v>
      </c>
      <c r="I71" s="51" t="s">
        <v>150</v>
      </c>
      <c r="J71" s="51" t="s">
        <v>137</v>
      </c>
      <c r="K71" s="51">
        <v>2</v>
      </c>
      <c r="L71" s="51">
        <v>0</v>
      </c>
      <c r="M71" s="51">
        <v>1</v>
      </c>
      <c r="N71" s="51">
        <v>0</v>
      </c>
      <c r="O71" s="51">
        <v>0</v>
      </c>
      <c r="P71" s="51">
        <v>0</v>
      </c>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row>
    <row r="72" spans="1:50" ht="27.75" customHeight="1">
      <c r="A72" s="28" t="s">
        <v>4</v>
      </c>
      <c r="B72" s="56"/>
      <c r="C72" s="26">
        <f t="shared" si="13"/>
        <v>0</v>
      </c>
      <c r="D72" s="23">
        <v>0</v>
      </c>
      <c r="E72" s="23">
        <v>0</v>
      </c>
      <c r="F72" s="23">
        <v>0</v>
      </c>
      <c r="G72" s="23">
        <v>0</v>
      </c>
      <c r="H72" s="23">
        <v>0</v>
      </c>
      <c r="I72" s="52"/>
      <c r="J72" s="52"/>
      <c r="K72" s="52"/>
      <c r="L72" s="52"/>
      <c r="M72" s="52"/>
      <c r="N72" s="52"/>
      <c r="O72" s="52"/>
      <c r="P72" s="52"/>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row>
    <row r="73" spans="1:50" ht="19.5" customHeight="1">
      <c r="A73" s="28" t="s">
        <v>14</v>
      </c>
      <c r="B73" s="56"/>
      <c r="C73" s="26">
        <f t="shared" si="13"/>
        <v>0</v>
      </c>
      <c r="D73" s="23">
        <v>0</v>
      </c>
      <c r="E73" s="23">
        <v>0</v>
      </c>
      <c r="F73" s="23">
        <v>0</v>
      </c>
      <c r="G73" s="23">
        <v>0</v>
      </c>
      <c r="H73" s="23">
        <v>0</v>
      </c>
      <c r="I73" s="52"/>
      <c r="J73" s="52"/>
      <c r="K73" s="52"/>
      <c r="L73" s="52"/>
      <c r="M73" s="52"/>
      <c r="N73" s="52"/>
      <c r="O73" s="52"/>
      <c r="P73" s="52"/>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row>
    <row r="74" spans="1:50" ht="26.25" customHeight="1">
      <c r="A74" s="28" t="s">
        <v>56</v>
      </c>
      <c r="B74" s="56"/>
      <c r="C74" s="26">
        <f t="shared" si="13"/>
        <v>274</v>
      </c>
      <c r="D74" s="23">
        <v>0</v>
      </c>
      <c r="E74" s="23">
        <v>274</v>
      </c>
      <c r="F74" s="23">
        <v>0</v>
      </c>
      <c r="G74" s="23">
        <v>0</v>
      </c>
      <c r="H74" s="23">
        <v>0</v>
      </c>
      <c r="I74" s="53"/>
      <c r="J74" s="53"/>
      <c r="K74" s="53"/>
      <c r="L74" s="53"/>
      <c r="M74" s="53"/>
      <c r="N74" s="53"/>
      <c r="O74" s="53"/>
      <c r="P74" s="53"/>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row>
    <row r="75" spans="1:50" ht="30.75" customHeight="1">
      <c r="A75" s="60" t="s">
        <v>18</v>
      </c>
      <c r="B75" s="61"/>
      <c r="C75" s="19">
        <f t="shared" si="11"/>
        <v>10672.2</v>
      </c>
      <c r="D75" s="24">
        <f>D76+D77+D78</f>
        <v>8461.7</v>
      </c>
      <c r="E75" s="24">
        <f>E76+E77+E78</f>
        <v>1117.5</v>
      </c>
      <c r="F75" s="24">
        <f>F79+F83+F87+F91</f>
        <v>1093</v>
      </c>
      <c r="G75" s="24">
        <f>G79+G83+G87+G91</f>
        <v>0</v>
      </c>
      <c r="H75" s="24">
        <f>H79+H83+H87+H91</f>
        <v>0</v>
      </c>
      <c r="I75" s="20"/>
      <c r="J75" s="20"/>
      <c r="K75" s="20"/>
      <c r="L75" s="20"/>
      <c r="M75" s="20"/>
      <c r="N75" s="20"/>
      <c r="O75" s="29"/>
      <c r="P75" s="29"/>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row>
    <row r="76" spans="1:50" ht="26.25" customHeight="1">
      <c r="A76" s="57" t="s">
        <v>4</v>
      </c>
      <c r="B76" s="58"/>
      <c r="C76" s="26">
        <f t="shared" si="11"/>
        <v>0</v>
      </c>
      <c r="D76" s="23">
        <f aca="true" t="shared" si="14" ref="D76:H77">D80+D84+D88+D92</f>
        <v>0</v>
      </c>
      <c r="E76" s="23">
        <f t="shared" si="14"/>
        <v>0</v>
      </c>
      <c r="F76" s="23">
        <f t="shared" si="14"/>
        <v>0</v>
      </c>
      <c r="G76" s="23">
        <f t="shared" si="14"/>
        <v>0</v>
      </c>
      <c r="H76" s="23">
        <f t="shared" si="14"/>
        <v>0</v>
      </c>
      <c r="I76" s="20"/>
      <c r="J76" s="20"/>
      <c r="K76" s="20"/>
      <c r="L76" s="20"/>
      <c r="M76" s="20"/>
      <c r="N76" s="20"/>
      <c r="O76" s="29"/>
      <c r="P76" s="29"/>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row>
    <row r="77" spans="1:50" ht="27" customHeight="1">
      <c r="A77" s="57" t="s">
        <v>14</v>
      </c>
      <c r="B77" s="58"/>
      <c r="C77" s="26">
        <f t="shared" si="11"/>
        <v>4291.5</v>
      </c>
      <c r="D77" s="23">
        <f t="shared" si="14"/>
        <v>4291.5</v>
      </c>
      <c r="E77" s="23">
        <f t="shared" si="14"/>
        <v>0</v>
      </c>
      <c r="F77" s="23">
        <f t="shared" si="14"/>
        <v>0</v>
      </c>
      <c r="G77" s="23">
        <f t="shared" si="14"/>
        <v>0</v>
      </c>
      <c r="H77" s="23">
        <f t="shared" si="14"/>
        <v>0</v>
      </c>
      <c r="I77" s="20"/>
      <c r="J77" s="20"/>
      <c r="K77" s="20"/>
      <c r="L77" s="20"/>
      <c r="M77" s="20"/>
      <c r="N77" s="20"/>
      <c r="O77" s="29"/>
      <c r="P77" s="29"/>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row>
    <row r="78" spans="1:50" ht="33.75" customHeight="1">
      <c r="A78" s="57" t="s">
        <v>56</v>
      </c>
      <c r="B78" s="58"/>
      <c r="C78" s="19">
        <f>D78+E78+F78+G78+H78</f>
        <v>6380.7</v>
      </c>
      <c r="D78" s="24">
        <f>D82+D86+D90+D94</f>
        <v>4170.2</v>
      </c>
      <c r="E78" s="24">
        <f>E82+E86+E90+E94</f>
        <v>1117.5</v>
      </c>
      <c r="F78" s="24">
        <f>F82+F86+F90+F94</f>
        <v>1093</v>
      </c>
      <c r="G78" s="24">
        <f>G82+G86+G90+G94</f>
        <v>0</v>
      </c>
      <c r="H78" s="24">
        <f>H82+H86+H90+H94</f>
        <v>0</v>
      </c>
      <c r="I78" s="20"/>
      <c r="J78" s="20"/>
      <c r="K78" s="20"/>
      <c r="L78" s="20"/>
      <c r="M78" s="20"/>
      <c r="N78" s="20"/>
      <c r="O78" s="29"/>
      <c r="P78" s="29"/>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row>
    <row r="79" spans="1:50" ht="48.75" customHeight="1">
      <c r="A79" s="25" t="s">
        <v>55</v>
      </c>
      <c r="B79" s="51" t="s">
        <v>108</v>
      </c>
      <c r="C79" s="19">
        <f>D79+E79+F79+G79+H79</f>
        <v>2843.1</v>
      </c>
      <c r="D79" s="24">
        <f>D80+D81+D82</f>
        <v>734.6</v>
      </c>
      <c r="E79" s="24">
        <f>SUM(E80:E82)</f>
        <v>1015.5</v>
      </c>
      <c r="F79" s="24">
        <f>F80+F81+F82</f>
        <v>1093</v>
      </c>
      <c r="G79" s="24">
        <f>G80+G81+G82</f>
        <v>0</v>
      </c>
      <c r="H79" s="24">
        <f>H80+H81+H82</f>
        <v>0</v>
      </c>
      <c r="I79" s="51" t="s">
        <v>90</v>
      </c>
      <c r="J79" s="51" t="s">
        <v>5</v>
      </c>
      <c r="K79" s="73" t="s">
        <v>132</v>
      </c>
      <c r="L79" s="75">
        <v>5</v>
      </c>
      <c r="M79" s="73" t="s">
        <v>151</v>
      </c>
      <c r="N79" s="73" t="s">
        <v>151</v>
      </c>
      <c r="O79" s="56">
        <v>0</v>
      </c>
      <c r="P79" s="56">
        <v>0</v>
      </c>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row>
    <row r="80" spans="1:50" ht="16.5" customHeight="1">
      <c r="A80" s="28" t="s">
        <v>4</v>
      </c>
      <c r="B80" s="52"/>
      <c r="C80" s="26">
        <f t="shared" si="11"/>
        <v>0</v>
      </c>
      <c r="D80" s="23">
        <v>0</v>
      </c>
      <c r="E80" s="23">
        <v>0</v>
      </c>
      <c r="F80" s="23">
        <v>0</v>
      </c>
      <c r="G80" s="23">
        <v>0</v>
      </c>
      <c r="H80" s="23">
        <v>0</v>
      </c>
      <c r="I80" s="52"/>
      <c r="J80" s="52"/>
      <c r="K80" s="74"/>
      <c r="L80" s="74"/>
      <c r="M80" s="74"/>
      <c r="N80" s="74"/>
      <c r="O80" s="56"/>
      <c r="P80" s="56"/>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row>
    <row r="81" spans="1:50" ht="21.75" customHeight="1">
      <c r="A81" s="28" t="s">
        <v>14</v>
      </c>
      <c r="B81" s="52"/>
      <c r="C81" s="26">
        <f t="shared" si="11"/>
        <v>0</v>
      </c>
      <c r="D81" s="23">
        <v>0</v>
      </c>
      <c r="E81" s="23">
        <v>0</v>
      </c>
      <c r="F81" s="23">
        <v>0</v>
      </c>
      <c r="G81" s="23">
        <v>0</v>
      </c>
      <c r="H81" s="23">
        <v>0</v>
      </c>
      <c r="I81" s="52"/>
      <c r="J81" s="52"/>
      <c r="K81" s="74"/>
      <c r="L81" s="74"/>
      <c r="M81" s="74"/>
      <c r="N81" s="74"/>
      <c r="O81" s="56"/>
      <c r="P81" s="56"/>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row>
    <row r="82" spans="1:50" ht="19.5" customHeight="1">
      <c r="A82" s="28" t="s">
        <v>56</v>
      </c>
      <c r="B82" s="53"/>
      <c r="C82" s="26">
        <f t="shared" si="11"/>
        <v>2843.1</v>
      </c>
      <c r="D82" s="23">
        <v>734.6</v>
      </c>
      <c r="E82" s="23">
        <v>1015.5</v>
      </c>
      <c r="F82" s="23">
        <v>1093</v>
      </c>
      <c r="G82" s="23">
        <v>0</v>
      </c>
      <c r="H82" s="23">
        <v>0</v>
      </c>
      <c r="I82" s="52"/>
      <c r="J82" s="52"/>
      <c r="K82" s="74"/>
      <c r="L82" s="76"/>
      <c r="M82" s="74"/>
      <c r="N82" s="74"/>
      <c r="O82" s="56"/>
      <c r="P82" s="56"/>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row>
    <row r="83" spans="1:50" ht="48" customHeight="1">
      <c r="A83" s="25" t="s">
        <v>54</v>
      </c>
      <c r="B83" s="51" t="s">
        <v>108</v>
      </c>
      <c r="C83" s="19">
        <f>D83+E83+F83+G83+H83</f>
        <v>3172.4</v>
      </c>
      <c r="D83" s="19">
        <f>D84+D85+D86</f>
        <v>3172.4</v>
      </c>
      <c r="E83" s="19">
        <f>E84+E85+E86</f>
        <v>0</v>
      </c>
      <c r="F83" s="19">
        <f>F84+F85+F86</f>
        <v>0</v>
      </c>
      <c r="G83" s="19">
        <f>G84+G85+G86</f>
        <v>0</v>
      </c>
      <c r="H83" s="19">
        <f>H84+H85+H86</f>
        <v>0</v>
      </c>
      <c r="I83" s="51" t="s">
        <v>91</v>
      </c>
      <c r="J83" s="51" t="s">
        <v>5</v>
      </c>
      <c r="K83" s="51">
        <v>1</v>
      </c>
      <c r="L83" s="51">
        <v>1</v>
      </c>
      <c r="M83" s="51">
        <v>0</v>
      </c>
      <c r="N83" s="51">
        <v>0</v>
      </c>
      <c r="O83" s="51">
        <v>0</v>
      </c>
      <c r="P83" s="51">
        <v>0</v>
      </c>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row>
    <row r="84" spans="1:50" ht="15" customHeight="1">
      <c r="A84" s="28" t="s">
        <v>4</v>
      </c>
      <c r="B84" s="52"/>
      <c r="C84" s="26">
        <v>0</v>
      </c>
      <c r="D84" s="23">
        <v>0</v>
      </c>
      <c r="E84" s="23">
        <v>0</v>
      </c>
      <c r="F84" s="23">
        <v>0</v>
      </c>
      <c r="G84" s="23">
        <v>0</v>
      </c>
      <c r="H84" s="23">
        <v>0</v>
      </c>
      <c r="I84" s="52"/>
      <c r="J84" s="52"/>
      <c r="K84" s="52"/>
      <c r="L84" s="52"/>
      <c r="M84" s="52"/>
      <c r="N84" s="52"/>
      <c r="O84" s="52"/>
      <c r="P84" s="52"/>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row>
    <row r="85" spans="1:50" ht="15" customHeight="1">
      <c r="A85" s="28" t="s">
        <v>14</v>
      </c>
      <c r="B85" s="52"/>
      <c r="C85" s="26">
        <v>0</v>
      </c>
      <c r="D85" s="23">
        <v>0</v>
      </c>
      <c r="E85" s="23">
        <v>0</v>
      </c>
      <c r="F85" s="23">
        <v>0</v>
      </c>
      <c r="G85" s="23">
        <v>0</v>
      </c>
      <c r="H85" s="23">
        <v>0</v>
      </c>
      <c r="I85" s="52"/>
      <c r="J85" s="52"/>
      <c r="K85" s="52"/>
      <c r="L85" s="52"/>
      <c r="M85" s="52"/>
      <c r="N85" s="52"/>
      <c r="O85" s="52"/>
      <c r="P85" s="52"/>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row>
    <row r="86" spans="1:50" ht="28.5" customHeight="1">
      <c r="A86" s="28" t="s">
        <v>56</v>
      </c>
      <c r="B86" s="53"/>
      <c r="C86" s="26">
        <f>D86</f>
        <v>3172.4</v>
      </c>
      <c r="D86" s="23">
        <v>3172.4</v>
      </c>
      <c r="E86" s="23">
        <v>0</v>
      </c>
      <c r="F86" s="23">
        <v>0</v>
      </c>
      <c r="G86" s="23">
        <v>0</v>
      </c>
      <c r="H86" s="23">
        <v>0</v>
      </c>
      <c r="I86" s="53"/>
      <c r="J86" s="53"/>
      <c r="K86" s="53"/>
      <c r="L86" s="53"/>
      <c r="M86" s="53"/>
      <c r="N86" s="53"/>
      <c r="O86" s="53"/>
      <c r="P86" s="53"/>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row>
    <row r="87" spans="1:247" ht="47.25" customHeight="1">
      <c r="A87" s="25" t="s">
        <v>109</v>
      </c>
      <c r="B87" s="51" t="s">
        <v>108</v>
      </c>
      <c r="C87" s="19">
        <f>+D87+E87+F87+G87+V87</f>
        <v>4554.7</v>
      </c>
      <c r="D87" s="19">
        <f>+D88+D89+D90</f>
        <v>4554.7</v>
      </c>
      <c r="E87" s="19">
        <f>+E88+E89+E90</f>
        <v>0</v>
      </c>
      <c r="F87" s="19">
        <f>+F88+F89+F90</f>
        <v>0</v>
      </c>
      <c r="G87" s="19">
        <f>+G88+G89+G90</f>
        <v>0</v>
      </c>
      <c r="H87" s="19">
        <f>+H88+H89+H90</f>
        <v>0</v>
      </c>
      <c r="I87" s="51" t="s">
        <v>107</v>
      </c>
      <c r="J87" s="51" t="s">
        <v>5</v>
      </c>
      <c r="K87" s="51">
        <v>1</v>
      </c>
      <c r="L87" s="51">
        <v>1</v>
      </c>
      <c r="M87" s="51">
        <v>0</v>
      </c>
      <c r="N87" s="51">
        <v>0</v>
      </c>
      <c r="O87" s="51">
        <v>0</v>
      </c>
      <c r="P87" s="51">
        <v>0</v>
      </c>
      <c r="Q87" s="71"/>
      <c r="R87" s="31"/>
      <c r="S87" s="32"/>
      <c r="T87" s="31"/>
      <c r="U87" s="32"/>
      <c r="V87" s="31"/>
      <c r="W87" s="32"/>
      <c r="X87" s="31"/>
      <c r="Y87" s="32"/>
      <c r="Z87" s="31"/>
      <c r="AA87" s="32"/>
      <c r="AB87" s="31"/>
      <c r="AC87" s="32"/>
      <c r="AD87" s="31"/>
      <c r="AE87" s="32"/>
      <c r="AF87" s="31"/>
      <c r="AG87" s="32"/>
      <c r="AH87" s="31"/>
      <c r="AI87" s="32"/>
      <c r="AJ87" s="31"/>
      <c r="AK87" s="32"/>
      <c r="AL87" s="31"/>
      <c r="AM87" s="32"/>
      <c r="AN87" s="31"/>
      <c r="AO87" s="32"/>
      <c r="AP87" s="31"/>
      <c r="AQ87" s="32"/>
      <c r="AR87" s="31"/>
      <c r="AS87" s="32"/>
      <c r="AT87" s="31"/>
      <c r="AU87" s="32"/>
      <c r="AV87" s="31"/>
      <c r="AW87" s="32"/>
      <c r="AX87" s="31"/>
      <c r="AY87" s="12"/>
      <c r="AZ87" s="4"/>
      <c r="BA87" s="12"/>
      <c r="BB87" s="4"/>
      <c r="BC87" s="12"/>
      <c r="BD87" s="4"/>
      <c r="BE87" s="12"/>
      <c r="BF87" s="4"/>
      <c r="BG87" s="12"/>
      <c r="BH87" s="4"/>
      <c r="BI87" s="12"/>
      <c r="BJ87" s="4"/>
      <c r="BK87" s="12"/>
      <c r="BL87" s="4"/>
      <c r="BM87" s="12"/>
      <c r="BN87" s="4"/>
      <c r="BO87" s="12"/>
      <c r="BP87" s="4"/>
      <c r="BQ87" s="12"/>
      <c r="BR87" s="4"/>
      <c r="BS87" s="12"/>
      <c r="BT87" s="4"/>
      <c r="BU87" s="12"/>
      <c r="BV87" s="4"/>
      <c r="BW87" s="12"/>
      <c r="BX87" s="4"/>
      <c r="BY87" s="12"/>
      <c r="BZ87" s="4"/>
      <c r="CA87" s="12"/>
      <c r="CB87" s="4"/>
      <c r="CC87" s="12"/>
      <c r="CD87" s="4"/>
      <c r="CE87" s="12"/>
      <c r="CF87" s="4"/>
      <c r="CG87" s="12"/>
      <c r="CH87" s="4"/>
      <c r="CI87" s="12"/>
      <c r="CJ87" s="4"/>
      <c r="CK87" s="12"/>
      <c r="CL87" s="4"/>
      <c r="CM87" s="12"/>
      <c r="CN87" s="4"/>
      <c r="CO87" s="12"/>
      <c r="CP87" s="4"/>
      <c r="CQ87" s="12"/>
      <c r="CR87" s="4"/>
      <c r="CS87" s="12"/>
      <c r="CT87" s="4"/>
      <c r="CU87" s="12"/>
      <c r="CV87" s="4"/>
      <c r="CW87" s="12"/>
      <c r="CX87" s="4"/>
      <c r="CY87" s="12"/>
      <c r="CZ87" s="4"/>
      <c r="DA87" s="12"/>
      <c r="DB87" s="4"/>
      <c r="DC87" s="12"/>
      <c r="DD87" s="4"/>
      <c r="DE87" s="12"/>
      <c r="DF87" s="4"/>
      <c r="DG87" s="12"/>
      <c r="DH87" s="4"/>
      <c r="DI87" s="12"/>
      <c r="DJ87" s="4"/>
      <c r="DK87" s="12"/>
      <c r="DL87" s="4"/>
      <c r="DM87" s="12"/>
      <c r="DN87" s="4"/>
      <c r="DO87" s="12"/>
      <c r="DP87" s="4"/>
      <c r="DQ87" s="12"/>
      <c r="DR87" s="4"/>
      <c r="DS87" s="12"/>
      <c r="DT87" s="4"/>
      <c r="DU87" s="12"/>
      <c r="DV87" s="4"/>
      <c r="DW87" s="12"/>
      <c r="DX87" s="4"/>
      <c r="DY87" s="12"/>
      <c r="DZ87" s="4"/>
      <c r="EA87" s="12"/>
      <c r="EB87" s="4"/>
      <c r="EC87" s="12"/>
      <c r="ED87" s="4"/>
      <c r="EE87" s="12"/>
      <c r="EF87" s="4"/>
      <c r="EG87" s="12"/>
      <c r="EH87" s="4"/>
      <c r="EI87" s="12"/>
      <c r="EJ87" s="4"/>
      <c r="EK87" s="12"/>
      <c r="EL87" s="4"/>
      <c r="EM87" s="12"/>
      <c r="EN87" s="4"/>
      <c r="EO87" s="12"/>
      <c r="EP87" s="4"/>
      <c r="EQ87" s="12"/>
      <c r="ER87" s="4"/>
      <c r="ES87" s="12"/>
      <c r="ET87" s="4"/>
      <c r="EU87" s="12"/>
      <c r="EV87" s="4"/>
      <c r="EW87" s="12"/>
      <c r="EX87" s="4"/>
      <c r="EY87" s="12"/>
      <c r="EZ87" s="4"/>
      <c r="FA87" s="12"/>
      <c r="FB87" s="4"/>
      <c r="FC87" s="12"/>
      <c r="FD87" s="4"/>
      <c r="FE87" s="12"/>
      <c r="FF87" s="4"/>
      <c r="FG87" s="12"/>
      <c r="FH87" s="4"/>
      <c r="FI87" s="12"/>
      <c r="FJ87" s="4"/>
      <c r="FK87" s="12"/>
      <c r="FL87" s="4"/>
      <c r="FM87" s="12"/>
      <c r="FN87" s="4"/>
      <c r="FO87" s="12"/>
      <c r="FP87" s="4"/>
      <c r="FQ87" s="12"/>
      <c r="FR87" s="4"/>
      <c r="FS87" s="12"/>
      <c r="FT87" s="4"/>
      <c r="FU87" s="12"/>
      <c r="FV87" s="4"/>
      <c r="FW87" s="12"/>
      <c r="FX87" s="4"/>
      <c r="FY87" s="12"/>
      <c r="FZ87" s="4"/>
      <c r="GA87" s="12"/>
      <c r="GB87" s="4"/>
      <c r="GC87" s="12"/>
      <c r="GD87" s="4"/>
      <c r="GE87" s="12"/>
      <c r="GF87" s="4"/>
      <c r="GG87" s="12"/>
      <c r="GH87" s="4"/>
      <c r="GI87" s="12"/>
      <c r="GJ87" s="4"/>
      <c r="GK87" s="12"/>
      <c r="GL87" s="4"/>
      <c r="GM87" s="12"/>
      <c r="GN87" s="4"/>
      <c r="GO87" s="12"/>
      <c r="GP87" s="4"/>
      <c r="GQ87" s="12"/>
      <c r="GR87" s="4"/>
      <c r="GS87" s="12"/>
      <c r="GT87" s="4"/>
      <c r="GU87" s="12"/>
      <c r="GV87" s="4"/>
      <c r="GW87" s="12"/>
      <c r="GX87" s="4"/>
      <c r="GY87" s="12"/>
      <c r="GZ87" s="4"/>
      <c r="HA87" s="12"/>
      <c r="HB87" s="4"/>
      <c r="HC87" s="12"/>
      <c r="HD87" s="4"/>
      <c r="HE87" s="12"/>
      <c r="HF87" s="4"/>
      <c r="HG87" s="12"/>
      <c r="HH87" s="4"/>
      <c r="HI87" s="12"/>
      <c r="HJ87" s="4"/>
      <c r="HK87" s="12"/>
      <c r="HL87" s="4"/>
      <c r="HM87" s="12"/>
      <c r="HN87" s="4"/>
      <c r="HO87" s="12"/>
      <c r="HP87" s="4"/>
      <c r="HQ87" s="12"/>
      <c r="HR87" s="4"/>
      <c r="HS87" s="12"/>
      <c r="HT87" s="4"/>
      <c r="HU87" s="12"/>
      <c r="HV87" s="4"/>
      <c r="HW87" s="12"/>
      <c r="HX87" s="4"/>
      <c r="HY87" s="12"/>
      <c r="HZ87" s="4"/>
      <c r="IA87" s="12"/>
      <c r="IB87" s="4"/>
      <c r="IC87" s="12"/>
      <c r="ID87" s="4"/>
      <c r="IE87" s="12"/>
      <c r="IF87" s="4"/>
      <c r="IG87" s="12"/>
      <c r="IH87" s="4"/>
      <c r="II87" s="12"/>
      <c r="IJ87" s="4"/>
      <c r="IK87" s="12"/>
      <c r="IL87" s="4"/>
      <c r="IM87" s="13"/>
    </row>
    <row r="88" spans="1:247" ht="15" customHeight="1">
      <c r="A88" s="28" t="s">
        <v>4</v>
      </c>
      <c r="B88" s="52"/>
      <c r="C88" s="23">
        <f>+D88+E88+F88+G88+H88</f>
        <v>0</v>
      </c>
      <c r="D88" s="23">
        <v>0</v>
      </c>
      <c r="E88" s="23">
        <v>0</v>
      </c>
      <c r="F88" s="23">
        <v>0</v>
      </c>
      <c r="G88" s="23">
        <v>0</v>
      </c>
      <c r="H88" s="23">
        <v>0</v>
      </c>
      <c r="I88" s="52"/>
      <c r="J88" s="52"/>
      <c r="K88" s="52"/>
      <c r="L88" s="52"/>
      <c r="M88" s="52"/>
      <c r="N88" s="52"/>
      <c r="O88" s="52"/>
      <c r="P88" s="52"/>
      <c r="Q88" s="72"/>
      <c r="R88" s="33"/>
      <c r="S88" s="31"/>
      <c r="T88" s="33"/>
      <c r="U88" s="31"/>
      <c r="V88" s="33"/>
      <c r="W88" s="31"/>
      <c r="X88" s="33"/>
      <c r="Y88" s="31"/>
      <c r="Z88" s="33"/>
      <c r="AA88" s="31"/>
      <c r="AB88" s="33"/>
      <c r="AC88" s="31"/>
      <c r="AD88" s="33"/>
      <c r="AE88" s="31"/>
      <c r="AF88" s="33"/>
      <c r="AG88" s="31"/>
      <c r="AH88" s="33"/>
      <c r="AI88" s="31"/>
      <c r="AJ88" s="33"/>
      <c r="AK88" s="31"/>
      <c r="AL88" s="33"/>
      <c r="AM88" s="31"/>
      <c r="AN88" s="33"/>
      <c r="AO88" s="31"/>
      <c r="AP88" s="33"/>
      <c r="AQ88" s="31"/>
      <c r="AR88" s="33"/>
      <c r="AS88" s="31"/>
      <c r="AT88" s="33"/>
      <c r="AU88" s="31"/>
      <c r="AV88" s="33"/>
      <c r="AW88" s="31"/>
      <c r="AX88" s="33"/>
      <c r="AY88" s="4"/>
      <c r="AZ88" s="14"/>
      <c r="BA88" s="4"/>
      <c r="BB88" s="14"/>
      <c r="BC88" s="4"/>
      <c r="BD88" s="14"/>
      <c r="BE88" s="4"/>
      <c r="BF88" s="14"/>
      <c r="BG88" s="4"/>
      <c r="BH88" s="14"/>
      <c r="BI88" s="4"/>
      <c r="BJ88" s="14"/>
      <c r="BK88" s="4"/>
      <c r="BL88" s="14"/>
      <c r="BM88" s="4"/>
      <c r="BN88" s="14"/>
      <c r="BO88" s="4"/>
      <c r="BP88" s="14"/>
      <c r="BQ88" s="4"/>
      <c r="BR88" s="14"/>
      <c r="BS88" s="4"/>
      <c r="BT88" s="14"/>
      <c r="BU88" s="4"/>
      <c r="BV88" s="14"/>
      <c r="BW88" s="4"/>
      <c r="BX88" s="14"/>
      <c r="BY88" s="4"/>
      <c r="BZ88" s="14"/>
      <c r="CA88" s="4"/>
      <c r="CB88" s="14"/>
      <c r="CC88" s="4"/>
      <c r="CD88" s="14"/>
      <c r="CE88" s="4"/>
      <c r="CF88" s="14"/>
      <c r="CG88" s="4"/>
      <c r="CH88" s="14"/>
      <c r="CI88" s="4"/>
      <c r="CJ88" s="14"/>
      <c r="CK88" s="4"/>
      <c r="CL88" s="14"/>
      <c r="CM88" s="4"/>
      <c r="CN88" s="14"/>
      <c r="CO88" s="4"/>
      <c r="CP88" s="14"/>
      <c r="CQ88" s="4"/>
      <c r="CR88" s="14"/>
      <c r="CS88" s="4"/>
      <c r="CT88" s="14"/>
      <c r="CU88" s="4"/>
      <c r="CV88" s="14"/>
      <c r="CW88" s="4"/>
      <c r="CX88" s="14"/>
      <c r="CY88" s="4"/>
      <c r="CZ88" s="14"/>
      <c r="DA88" s="4"/>
      <c r="DB88" s="14"/>
      <c r="DC88" s="4"/>
      <c r="DD88" s="14"/>
      <c r="DE88" s="4"/>
      <c r="DF88" s="14"/>
      <c r="DG88" s="4"/>
      <c r="DH88" s="14"/>
      <c r="DI88" s="4"/>
      <c r="DJ88" s="14"/>
      <c r="DK88" s="4"/>
      <c r="DL88" s="14"/>
      <c r="DM88" s="4"/>
      <c r="DN88" s="14"/>
      <c r="DO88" s="4"/>
      <c r="DP88" s="14"/>
      <c r="DQ88" s="4"/>
      <c r="DR88" s="14"/>
      <c r="DS88" s="4"/>
      <c r="DT88" s="14"/>
      <c r="DU88" s="4"/>
      <c r="DV88" s="14"/>
      <c r="DW88" s="4"/>
      <c r="DX88" s="14"/>
      <c r="DY88" s="4"/>
      <c r="DZ88" s="14"/>
      <c r="EA88" s="4"/>
      <c r="EB88" s="14"/>
      <c r="EC88" s="4"/>
      <c r="ED88" s="14"/>
      <c r="EE88" s="4"/>
      <c r="EF88" s="14"/>
      <c r="EG88" s="4"/>
      <c r="EH88" s="14"/>
      <c r="EI88" s="4"/>
      <c r="EJ88" s="14"/>
      <c r="EK88" s="4"/>
      <c r="EL88" s="14"/>
      <c r="EM88" s="4"/>
      <c r="EN88" s="14"/>
      <c r="EO88" s="4"/>
      <c r="EP88" s="14"/>
      <c r="EQ88" s="4"/>
      <c r="ER88" s="14"/>
      <c r="ES88" s="4"/>
      <c r="ET88" s="14"/>
      <c r="EU88" s="4"/>
      <c r="EV88" s="14"/>
      <c r="EW88" s="4"/>
      <c r="EX88" s="14"/>
      <c r="EY88" s="4"/>
      <c r="EZ88" s="14"/>
      <c r="FA88" s="4"/>
      <c r="FB88" s="14"/>
      <c r="FC88" s="4"/>
      <c r="FD88" s="14"/>
      <c r="FE88" s="4"/>
      <c r="FF88" s="14"/>
      <c r="FG88" s="4"/>
      <c r="FH88" s="14"/>
      <c r="FI88" s="4"/>
      <c r="FJ88" s="14"/>
      <c r="FK88" s="4"/>
      <c r="FL88" s="14"/>
      <c r="FM88" s="4"/>
      <c r="FN88" s="14"/>
      <c r="FO88" s="4"/>
      <c r="FP88" s="14"/>
      <c r="FQ88" s="4"/>
      <c r="FR88" s="14"/>
      <c r="FS88" s="4"/>
      <c r="FT88" s="14"/>
      <c r="FU88" s="4"/>
      <c r="FV88" s="14"/>
      <c r="FW88" s="4"/>
      <c r="FX88" s="14"/>
      <c r="FY88" s="4"/>
      <c r="FZ88" s="14"/>
      <c r="GA88" s="4"/>
      <c r="GB88" s="14"/>
      <c r="GC88" s="4"/>
      <c r="GD88" s="14"/>
      <c r="GE88" s="4"/>
      <c r="GF88" s="14"/>
      <c r="GG88" s="4"/>
      <c r="GH88" s="14"/>
      <c r="GI88" s="4"/>
      <c r="GJ88" s="14"/>
      <c r="GK88" s="4"/>
      <c r="GL88" s="14"/>
      <c r="GM88" s="4"/>
      <c r="GN88" s="14"/>
      <c r="GO88" s="4"/>
      <c r="GP88" s="14"/>
      <c r="GQ88" s="4"/>
      <c r="GR88" s="14"/>
      <c r="GS88" s="4"/>
      <c r="GT88" s="14"/>
      <c r="GU88" s="4"/>
      <c r="GV88" s="14"/>
      <c r="GW88" s="4"/>
      <c r="GX88" s="14"/>
      <c r="GY88" s="4"/>
      <c r="GZ88" s="14"/>
      <c r="HA88" s="4"/>
      <c r="HB88" s="14"/>
      <c r="HC88" s="4"/>
      <c r="HD88" s="14"/>
      <c r="HE88" s="4"/>
      <c r="HF88" s="14"/>
      <c r="HG88" s="4"/>
      <c r="HH88" s="14"/>
      <c r="HI88" s="4"/>
      <c r="HJ88" s="14"/>
      <c r="HK88" s="4"/>
      <c r="HL88" s="14"/>
      <c r="HM88" s="4"/>
      <c r="HN88" s="14"/>
      <c r="HO88" s="4"/>
      <c r="HP88" s="14"/>
      <c r="HQ88" s="4"/>
      <c r="HR88" s="14"/>
      <c r="HS88" s="4"/>
      <c r="HT88" s="14"/>
      <c r="HU88" s="4"/>
      <c r="HV88" s="14"/>
      <c r="HW88" s="4"/>
      <c r="HX88" s="14"/>
      <c r="HY88" s="4"/>
      <c r="HZ88" s="14"/>
      <c r="IA88" s="4"/>
      <c r="IB88" s="14"/>
      <c r="IC88" s="4"/>
      <c r="ID88" s="14"/>
      <c r="IE88" s="4"/>
      <c r="IF88" s="14"/>
      <c r="IG88" s="4"/>
      <c r="IH88" s="14"/>
      <c r="II88" s="4"/>
      <c r="IJ88" s="14"/>
      <c r="IK88" s="4"/>
      <c r="IL88" s="14"/>
      <c r="IM88" s="4"/>
    </row>
    <row r="89" spans="1:247" ht="15" customHeight="1">
      <c r="A89" s="28" t="s">
        <v>14</v>
      </c>
      <c r="B89" s="52"/>
      <c r="C89" s="23">
        <f>D89+E89+F89+G89+H89</f>
        <v>4291.5</v>
      </c>
      <c r="D89" s="23">
        <v>4291.5</v>
      </c>
      <c r="E89" s="23">
        <v>0</v>
      </c>
      <c r="F89" s="23">
        <v>0</v>
      </c>
      <c r="G89" s="23">
        <v>0</v>
      </c>
      <c r="H89" s="23">
        <v>0</v>
      </c>
      <c r="I89" s="52"/>
      <c r="J89" s="52"/>
      <c r="K89" s="52"/>
      <c r="L89" s="52"/>
      <c r="M89" s="52"/>
      <c r="N89" s="52"/>
      <c r="O89" s="52"/>
      <c r="P89" s="52"/>
      <c r="Q89" s="72"/>
      <c r="R89" s="33"/>
      <c r="S89" s="31"/>
      <c r="T89" s="33"/>
      <c r="U89" s="31"/>
      <c r="V89" s="33"/>
      <c r="W89" s="31"/>
      <c r="X89" s="33"/>
      <c r="Y89" s="31"/>
      <c r="Z89" s="33"/>
      <c r="AA89" s="31"/>
      <c r="AB89" s="33"/>
      <c r="AC89" s="31"/>
      <c r="AD89" s="33"/>
      <c r="AE89" s="31"/>
      <c r="AF89" s="33"/>
      <c r="AG89" s="31"/>
      <c r="AH89" s="33"/>
      <c r="AI89" s="31"/>
      <c r="AJ89" s="33"/>
      <c r="AK89" s="31"/>
      <c r="AL89" s="33"/>
      <c r="AM89" s="31"/>
      <c r="AN89" s="33"/>
      <c r="AO89" s="31"/>
      <c r="AP89" s="33"/>
      <c r="AQ89" s="31"/>
      <c r="AR89" s="33"/>
      <c r="AS89" s="31"/>
      <c r="AT89" s="33"/>
      <c r="AU89" s="31"/>
      <c r="AV89" s="33"/>
      <c r="AW89" s="31"/>
      <c r="AX89" s="33"/>
      <c r="AY89" s="4"/>
      <c r="AZ89" s="14"/>
      <c r="BA89" s="4"/>
      <c r="BB89" s="14"/>
      <c r="BC89" s="4"/>
      <c r="BD89" s="14"/>
      <c r="BE89" s="4"/>
      <c r="BF89" s="14"/>
      <c r="BG89" s="4"/>
      <c r="BH89" s="14"/>
      <c r="BI89" s="4"/>
      <c r="BJ89" s="14"/>
      <c r="BK89" s="4"/>
      <c r="BL89" s="14"/>
      <c r="BM89" s="4"/>
      <c r="BN89" s="14"/>
      <c r="BO89" s="4"/>
      <c r="BP89" s="14"/>
      <c r="BQ89" s="4"/>
      <c r="BR89" s="14"/>
      <c r="BS89" s="4"/>
      <c r="BT89" s="14"/>
      <c r="BU89" s="4"/>
      <c r="BV89" s="14"/>
      <c r="BW89" s="4"/>
      <c r="BX89" s="14"/>
      <c r="BY89" s="4"/>
      <c r="BZ89" s="14"/>
      <c r="CA89" s="4"/>
      <c r="CB89" s="14"/>
      <c r="CC89" s="4"/>
      <c r="CD89" s="14"/>
      <c r="CE89" s="4"/>
      <c r="CF89" s="14"/>
      <c r="CG89" s="4"/>
      <c r="CH89" s="14"/>
      <c r="CI89" s="4"/>
      <c r="CJ89" s="14"/>
      <c r="CK89" s="4"/>
      <c r="CL89" s="14"/>
      <c r="CM89" s="4"/>
      <c r="CN89" s="14"/>
      <c r="CO89" s="4"/>
      <c r="CP89" s="14"/>
      <c r="CQ89" s="4"/>
      <c r="CR89" s="14"/>
      <c r="CS89" s="4"/>
      <c r="CT89" s="14"/>
      <c r="CU89" s="4"/>
      <c r="CV89" s="14"/>
      <c r="CW89" s="4"/>
      <c r="CX89" s="14"/>
      <c r="CY89" s="4"/>
      <c r="CZ89" s="14"/>
      <c r="DA89" s="4"/>
      <c r="DB89" s="14"/>
      <c r="DC89" s="4"/>
      <c r="DD89" s="14"/>
      <c r="DE89" s="4"/>
      <c r="DF89" s="14"/>
      <c r="DG89" s="4"/>
      <c r="DH89" s="14"/>
      <c r="DI89" s="4"/>
      <c r="DJ89" s="14"/>
      <c r="DK89" s="4"/>
      <c r="DL89" s="14"/>
      <c r="DM89" s="4"/>
      <c r="DN89" s="14"/>
      <c r="DO89" s="4"/>
      <c r="DP89" s="14"/>
      <c r="DQ89" s="4"/>
      <c r="DR89" s="14"/>
      <c r="DS89" s="4"/>
      <c r="DT89" s="14"/>
      <c r="DU89" s="4"/>
      <c r="DV89" s="14"/>
      <c r="DW89" s="4"/>
      <c r="DX89" s="14"/>
      <c r="DY89" s="4"/>
      <c r="DZ89" s="14"/>
      <c r="EA89" s="4"/>
      <c r="EB89" s="14"/>
      <c r="EC89" s="4"/>
      <c r="ED89" s="14"/>
      <c r="EE89" s="4"/>
      <c r="EF89" s="14"/>
      <c r="EG89" s="4"/>
      <c r="EH89" s="14"/>
      <c r="EI89" s="4"/>
      <c r="EJ89" s="14"/>
      <c r="EK89" s="4"/>
      <c r="EL89" s="14"/>
      <c r="EM89" s="4"/>
      <c r="EN89" s="14"/>
      <c r="EO89" s="4"/>
      <c r="EP89" s="14"/>
      <c r="EQ89" s="4"/>
      <c r="ER89" s="14"/>
      <c r="ES89" s="4"/>
      <c r="ET89" s="14"/>
      <c r="EU89" s="4"/>
      <c r="EV89" s="14"/>
      <c r="EW89" s="4"/>
      <c r="EX89" s="14"/>
      <c r="EY89" s="4"/>
      <c r="EZ89" s="14"/>
      <c r="FA89" s="4"/>
      <c r="FB89" s="14"/>
      <c r="FC89" s="4"/>
      <c r="FD89" s="14"/>
      <c r="FE89" s="4"/>
      <c r="FF89" s="14"/>
      <c r="FG89" s="4"/>
      <c r="FH89" s="14"/>
      <c r="FI89" s="4"/>
      <c r="FJ89" s="14"/>
      <c r="FK89" s="4"/>
      <c r="FL89" s="14"/>
      <c r="FM89" s="4"/>
      <c r="FN89" s="14"/>
      <c r="FO89" s="4"/>
      <c r="FP89" s="14"/>
      <c r="FQ89" s="4"/>
      <c r="FR89" s="14"/>
      <c r="FS89" s="4"/>
      <c r="FT89" s="14"/>
      <c r="FU89" s="4"/>
      <c r="FV89" s="14"/>
      <c r="FW89" s="4"/>
      <c r="FX89" s="14"/>
      <c r="FY89" s="4"/>
      <c r="FZ89" s="14"/>
      <c r="GA89" s="4"/>
      <c r="GB89" s="14"/>
      <c r="GC89" s="4"/>
      <c r="GD89" s="14"/>
      <c r="GE89" s="4"/>
      <c r="GF89" s="14"/>
      <c r="GG89" s="4"/>
      <c r="GH89" s="14"/>
      <c r="GI89" s="4"/>
      <c r="GJ89" s="14"/>
      <c r="GK89" s="4"/>
      <c r="GL89" s="14"/>
      <c r="GM89" s="4"/>
      <c r="GN89" s="14"/>
      <c r="GO89" s="4"/>
      <c r="GP89" s="14"/>
      <c r="GQ89" s="4"/>
      <c r="GR89" s="14"/>
      <c r="GS89" s="4"/>
      <c r="GT89" s="14"/>
      <c r="GU89" s="4"/>
      <c r="GV89" s="14"/>
      <c r="GW89" s="4"/>
      <c r="GX89" s="14"/>
      <c r="GY89" s="4"/>
      <c r="GZ89" s="14"/>
      <c r="HA89" s="4"/>
      <c r="HB89" s="14"/>
      <c r="HC89" s="4"/>
      <c r="HD89" s="14"/>
      <c r="HE89" s="4"/>
      <c r="HF89" s="14"/>
      <c r="HG89" s="4"/>
      <c r="HH89" s="14"/>
      <c r="HI89" s="4"/>
      <c r="HJ89" s="14"/>
      <c r="HK89" s="4"/>
      <c r="HL89" s="14"/>
      <c r="HM89" s="4"/>
      <c r="HN89" s="14"/>
      <c r="HO89" s="4"/>
      <c r="HP89" s="14"/>
      <c r="HQ89" s="4"/>
      <c r="HR89" s="14"/>
      <c r="HS89" s="4"/>
      <c r="HT89" s="14"/>
      <c r="HU89" s="4"/>
      <c r="HV89" s="14"/>
      <c r="HW89" s="4"/>
      <c r="HX89" s="14"/>
      <c r="HY89" s="4"/>
      <c r="HZ89" s="14"/>
      <c r="IA89" s="4"/>
      <c r="IB89" s="14"/>
      <c r="IC89" s="4"/>
      <c r="ID89" s="14"/>
      <c r="IE89" s="4"/>
      <c r="IF89" s="14"/>
      <c r="IG89" s="4"/>
      <c r="IH89" s="14"/>
      <c r="II89" s="4"/>
      <c r="IJ89" s="14"/>
      <c r="IK89" s="4"/>
      <c r="IL89" s="14"/>
      <c r="IM89" s="4"/>
    </row>
    <row r="90" spans="1:247" ht="30.75" customHeight="1">
      <c r="A90" s="28" t="s">
        <v>56</v>
      </c>
      <c r="B90" s="53"/>
      <c r="C90" s="23">
        <f>D90+E90+F90+G90+H90</f>
        <v>263.2</v>
      </c>
      <c r="D90" s="23">
        <v>263.2</v>
      </c>
      <c r="E90" s="23">
        <v>0</v>
      </c>
      <c r="F90" s="23">
        <v>0</v>
      </c>
      <c r="G90" s="23">
        <v>0</v>
      </c>
      <c r="H90" s="23">
        <v>0</v>
      </c>
      <c r="I90" s="53"/>
      <c r="J90" s="53"/>
      <c r="K90" s="53"/>
      <c r="L90" s="53"/>
      <c r="M90" s="53"/>
      <c r="N90" s="53"/>
      <c r="O90" s="53"/>
      <c r="P90" s="53"/>
      <c r="Q90" s="72"/>
      <c r="R90" s="33"/>
      <c r="S90" s="31"/>
      <c r="T90" s="33"/>
      <c r="U90" s="31"/>
      <c r="V90" s="33"/>
      <c r="W90" s="31"/>
      <c r="X90" s="33"/>
      <c r="Y90" s="31"/>
      <c r="Z90" s="33"/>
      <c r="AA90" s="31"/>
      <c r="AB90" s="33"/>
      <c r="AC90" s="31"/>
      <c r="AD90" s="33"/>
      <c r="AE90" s="31"/>
      <c r="AF90" s="33"/>
      <c r="AG90" s="31"/>
      <c r="AH90" s="33"/>
      <c r="AI90" s="31"/>
      <c r="AJ90" s="33"/>
      <c r="AK90" s="31"/>
      <c r="AL90" s="33"/>
      <c r="AM90" s="31"/>
      <c r="AN90" s="33"/>
      <c r="AO90" s="31"/>
      <c r="AP90" s="33"/>
      <c r="AQ90" s="31"/>
      <c r="AR90" s="33"/>
      <c r="AS90" s="31"/>
      <c r="AT90" s="33"/>
      <c r="AU90" s="31"/>
      <c r="AV90" s="33"/>
      <c r="AW90" s="31"/>
      <c r="AX90" s="33"/>
      <c r="AY90" s="4"/>
      <c r="AZ90" s="14"/>
      <c r="BA90" s="4"/>
      <c r="BB90" s="14"/>
      <c r="BC90" s="4"/>
      <c r="BD90" s="14"/>
      <c r="BE90" s="4"/>
      <c r="BF90" s="14"/>
      <c r="BG90" s="4"/>
      <c r="BH90" s="14"/>
      <c r="BI90" s="4"/>
      <c r="BJ90" s="14"/>
      <c r="BK90" s="4"/>
      <c r="BL90" s="14"/>
      <c r="BM90" s="4"/>
      <c r="BN90" s="14"/>
      <c r="BO90" s="4"/>
      <c r="BP90" s="14"/>
      <c r="BQ90" s="4"/>
      <c r="BR90" s="14"/>
      <c r="BS90" s="4"/>
      <c r="BT90" s="14"/>
      <c r="BU90" s="4"/>
      <c r="BV90" s="14"/>
      <c r="BW90" s="4"/>
      <c r="BX90" s="14"/>
      <c r="BY90" s="4"/>
      <c r="BZ90" s="14"/>
      <c r="CA90" s="4"/>
      <c r="CB90" s="14"/>
      <c r="CC90" s="4"/>
      <c r="CD90" s="14"/>
      <c r="CE90" s="4"/>
      <c r="CF90" s="14"/>
      <c r="CG90" s="4"/>
      <c r="CH90" s="14"/>
      <c r="CI90" s="4"/>
      <c r="CJ90" s="14"/>
      <c r="CK90" s="4"/>
      <c r="CL90" s="14"/>
      <c r="CM90" s="4"/>
      <c r="CN90" s="14"/>
      <c r="CO90" s="4"/>
      <c r="CP90" s="14"/>
      <c r="CQ90" s="4"/>
      <c r="CR90" s="14"/>
      <c r="CS90" s="4"/>
      <c r="CT90" s="14"/>
      <c r="CU90" s="4"/>
      <c r="CV90" s="14"/>
      <c r="CW90" s="4"/>
      <c r="CX90" s="14"/>
      <c r="CY90" s="4"/>
      <c r="CZ90" s="14"/>
      <c r="DA90" s="4"/>
      <c r="DB90" s="14"/>
      <c r="DC90" s="4"/>
      <c r="DD90" s="14"/>
      <c r="DE90" s="4"/>
      <c r="DF90" s="14"/>
      <c r="DG90" s="4"/>
      <c r="DH90" s="14"/>
      <c r="DI90" s="4"/>
      <c r="DJ90" s="14"/>
      <c r="DK90" s="4"/>
      <c r="DL90" s="14"/>
      <c r="DM90" s="4"/>
      <c r="DN90" s="14"/>
      <c r="DO90" s="4"/>
      <c r="DP90" s="14"/>
      <c r="DQ90" s="4"/>
      <c r="DR90" s="14"/>
      <c r="DS90" s="4"/>
      <c r="DT90" s="14"/>
      <c r="DU90" s="4"/>
      <c r="DV90" s="14"/>
      <c r="DW90" s="4"/>
      <c r="DX90" s="14"/>
      <c r="DY90" s="4"/>
      <c r="DZ90" s="14"/>
      <c r="EA90" s="4"/>
      <c r="EB90" s="14"/>
      <c r="EC90" s="4"/>
      <c r="ED90" s="14"/>
      <c r="EE90" s="4"/>
      <c r="EF90" s="14"/>
      <c r="EG90" s="4"/>
      <c r="EH90" s="14"/>
      <c r="EI90" s="4"/>
      <c r="EJ90" s="14"/>
      <c r="EK90" s="4"/>
      <c r="EL90" s="14"/>
      <c r="EM90" s="4"/>
      <c r="EN90" s="14"/>
      <c r="EO90" s="4"/>
      <c r="EP90" s="14"/>
      <c r="EQ90" s="4"/>
      <c r="ER90" s="14"/>
      <c r="ES90" s="4"/>
      <c r="ET90" s="14"/>
      <c r="EU90" s="4"/>
      <c r="EV90" s="14"/>
      <c r="EW90" s="4"/>
      <c r="EX90" s="14"/>
      <c r="EY90" s="4"/>
      <c r="EZ90" s="14"/>
      <c r="FA90" s="4"/>
      <c r="FB90" s="14"/>
      <c r="FC90" s="4"/>
      <c r="FD90" s="14"/>
      <c r="FE90" s="4"/>
      <c r="FF90" s="14"/>
      <c r="FG90" s="4"/>
      <c r="FH90" s="14"/>
      <c r="FI90" s="4"/>
      <c r="FJ90" s="14"/>
      <c r="FK90" s="4"/>
      <c r="FL90" s="14"/>
      <c r="FM90" s="4"/>
      <c r="FN90" s="14"/>
      <c r="FO90" s="4"/>
      <c r="FP90" s="14"/>
      <c r="FQ90" s="4"/>
      <c r="FR90" s="14"/>
      <c r="FS90" s="4"/>
      <c r="FT90" s="14"/>
      <c r="FU90" s="4"/>
      <c r="FV90" s="14"/>
      <c r="FW90" s="4"/>
      <c r="FX90" s="14"/>
      <c r="FY90" s="4"/>
      <c r="FZ90" s="14"/>
      <c r="GA90" s="4"/>
      <c r="GB90" s="14"/>
      <c r="GC90" s="4"/>
      <c r="GD90" s="14"/>
      <c r="GE90" s="4"/>
      <c r="GF90" s="14"/>
      <c r="GG90" s="4"/>
      <c r="GH90" s="14"/>
      <c r="GI90" s="4"/>
      <c r="GJ90" s="14"/>
      <c r="GK90" s="4"/>
      <c r="GL90" s="14"/>
      <c r="GM90" s="4"/>
      <c r="GN90" s="14"/>
      <c r="GO90" s="4"/>
      <c r="GP90" s="14"/>
      <c r="GQ90" s="4"/>
      <c r="GR90" s="14"/>
      <c r="GS90" s="4"/>
      <c r="GT90" s="14"/>
      <c r="GU90" s="4"/>
      <c r="GV90" s="14"/>
      <c r="GW90" s="4"/>
      <c r="GX90" s="14"/>
      <c r="GY90" s="4"/>
      <c r="GZ90" s="14"/>
      <c r="HA90" s="4"/>
      <c r="HB90" s="14"/>
      <c r="HC90" s="4"/>
      <c r="HD90" s="14"/>
      <c r="HE90" s="4"/>
      <c r="HF90" s="14"/>
      <c r="HG90" s="4"/>
      <c r="HH90" s="14"/>
      <c r="HI90" s="4"/>
      <c r="HJ90" s="14"/>
      <c r="HK90" s="4"/>
      <c r="HL90" s="14"/>
      <c r="HM90" s="4"/>
      <c r="HN90" s="14"/>
      <c r="HO90" s="4"/>
      <c r="HP90" s="14"/>
      <c r="HQ90" s="4"/>
      <c r="HR90" s="14"/>
      <c r="HS90" s="4"/>
      <c r="HT90" s="14"/>
      <c r="HU90" s="4"/>
      <c r="HV90" s="14"/>
      <c r="HW90" s="4"/>
      <c r="HX90" s="14"/>
      <c r="HY90" s="4"/>
      <c r="HZ90" s="14"/>
      <c r="IA90" s="4"/>
      <c r="IB90" s="14"/>
      <c r="IC90" s="4"/>
      <c r="ID90" s="14"/>
      <c r="IE90" s="4"/>
      <c r="IF90" s="14"/>
      <c r="IG90" s="4"/>
      <c r="IH90" s="14"/>
      <c r="II90" s="4"/>
      <c r="IJ90" s="14"/>
      <c r="IK90" s="4"/>
      <c r="IL90" s="14"/>
      <c r="IM90" s="4"/>
    </row>
    <row r="91" spans="1:247" ht="53.25" customHeight="1">
      <c r="A91" s="30" t="s">
        <v>147</v>
      </c>
      <c r="B91" s="51" t="s">
        <v>108</v>
      </c>
      <c r="C91" s="19">
        <f>SUM(D91:H91)</f>
        <v>102</v>
      </c>
      <c r="D91" s="19">
        <f>SUM(D92:D94)</f>
        <v>0</v>
      </c>
      <c r="E91" s="19">
        <f>SUM(E92:E94)</f>
        <v>102</v>
      </c>
      <c r="F91" s="19">
        <f>SUM(F92:F94)</f>
        <v>0</v>
      </c>
      <c r="G91" s="19">
        <f>SUM(G92:G94)</f>
        <v>0</v>
      </c>
      <c r="H91" s="19">
        <f>SUM(H92:H94)</f>
        <v>0</v>
      </c>
      <c r="I91" s="51" t="s">
        <v>139</v>
      </c>
      <c r="J91" s="51" t="s">
        <v>5</v>
      </c>
      <c r="K91" s="51">
        <v>1</v>
      </c>
      <c r="L91" s="51">
        <v>0</v>
      </c>
      <c r="M91" s="51">
        <v>2</v>
      </c>
      <c r="N91" s="51">
        <v>0</v>
      </c>
      <c r="O91" s="51">
        <v>0</v>
      </c>
      <c r="P91" s="51">
        <v>0</v>
      </c>
      <c r="Q91" s="31"/>
      <c r="R91" s="33"/>
      <c r="S91" s="31"/>
      <c r="T91" s="33"/>
      <c r="U91" s="31"/>
      <c r="V91" s="33"/>
      <c r="W91" s="31"/>
      <c r="X91" s="33"/>
      <c r="Y91" s="31"/>
      <c r="Z91" s="33"/>
      <c r="AA91" s="31"/>
      <c r="AB91" s="33"/>
      <c r="AC91" s="31"/>
      <c r="AD91" s="33"/>
      <c r="AE91" s="31"/>
      <c r="AF91" s="33"/>
      <c r="AG91" s="31"/>
      <c r="AH91" s="33"/>
      <c r="AI91" s="31"/>
      <c r="AJ91" s="33"/>
      <c r="AK91" s="31"/>
      <c r="AL91" s="33"/>
      <c r="AM91" s="31"/>
      <c r="AN91" s="33"/>
      <c r="AO91" s="31"/>
      <c r="AP91" s="33"/>
      <c r="AQ91" s="31"/>
      <c r="AR91" s="33"/>
      <c r="AS91" s="31"/>
      <c r="AT91" s="33"/>
      <c r="AU91" s="31"/>
      <c r="AV91" s="33"/>
      <c r="AW91" s="31"/>
      <c r="AX91" s="33"/>
      <c r="AY91" s="4"/>
      <c r="AZ91" s="14"/>
      <c r="BA91" s="4"/>
      <c r="BB91" s="14"/>
      <c r="BC91" s="4"/>
      <c r="BD91" s="14"/>
      <c r="BE91" s="4"/>
      <c r="BF91" s="14"/>
      <c r="BG91" s="4"/>
      <c r="BH91" s="14"/>
      <c r="BI91" s="4"/>
      <c r="BJ91" s="14"/>
      <c r="BK91" s="4"/>
      <c r="BL91" s="14"/>
      <c r="BM91" s="4"/>
      <c r="BN91" s="14"/>
      <c r="BO91" s="4"/>
      <c r="BP91" s="14"/>
      <c r="BQ91" s="4"/>
      <c r="BR91" s="14"/>
      <c r="BS91" s="4"/>
      <c r="BT91" s="14"/>
      <c r="BU91" s="4"/>
      <c r="BV91" s="14"/>
      <c r="BW91" s="4"/>
      <c r="BX91" s="14"/>
      <c r="BY91" s="4"/>
      <c r="BZ91" s="14"/>
      <c r="CA91" s="4"/>
      <c r="CB91" s="14"/>
      <c r="CC91" s="4"/>
      <c r="CD91" s="14"/>
      <c r="CE91" s="4"/>
      <c r="CF91" s="14"/>
      <c r="CG91" s="4"/>
      <c r="CH91" s="14"/>
      <c r="CI91" s="4"/>
      <c r="CJ91" s="14"/>
      <c r="CK91" s="4"/>
      <c r="CL91" s="14"/>
      <c r="CM91" s="4"/>
      <c r="CN91" s="14"/>
      <c r="CO91" s="4"/>
      <c r="CP91" s="14"/>
      <c r="CQ91" s="4"/>
      <c r="CR91" s="14"/>
      <c r="CS91" s="4"/>
      <c r="CT91" s="14"/>
      <c r="CU91" s="4"/>
      <c r="CV91" s="14"/>
      <c r="CW91" s="4"/>
      <c r="CX91" s="14"/>
      <c r="CY91" s="4"/>
      <c r="CZ91" s="14"/>
      <c r="DA91" s="4"/>
      <c r="DB91" s="14"/>
      <c r="DC91" s="4"/>
      <c r="DD91" s="14"/>
      <c r="DE91" s="4"/>
      <c r="DF91" s="14"/>
      <c r="DG91" s="4"/>
      <c r="DH91" s="14"/>
      <c r="DI91" s="4"/>
      <c r="DJ91" s="14"/>
      <c r="DK91" s="4"/>
      <c r="DL91" s="14"/>
      <c r="DM91" s="4"/>
      <c r="DN91" s="14"/>
      <c r="DO91" s="4"/>
      <c r="DP91" s="14"/>
      <c r="DQ91" s="4"/>
      <c r="DR91" s="14"/>
      <c r="DS91" s="4"/>
      <c r="DT91" s="14"/>
      <c r="DU91" s="4"/>
      <c r="DV91" s="14"/>
      <c r="DW91" s="4"/>
      <c r="DX91" s="14"/>
      <c r="DY91" s="4"/>
      <c r="DZ91" s="14"/>
      <c r="EA91" s="4"/>
      <c r="EB91" s="14"/>
      <c r="EC91" s="4"/>
      <c r="ED91" s="14"/>
      <c r="EE91" s="4"/>
      <c r="EF91" s="14"/>
      <c r="EG91" s="4"/>
      <c r="EH91" s="14"/>
      <c r="EI91" s="4"/>
      <c r="EJ91" s="14"/>
      <c r="EK91" s="4"/>
      <c r="EL91" s="14"/>
      <c r="EM91" s="4"/>
      <c r="EN91" s="14"/>
      <c r="EO91" s="4"/>
      <c r="EP91" s="14"/>
      <c r="EQ91" s="4"/>
      <c r="ER91" s="14"/>
      <c r="ES91" s="4"/>
      <c r="ET91" s="14"/>
      <c r="EU91" s="4"/>
      <c r="EV91" s="14"/>
      <c r="EW91" s="4"/>
      <c r="EX91" s="14"/>
      <c r="EY91" s="4"/>
      <c r="EZ91" s="14"/>
      <c r="FA91" s="4"/>
      <c r="FB91" s="14"/>
      <c r="FC91" s="4"/>
      <c r="FD91" s="14"/>
      <c r="FE91" s="4"/>
      <c r="FF91" s="14"/>
      <c r="FG91" s="4"/>
      <c r="FH91" s="14"/>
      <c r="FI91" s="4"/>
      <c r="FJ91" s="14"/>
      <c r="FK91" s="4"/>
      <c r="FL91" s="14"/>
      <c r="FM91" s="4"/>
      <c r="FN91" s="14"/>
      <c r="FO91" s="4"/>
      <c r="FP91" s="14"/>
      <c r="FQ91" s="4"/>
      <c r="FR91" s="14"/>
      <c r="FS91" s="4"/>
      <c r="FT91" s="14"/>
      <c r="FU91" s="4"/>
      <c r="FV91" s="14"/>
      <c r="FW91" s="4"/>
      <c r="FX91" s="14"/>
      <c r="FY91" s="4"/>
      <c r="FZ91" s="14"/>
      <c r="GA91" s="4"/>
      <c r="GB91" s="14"/>
      <c r="GC91" s="4"/>
      <c r="GD91" s="14"/>
      <c r="GE91" s="4"/>
      <c r="GF91" s="14"/>
      <c r="GG91" s="4"/>
      <c r="GH91" s="14"/>
      <c r="GI91" s="4"/>
      <c r="GJ91" s="14"/>
      <c r="GK91" s="4"/>
      <c r="GL91" s="14"/>
      <c r="GM91" s="4"/>
      <c r="GN91" s="14"/>
      <c r="GO91" s="4"/>
      <c r="GP91" s="14"/>
      <c r="GQ91" s="4"/>
      <c r="GR91" s="14"/>
      <c r="GS91" s="4"/>
      <c r="GT91" s="14"/>
      <c r="GU91" s="4"/>
      <c r="GV91" s="14"/>
      <c r="GW91" s="4"/>
      <c r="GX91" s="14"/>
      <c r="GY91" s="4"/>
      <c r="GZ91" s="14"/>
      <c r="HA91" s="4"/>
      <c r="HB91" s="14"/>
      <c r="HC91" s="4"/>
      <c r="HD91" s="14"/>
      <c r="HE91" s="4"/>
      <c r="HF91" s="14"/>
      <c r="HG91" s="4"/>
      <c r="HH91" s="14"/>
      <c r="HI91" s="4"/>
      <c r="HJ91" s="14"/>
      <c r="HK91" s="4"/>
      <c r="HL91" s="14"/>
      <c r="HM91" s="4"/>
      <c r="HN91" s="14"/>
      <c r="HO91" s="4"/>
      <c r="HP91" s="14"/>
      <c r="HQ91" s="4"/>
      <c r="HR91" s="14"/>
      <c r="HS91" s="4"/>
      <c r="HT91" s="14"/>
      <c r="HU91" s="4"/>
      <c r="HV91" s="14"/>
      <c r="HW91" s="4"/>
      <c r="HX91" s="14"/>
      <c r="HY91" s="4"/>
      <c r="HZ91" s="14"/>
      <c r="IA91" s="4"/>
      <c r="IB91" s="14"/>
      <c r="IC91" s="4"/>
      <c r="ID91" s="14"/>
      <c r="IE91" s="4"/>
      <c r="IF91" s="14"/>
      <c r="IG91" s="4"/>
      <c r="IH91" s="14"/>
      <c r="II91" s="4"/>
      <c r="IJ91" s="14"/>
      <c r="IK91" s="4"/>
      <c r="IL91" s="14"/>
      <c r="IM91" s="4"/>
    </row>
    <row r="92" spans="1:247" ht="15" customHeight="1">
      <c r="A92" s="28" t="s">
        <v>4</v>
      </c>
      <c r="B92" s="52"/>
      <c r="C92" s="23">
        <f>SUM(D92:H92)</f>
        <v>0</v>
      </c>
      <c r="D92" s="23">
        <v>0</v>
      </c>
      <c r="E92" s="23">
        <v>0</v>
      </c>
      <c r="F92" s="23">
        <v>0</v>
      </c>
      <c r="G92" s="23">
        <v>0</v>
      </c>
      <c r="H92" s="23">
        <v>0</v>
      </c>
      <c r="I92" s="52"/>
      <c r="J92" s="52"/>
      <c r="K92" s="52"/>
      <c r="L92" s="52"/>
      <c r="M92" s="52"/>
      <c r="N92" s="52"/>
      <c r="O92" s="52"/>
      <c r="P92" s="52"/>
      <c r="Q92" s="31"/>
      <c r="R92" s="33"/>
      <c r="S92" s="31"/>
      <c r="T92" s="33"/>
      <c r="U92" s="31"/>
      <c r="V92" s="33"/>
      <c r="W92" s="31"/>
      <c r="X92" s="33"/>
      <c r="Y92" s="31"/>
      <c r="Z92" s="33"/>
      <c r="AA92" s="31"/>
      <c r="AB92" s="33"/>
      <c r="AC92" s="31"/>
      <c r="AD92" s="33"/>
      <c r="AE92" s="31"/>
      <c r="AF92" s="33"/>
      <c r="AG92" s="31"/>
      <c r="AH92" s="33"/>
      <c r="AI92" s="31"/>
      <c r="AJ92" s="33"/>
      <c r="AK92" s="31"/>
      <c r="AL92" s="33"/>
      <c r="AM92" s="31"/>
      <c r="AN92" s="33"/>
      <c r="AO92" s="31"/>
      <c r="AP92" s="33"/>
      <c r="AQ92" s="31"/>
      <c r="AR92" s="33"/>
      <c r="AS92" s="31"/>
      <c r="AT92" s="33"/>
      <c r="AU92" s="31"/>
      <c r="AV92" s="33"/>
      <c r="AW92" s="31"/>
      <c r="AX92" s="33"/>
      <c r="AY92" s="4"/>
      <c r="AZ92" s="14"/>
      <c r="BA92" s="4"/>
      <c r="BB92" s="14"/>
      <c r="BC92" s="4"/>
      <c r="BD92" s="14"/>
      <c r="BE92" s="4"/>
      <c r="BF92" s="14"/>
      <c r="BG92" s="4"/>
      <c r="BH92" s="14"/>
      <c r="BI92" s="4"/>
      <c r="BJ92" s="14"/>
      <c r="BK92" s="4"/>
      <c r="BL92" s="14"/>
      <c r="BM92" s="4"/>
      <c r="BN92" s="14"/>
      <c r="BO92" s="4"/>
      <c r="BP92" s="14"/>
      <c r="BQ92" s="4"/>
      <c r="BR92" s="14"/>
      <c r="BS92" s="4"/>
      <c r="BT92" s="14"/>
      <c r="BU92" s="4"/>
      <c r="BV92" s="14"/>
      <c r="BW92" s="4"/>
      <c r="BX92" s="14"/>
      <c r="BY92" s="4"/>
      <c r="BZ92" s="14"/>
      <c r="CA92" s="4"/>
      <c r="CB92" s="14"/>
      <c r="CC92" s="4"/>
      <c r="CD92" s="14"/>
      <c r="CE92" s="4"/>
      <c r="CF92" s="14"/>
      <c r="CG92" s="4"/>
      <c r="CH92" s="14"/>
      <c r="CI92" s="4"/>
      <c r="CJ92" s="14"/>
      <c r="CK92" s="4"/>
      <c r="CL92" s="14"/>
      <c r="CM92" s="4"/>
      <c r="CN92" s="14"/>
      <c r="CO92" s="4"/>
      <c r="CP92" s="14"/>
      <c r="CQ92" s="4"/>
      <c r="CR92" s="14"/>
      <c r="CS92" s="4"/>
      <c r="CT92" s="14"/>
      <c r="CU92" s="4"/>
      <c r="CV92" s="14"/>
      <c r="CW92" s="4"/>
      <c r="CX92" s="14"/>
      <c r="CY92" s="4"/>
      <c r="CZ92" s="14"/>
      <c r="DA92" s="4"/>
      <c r="DB92" s="14"/>
      <c r="DC92" s="4"/>
      <c r="DD92" s="14"/>
      <c r="DE92" s="4"/>
      <c r="DF92" s="14"/>
      <c r="DG92" s="4"/>
      <c r="DH92" s="14"/>
      <c r="DI92" s="4"/>
      <c r="DJ92" s="14"/>
      <c r="DK92" s="4"/>
      <c r="DL92" s="14"/>
      <c r="DM92" s="4"/>
      <c r="DN92" s="14"/>
      <c r="DO92" s="4"/>
      <c r="DP92" s="14"/>
      <c r="DQ92" s="4"/>
      <c r="DR92" s="14"/>
      <c r="DS92" s="4"/>
      <c r="DT92" s="14"/>
      <c r="DU92" s="4"/>
      <c r="DV92" s="14"/>
      <c r="DW92" s="4"/>
      <c r="DX92" s="14"/>
      <c r="DY92" s="4"/>
      <c r="DZ92" s="14"/>
      <c r="EA92" s="4"/>
      <c r="EB92" s="14"/>
      <c r="EC92" s="4"/>
      <c r="ED92" s="14"/>
      <c r="EE92" s="4"/>
      <c r="EF92" s="14"/>
      <c r="EG92" s="4"/>
      <c r="EH92" s="14"/>
      <c r="EI92" s="4"/>
      <c r="EJ92" s="14"/>
      <c r="EK92" s="4"/>
      <c r="EL92" s="14"/>
      <c r="EM92" s="4"/>
      <c r="EN92" s="14"/>
      <c r="EO92" s="4"/>
      <c r="EP92" s="14"/>
      <c r="EQ92" s="4"/>
      <c r="ER92" s="14"/>
      <c r="ES92" s="4"/>
      <c r="ET92" s="14"/>
      <c r="EU92" s="4"/>
      <c r="EV92" s="14"/>
      <c r="EW92" s="4"/>
      <c r="EX92" s="14"/>
      <c r="EY92" s="4"/>
      <c r="EZ92" s="14"/>
      <c r="FA92" s="4"/>
      <c r="FB92" s="14"/>
      <c r="FC92" s="4"/>
      <c r="FD92" s="14"/>
      <c r="FE92" s="4"/>
      <c r="FF92" s="14"/>
      <c r="FG92" s="4"/>
      <c r="FH92" s="14"/>
      <c r="FI92" s="4"/>
      <c r="FJ92" s="14"/>
      <c r="FK92" s="4"/>
      <c r="FL92" s="14"/>
      <c r="FM92" s="4"/>
      <c r="FN92" s="14"/>
      <c r="FO92" s="4"/>
      <c r="FP92" s="14"/>
      <c r="FQ92" s="4"/>
      <c r="FR92" s="14"/>
      <c r="FS92" s="4"/>
      <c r="FT92" s="14"/>
      <c r="FU92" s="4"/>
      <c r="FV92" s="14"/>
      <c r="FW92" s="4"/>
      <c r="FX92" s="14"/>
      <c r="FY92" s="4"/>
      <c r="FZ92" s="14"/>
      <c r="GA92" s="4"/>
      <c r="GB92" s="14"/>
      <c r="GC92" s="4"/>
      <c r="GD92" s="14"/>
      <c r="GE92" s="4"/>
      <c r="GF92" s="14"/>
      <c r="GG92" s="4"/>
      <c r="GH92" s="14"/>
      <c r="GI92" s="4"/>
      <c r="GJ92" s="14"/>
      <c r="GK92" s="4"/>
      <c r="GL92" s="14"/>
      <c r="GM92" s="4"/>
      <c r="GN92" s="14"/>
      <c r="GO92" s="4"/>
      <c r="GP92" s="14"/>
      <c r="GQ92" s="4"/>
      <c r="GR92" s="14"/>
      <c r="GS92" s="4"/>
      <c r="GT92" s="14"/>
      <c r="GU92" s="4"/>
      <c r="GV92" s="14"/>
      <c r="GW92" s="4"/>
      <c r="GX92" s="14"/>
      <c r="GY92" s="4"/>
      <c r="GZ92" s="14"/>
      <c r="HA92" s="4"/>
      <c r="HB92" s="14"/>
      <c r="HC92" s="4"/>
      <c r="HD92" s="14"/>
      <c r="HE92" s="4"/>
      <c r="HF92" s="14"/>
      <c r="HG92" s="4"/>
      <c r="HH92" s="14"/>
      <c r="HI92" s="4"/>
      <c r="HJ92" s="14"/>
      <c r="HK92" s="4"/>
      <c r="HL92" s="14"/>
      <c r="HM92" s="4"/>
      <c r="HN92" s="14"/>
      <c r="HO92" s="4"/>
      <c r="HP92" s="14"/>
      <c r="HQ92" s="4"/>
      <c r="HR92" s="14"/>
      <c r="HS92" s="4"/>
      <c r="HT92" s="14"/>
      <c r="HU92" s="4"/>
      <c r="HV92" s="14"/>
      <c r="HW92" s="4"/>
      <c r="HX92" s="14"/>
      <c r="HY92" s="4"/>
      <c r="HZ92" s="14"/>
      <c r="IA92" s="4"/>
      <c r="IB92" s="14"/>
      <c r="IC92" s="4"/>
      <c r="ID92" s="14"/>
      <c r="IE92" s="4"/>
      <c r="IF92" s="14"/>
      <c r="IG92" s="4"/>
      <c r="IH92" s="14"/>
      <c r="II92" s="4"/>
      <c r="IJ92" s="14"/>
      <c r="IK92" s="4"/>
      <c r="IL92" s="14"/>
      <c r="IM92" s="4"/>
    </row>
    <row r="93" spans="1:247" ht="15" customHeight="1">
      <c r="A93" s="28" t="s">
        <v>14</v>
      </c>
      <c r="B93" s="52"/>
      <c r="C93" s="23">
        <f>SUM(D93:H93)</f>
        <v>0</v>
      </c>
      <c r="D93" s="23">
        <v>0</v>
      </c>
      <c r="E93" s="23">
        <v>0</v>
      </c>
      <c r="F93" s="23">
        <v>0</v>
      </c>
      <c r="G93" s="23">
        <v>0</v>
      </c>
      <c r="H93" s="23">
        <v>0</v>
      </c>
      <c r="I93" s="52"/>
      <c r="J93" s="52"/>
      <c r="K93" s="52"/>
      <c r="L93" s="52"/>
      <c r="M93" s="52"/>
      <c r="N93" s="52"/>
      <c r="O93" s="52"/>
      <c r="P93" s="52"/>
      <c r="Q93" s="31"/>
      <c r="R93" s="33"/>
      <c r="S93" s="31"/>
      <c r="T93" s="33"/>
      <c r="U93" s="31"/>
      <c r="V93" s="33"/>
      <c r="W93" s="31"/>
      <c r="X93" s="33"/>
      <c r="Y93" s="31"/>
      <c r="Z93" s="33"/>
      <c r="AA93" s="31"/>
      <c r="AB93" s="33"/>
      <c r="AC93" s="31"/>
      <c r="AD93" s="33"/>
      <c r="AE93" s="31"/>
      <c r="AF93" s="33"/>
      <c r="AG93" s="31"/>
      <c r="AH93" s="33"/>
      <c r="AI93" s="31"/>
      <c r="AJ93" s="33"/>
      <c r="AK93" s="31"/>
      <c r="AL93" s="33"/>
      <c r="AM93" s="31"/>
      <c r="AN93" s="33"/>
      <c r="AO93" s="31"/>
      <c r="AP93" s="33"/>
      <c r="AQ93" s="31"/>
      <c r="AR93" s="33"/>
      <c r="AS93" s="31"/>
      <c r="AT93" s="33"/>
      <c r="AU93" s="31"/>
      <c r="AV93" s="33"/>
      <c r="AW93" s="31"/>
      <c r="AX93" s="33"/>
      <c r="AY93" s="4"/>
      <c r="AZ93" s="14"/>
      <c r="BA93" s="4"/>
      <c r="BB93" s="14"/>
      <c r="BC93" s="4"/>
      <c r="BD93" s="14"/>
      <c r="BE93" s="4"/>
      <c r="BF93" s="14"/>
      <c r="BG93" s="4"/>
      <c r="BH93" s="14"/>
      <c r="BI93" s="4"/>
      <c r="BJ93" s="14"/>
      <c r="BK93" s="4"/>
      <c r="BL93" s="14"/>
      <c r="BM93" s="4"/>
      <c r="BN93" s="14"/>
      <c r="BO93" s="4"/>
      <c r="BP93" s="14"/>
      <c r="BQ93" s="4"/>
      <c r="BR93" s="14"/>
      <c r="BS93" s="4"/>
      <c r="BT93" s="14"/>
      <c r="BU93" s="4"/>
      <c r="BV93" s="14"/>
      <c r="BW93" s="4"/>
      <c r="BX93" s="14"/>
      <c r="BY93" s="4"/>
      <c r="BZ93" s="14"/>
      <c r="CA93" s="4"/>
      <c r="CB93" s="14"/>
      <c r="CC93" s="4"/>
      <c r="CD93" s="14"/>
      <c r="CE93" s="4"/>
      <c r="CF93" s="14"/>
      <c r="CG93" s="4"/>
      <c r="CH93" s="14"/>
      <c r="CI93" s="4"/>
      <c r="CJ93" s="14"/>
      <c r="CK93" s="4"/>
      <c r="CL93" s="14"/>
      <c r="CM93" s="4"/>
      <c r="CN93" s="14"/>
      <c r="CO93" s="4"/>
      <c r="CP93" s="14"/>
      <c r="CQ93" s="4"/>
      <c r="CR93" s="14"/>
      <c r="CS93" s="4"/>
      <c r="CT93" s="14"/>
      <c r="CU93" s="4"/>
      <c r="CV93" s="14"/>
      <c r="CW93" s="4"/>
      <c r="CX93" s="14"/>
      <c r="CY93" s="4"/>
      <c r="CZ93" s="14"/>
      <c r="DA93" s="4"/>
      <c r="DB93" s="14"/>
      <c r="DC93" s="4"/>
      <c r="DD93" s="14"/>
      <c r="DE93" s="4"/>
      <c r="DF93" s="14"/>
      <c r="DG93" s="4"/>
      <c r="DH93" s="14"/>
      <c r="DI93" s="4"/>
      <c r="DJ93" s="14"/>
      <c r="DK93" s="4"/>
      <c r="DL93" s="14"/>
      <c r="DM93" s="4"/>
      <c r="DN93" s="14"/>
      <c r="DO93" s="4"/>
      <c r="DP93" s="14"/>
      <c r="DQ93" s="4"/>
      <c r="DR93" s="14"/>
      <c r="DS93" s="4"/>
      <c r="DT93" s="14"/>
      <c r="DU93" s="4"/>
      <c r="DV93" s="14"/>
      <c r="DW93" s="4"/>
      <c r="DX93" s="14"/>
      <c r="DY93" s="4"/>
      <c r="DZ93" s="14"/>
      <c r="EA93" s="4"/>
      <c r="EB93" s="14"/>
      <c r="EC93" s="4"/>
      <c r="ED93" s="14"/>
      <c r="EE93" s="4"/>
      <c r="EF93" s="14"/>
      <c r="EG93" s="4"/>
      <c r="EH93" s="14"/>
      <c r="EI93" s="4"/>
      <c r="EJ93" s="14"/>
      <c r="EK93" s="4"/>
      <c r="EL93" s="14"/>
      <c r="EM93" s="4"/>
      <c r="EN93" s="14"/>
      <c r="EO93" s="4"/>
      <c r="EP93" s="14"/>
      <c r="EQ93" s="4"/>
      <c r="ER93" s="14"/>
      <c r="ES93" s="4"/>
      <c r="ET93" s="14"/>
      <c r="EU93" s="4"/>
      <c r="EV93" s="14"/>
      <c r="EW93" s="4"/>
      <c r="EX93" s="14"/>
      <c r="EY93" s="4"/>
      <c r="EZ93" s="14"/>
      <c r="FA93" s="4"/>
      <c r="FB93" s="14"/>
      <c r="FC93" s="4"/>
      <c r="FD93" s="14"/>
      <c r="FE93" s="4"/>
      <c r="FF93" s="14"/>
      <c r="FG93" s="4"/>
      <c r="FH93" s="14"/>
      <c r="FI93" s="4"/>
      <c r="FJ93" s="14"/>
      <c r="FK93" s="4"/>
      <c r="FL93" s="14"/>
      <c r="FM93" s="4"/>
      <c r="FN93" s="14"/>
      <c r="FO93" s="4"/>
      <c r="FP93" s="14"/>
      <c r="FQ93" s="4"/>
      <c r="FR93" s="14"/>
      <c r="FS93" s="4"/>
      <c r="FT93" s="14"/>
      <c r="FU93" s="4"/>
      <c r="FV93" s="14"/>
      <c r="FW93" s="4"/>
      <c r="FX93" s="14"/>
      <c r="FY93" s="4"/>
      <c r="FZ93" s="14"/>
      <c r="GA93" s="4"/>
      <c r="GB93" s="14"/>
      <c r="GC93" s="4"/>
      <c r="GD93" s="14"/>
      <c r="GE93" s="4"/>
      <c r="GF93" s="14"/>
      <c r="GG93" s="4"/>
      <c r="GH93" s="14"/>
      <c r="GI93" s="4"/>
      <c r="GJ93" s="14"/>
      <c r="GK93" s="4"/>
      <c r="GL93" s="14"/>
      <c r="GM93" s="4"/>
      <c r="GN93" s="14"/>
      <c r="GO93" s="4"/>
      <c r="GP93" s="14"/>
      <c r="GQ93" s="4"/>
      <c r="GR93" s="14"/>
      <c r="GS93" s="4"/>
      <c r="GT93" s="14"/>
      <c r="GU93" s="4"/>
      <c r="GV93" s="14"/>
      <c r="GW93" s="4"/>
      <c r="GX93" s="14"/>
      <c r="GY93" s="4"/>
      <c r="GZ93" s="14"/>
      <c r="HA93" s="4"/>
      <c r="HB93" s="14"/>
      <c r="HC93" s="4"/>
      <c r="HD93" s="14"/>
      <c r="HE93" s="4"/>
      <c r="HF93" s="14"/>
      <c r="HG93" s="4"/>
      <c r="HH93" s="14"/>
      <c r="HI93" s="4"/>
      <c r="HJ93" s="14"/>
      <c r="HK93" s="4"/>
      <c r="HL93" s="14"/>
      <c r="HM93" s="4"/>
      <c r="HN93" s="14"/>
      <c r="HO93" s="4"/>
      <c r="HP93" s="14"/>
      <c r="HQ93" s="4"/>
      <c r="HR93" s="14"/>
      <c r="HS93" s="4"/>
      <c r="HT93" s="14"/>
      <c r="HU93" s="4"/>
      <c r="HV93" s="14"/>
      <c r="HW93" s="4"/>
      <c r="HX93" s="14"/>
      <c r="HY93" s="4"/>
      <c r="HZ93" s="14"/>
      <c r="IA93" s="4"/>
      <c r="IB93" s="14"/>
      <c r="IC93" s="4"/>
      <c r="ID93" s="14"/>
      <c r="IE93" s="4"/>
      <c r="IF93" s="14"/>
      <c r="IG93" s="4"/>
      <c r="IH93" s="14"/>
      <c r="II93" s="4"/>
      <c r="IJ93" s="14"/>
      <c r="IK93" s="4"/>
      <c r="IL93" s="14"/>
      <c r="IM93" s="4"/>
    </row>
    <row r="94" spans="1:247" ht="45" customHeight="1">
      <c r="A94" s="28" t="s">
        <v>56</v>
      </c>
      <c r="B94" s="53"/>
      <c r="C94" s="23">
        <f>SUM(D94:H94)</f>
        <v>102</v>
      </c>
      <c r="D94" s="23">
        <v>0</v>
      </c>
      <c r="E94" s="23">
        <v>102</v>
      </c>
      <c r="F94" s="23">
        <v>0</v>
      </c>
      <c r="G94" s="23">
        <v>0</v>
      </c>
      <c r="H94" s="23">
        <v>0</v>
      </c>
      <c r="I94" s="53"/>
      <c r="J94" s="53"/>
      <c r="K94" s="53"/>
      <c r="L94" s="53"/>
      <c r="M94" s="53"/>
      <c r="N94" s="53"/>
      <c r="O94" s="53"/>
      <c r="P94" s="53"/>
      <c r="Q94" s="31"/>
      <c r="R94" s="33"/>
      <c r="S94" s="31"/>
      <c r="T94" s="33"/>
      <c r="U94" s="31"/>
      <c r="V94" s="33"/>
      <c r="W94" s="31"/>
      <c r="X94" s="33"/>
      <c r="Y94" s="31"/>
      <c r="Z94" s="33"/>
      <c r="AA94" s="31"/>
      <c r="AB94" s="33"/>
      <c r="AC94" s="31"/>
      <c r="AD94" s="33"/>
      <c r="AE94" s="31"/>
      <c r="AF94" s="33"/>
      <c r="AG94" s="31"/>
      <c r="AH94" s="33"/>
      <c r="AI94" s="31"/>
      <c r="AJ94" s="33"/>
      <c r="AK94" s="31"/>
      <c r="AL94" s="33"/>
      <c r="AM94" s="31"/>
      <c r="AN94" s="33"/>
      <c r="AO94" s="31"/>
      <c r="AP94" s="33"/>
      <c r="AQ94" s="31"/>
      <c r="AR94" s="33"/>
      <c r="AS94" s="31"/>
      <c r="AT94" s="33"/>
      <c r="AU94" s="31"/>
      <c r="AV94" s="33"/>
      <c r="AW94" s="31"/>
      <c r="AX94" s="33"/>
      <c r="AY94" s="4"/>
      <c r="AZ94" s="14"/>
      <c r="BA94" s="4"/>
      <c r="BB94" s="14"/>
      <c r="BC94" s="4"/>
      <c r="BD94" s="14"/>
      <c r="BE94" s="4"/>
      <c r="BF94" s="14"/>
      <c r="BG94" s="4"/>
      <c r="BH94" s="14"/>
      <c r="BI94" s="4"/>
      <c r="BJ94" s="14"/>
      <c r="BK94" s="4"/>
      <c r="BL94" s="14"/>
      <c r="BM94" s="4"/>
      <c r="BN94" s="14"/>
      <c r="BO94" s="4"/>
      <c r="BP94" s="14"/>
      <c r="BQ94" s="4"/>
      <c r="BR94" s="14"/>
      <c r="BS94" s="4"/>
      <c r="BT94" s="14"/>
      <c r="BU94" s="4"/>
      <c r="BV94" s="14"/>
      <c r="BW94" s="4"/>
      <c r="BX94" s="14"/>
      <c r="BY94" s="4"/>
      <c r="BZ94" s="14"/>
      <c r="CA94" s="4"/>
      <c r="CB94" s="14"/>
      <c r="CC94" s="4"/>
      <c r="CD94" s="14"/>
      <c r="CE94" s="4"/>
      <c r="CF94" s="14"/>
      <c r="CG94" s="4"/>
      <c r="CH94" s="14"/>
      <c r="CI94" s="4"/>
      <c r="CJ94" s="14"/>
      <c r="CK94" s="4"/>
      <c r="CL94" s="14"/>
      <c r="CM94" s="4"/>
      <c r="CN94" s="14"/>
      <c r="CO94" s="4"/>
      <c r="CP94" s="14"/>
      <c r="CQ94" s="4"/>
      <c r="CR94" s="14"/>
      <c r="CS94" s="4"/>
      <c r="CT94" s="14"/>
      <c r="CU94" s="4"/>
      <c r="CV94" s="14"/>
      <c r="CW94" s="4"/>
      <c r="CX94" s="14"/>
      <c r="CY94" s="4"/>
      <c r="CZ94" s="14"/>
      <c r="DA94" s="4"/>
      <c r="DB94" s="14"/>
      <c r="DC94" s="4"/>
      <c r="DD94" s="14"/>
      <c r="DE94" s="4"/>
      <c r="DF94" s="14"/>
      <c r="DG94" s="4"/>
      <c r="DH94" s="14"/>
      <c r="DI94" s="4"/>
      <c r="DJ94" s="14"/>
      <c r="DK94" s="4"/>
      <c r="DL94" s="14"/>
      <c r="DM94" s="4"/>
      <c r="DN94" s="14"/>
      <c r="DO94" s="4"/>
      <c r="DP94" s="14"/>
      <c r="DQ94" s="4"/>
      <c r="DR94" s="14"/>
      <c r="DS94" s="4"/>
      <c r="DT94" s="14"/>
      <c r="DU94" s="4"/>
      <c r="DV94" s="14"/>
      <c r="DW94" s="4"/>
      <c r="DX94" s="14"/>
      <c r="DY94" s="4"/>
      <c r="DZ94" s="14"/>
      <c r="EA94" s="4"/>
      <c r="EB94" s="14"/>
      <c r="EC94" s="4"/>
      <c r="ED94" s="14"/>
      <c r="EE94" s="4"/>
      <c r="EF94" s="14"/>
      <c r="EG94" s="4"/>
      <c r="EH94" s="14"/>
      <c r="EI94" s="4"/>
      <c r="EJ94" s="14"/>
      <c r="EK94" s="4"/>
      <c r="EL94" s="14"/>
      <c r="EM94" s="4"/>
      <c r="EN94" s="14"/>
      <c r="EO94" s="4"/>
      <c r="EP94" s="14"/>
      <c r="EQ94" s="4"/>
      <c r="ER94" s="14"/>
      <c r="ES94" s="4"/>
      <c r="ET94" s="14"/>
      <c r="EU94" s="4"/>
      <c r="EV94" s="14"/>
      <c r="EW94" s="4"/>
      <c r="EX94" s="14"/>
      <c r="EY94" s="4"/>
      <c r="EZ94" s="14"/>
      <c r="FA94" s="4"/>
      <c r="FB94" s="14"/>
      <c r="FC94" s="4"/>
      <c r="FD94" s="14"/>
      <c r="FE94" s="4"/>
      <c r="FF94" s="14"/>
      <c r="FG94" s="4"/>
      <c r="FH94" s="14"/>
      <c r="FI94" s="4"/>
      <c r="FJ94" s="14"/>
      <c r="FK94" s="4"/>
      <c r="FL94" s="14"/>
      <c r="FM94" s="4"/>
      <c r="FN94" s="14"/>
      <c r="FO94" s="4"/>
      <c r="FP94" s="14"/>
      <c r="FQ94" s="4"/>
      <c r="FR94" s="14"/>
      <c r="FS94" s="4"/>
      <c r="FT94" s="14"/>
      <c r="FU94" s="4"/>
      <c r="FV94" s="14"/>
      <c r="FW94" s="4"/>
      <c r="FX94" s="14"/>
      <c r="FY94" s="4"/>
      <c r="FZ94" s="14"/>
      <c r="GA94" s="4"/>
      <c r="GB94" s="14"/>
      <c r="GC94" s="4"/>
      <c r="GD94" s="14"/>
      <c r="GE94" s="4"/>
      <c r="GF94" s="14"/>
      <c r="GG94" s="4"/>
      <c r="GH94" s="14"/>
      <c r="GI94" s="4"/>
      <c r="GJ94" s="14"/>
      <c r="GK94" s="4"/>
      <c r="GL94" s="14"/>
      <c r="GM94" s="4"/>
      <c r="GN94" s="14"/>
      <c r="GO94" s="4"/>
      <c r="GP94" s="14"/>
      <c r="GQ94" s="4"/>
      <c r="GR94" s="14"/>
      <c r="GS94" s="4"/>
      <c r="GT94" s="14"/>
      <c r="GU94" s="4"/>
      <c r="GV94" s="14"/>
      <c r="GW94" s="4"/>
      <c r="GX94" s="14"/>
      <c r="GY94" s="4"/>
      <c r="GZ94" s="14"/>
      <c r="HA94" s="4"/>
      <c r="HB94" s="14"/>
      <c r="HC94" s="4"/>
      <c r="HD94" s="14"/>
      <c r="HE94" s="4"/>
      <c r="HF94" s="14"/>
      <c r="HG94" s="4"/>
      <c r="HH94" s="14"/>
      <c r="HI94" s="4"/>
      <c r="HJ94" s="14"/>
      <c r="HK94" s="4"/>
      <c r="HL94" s="14"/>
      <c r="HM94" s="4"/>
      <c r="HN94" s="14"/>
      <c r="HO94" s="4"/>
      <c r="HP94" s="14"/>
      <c r="HQ94" s="4"/>
      <c r="HR94" s="14"/>
      <c r="HS94" s="4"/>
      <c r="HT94" s="14"/>
      <c r="HU94" s="4"/>
      <c r="HV94" s="14"/>
      <c r="HW94" s="4"/>
      <c r="HX94" s="14"/>
      <c r="HY94" s="4"/>
      <c r="HZ94" s="14"/>
      <c r="IA94" s="4"/>
      <c r="IB94" s="14"/>
      <c r="IC94" s="4"/>
      <c r="ID94" s="14"/>
      <c r="IE94" s="4"/>
      <c r="IF94" s="14"/>
      <c r="IG94" s="4"/>
      <c r="IH94" s="14"/>
      <c r="II94" s="4"/>
      <c r="IJ94" s="14"/>
      <c r="IK94" s="4"/>
      <c r="IL94" s="14"/>
      <c r="IM94" s="4"/>
    </row>
    <row r="95" spans="1:247" ht="18.75" customHeight="1">
      <c r="A95" s="60" t="s">
        <v>39</v>
      </c>
      <c r="B95" s="61"/>
      <c r="C95" s="19">
        <f>+D95+E95+F95+G95+H95</f>
        <v>31601.100000000002</v>
      </c>
      <c r="D95" s="19">
        <f>D99+D123+D139+D183</f>
        <v>718.8</v>
      </c>
      <c r="E95" s="19">
        <f>E98</f>
        <v>676.6</v>
      </c>
      <c r="F95" s="19">
        <f>F99+F123</f>
        <v>638.8</v>
      </c>
      <c r="G95" s="19">
        <f>G99+G123</f>
        <v>29566.9</v>
      </c>
      <c r="H95" s="19">
        <f>H99+H123</f>
        <v>0</v>
      </c>
      <c r="I95" s="29"/>
      <c r="J95" s="34"/>
      <c r="K95" s="35"/>
      <c r="L95" s="35"/>
      <c r="M95" s="35"/>
      <c r="N95" s="35"/>
      <c r="O95" s="34"/>
      <c r="P95" s="34"/>
      <c r="Q95" s="21"/>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c r="IJ95" s="13"/>
      <c r="IK95" s="13"/>
      <c r="IL95" s="13"/>
      <c r="IM95" s="13"/>
    </row>
    <row r="96" spans="1:50" ht="15" customHeight="1">
      <c r="A96" s="57" t="s">
        <v>4</v>
      </c>
      <c r="B96" s="58"/>
      <c r="C96" s="26">
        <f aca="true" t="shared" si="15" ref="C96:C101">D96+E96+F96+G96+H96</f>
        <v>0</v>
      </c>
      <c r="D96" s="23">
        <f>D100+D124+D140</f>
        <v>0</v>
      </c>
      <c r="E96" s="23">
        <f>E100+E124+E140</f>
        <v>0</v>
      </c>
      <c r="F96" s="23">
        <f>F100+F124+F140</f>
        <v>0</v>
      </c>
      <c r="G96" s="23">
        <f>G100+G124+G140</f>
        <v>0</v>
      </c>
      <c r="H96" s="23">
        <f>H100+H124+H140</f>
        <v>0</v>
      </c>
      <c r="I96" s="34"/>
      <c r="J96" s="34"/>
      <c r="K96" s="35"/>
      <c r="L96" s="35"/>
      <c r="M96" s="35"/>
      <c r="N96" s="35"/>
      <c r="O96" s="29"/>
      <c r="P96" s="29"/>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row>
    <row r="97" spans="1:50" ht="15" customHeight="1">
      <c r="A97" s="37" t="s">
        <v>14</v>
      </c>
      <c r="B97" s="38"/>
      <c r="C97" s="26">
        <f t="shared" si="15"/>
        <v>25131.9</v>
      </c>
      <c r="D97" s="23">
        <f>D101+D125+D141+D185</f>
        <v>0</v>
      </c>
      <c r="E97" s="23">
        <f>E101+E125+E141</f>
        <v>0</v>
      </c>
      <c r="F97" s="23">
        <f>F101+F125+F141</f>
        <v>0</v>
      </c>
      <c r="G97" s="23">
        <f>G101+G125+G141</f>
        <v>25131.9</v>
      </c>
      <c r="H97" s="23">
        <f>H101+H125+H141</f>
        <v>0</v>
      </c>
      <c r="I97" s="34"/>
      <c r="J97" s="34"/>
      <c r="K97" s="35"/>
      <c r="L97" s="35"/>
      <c r="M97" s="35"/>
      <c r="N97" s="35"/>
      <c r="O97" s="29"/>
      <c r="P97" s="29"/>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row>
    <row r="98" spans="1:50" ht="15" customHeight="1">
      <c r="A98" s="57" t="s">
        <v>56</v>
      </c>
      <c r="B98" s="58"/>
      <c r="C98" s="26">
        <f>+C102+C126+C142+C186</f>
        <v>6469.2</v>
      </c>
      <c r="D98" s="26">
        <f>+D102+D126+D142+D186</f>
        <v>718.8</v>
      </c>
      <c r="E98" s="26">
        <f>+E102+E126+E142+E186</f>
        <v>676.6</v>
      </c>
      <c r="F98" s="26">
        <f>+F102+F126+F142+F186</f>
        <v>638.8</v>
      </c>
      <c r="G98" s="26">
        <f>+G102+G126+G142+G186</f>
        <v>4435</v>
      </c>
      <c r="H98" s="26">
        <f>+H102+H126+H142+H186</f>
        <v>0</v>
      </c>
      <c r="I98" s="34"/>
      <c r="J98" s="34"/>
      <c r="K98" s="35"/>
      <c r="L98" s="35"/>
      <c r="M98" s="35"/>
      <c r="N98" s="35"/>
      <c r="O98" s="29"/>
      <c r="P98" s="29"/>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row>
    <row r="99" spans="1:50" ht="20.25" customHeight="1">
      <c r="A99" s="60" t="s">
        <v>22</v>
      </c>
      <c r="B99" s="61"/>
      <c r="C99" s="26">
        <f t="shared" si="15"/>
        <v>30470.5</v>
      </c>
      <c r="D99" s="23">
        <f>D100+D101+D102</f>
        <v>214.8</v>
      </c>
      <c r="E99" s="23">
        <f>SUM(E100:E102)</f>
        <v>50</v>
      </c>
      <c r="F99" s="23">
        <f>SUM(F100:F102)</f>
        <v>638.8</v>
      </c>
      <c r="G99" s="23">
        <f>SUM(G100:G102)</f>
        <v>29566.9</v>
      </c>
      <c r="H99" s="23">
        <f>SUM(H100:H102)</f>
        <v>0</v>
      </c>
      <c r="I99" s="34"/>
      <c r="J99" s="34"/>
      <c r="K99" s="35"/>
      <c r="L99" s="35"/>
      <c r="M99" s="35"/>
      <c r="N99" s="35"/>
      <c r="O99" s="29"/>
      <c r="P99" s="29"/>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row>
    <row r="100" spans="1:50" ht="15" customHeight="1">
      <c r="A100" s="30" t="s">
        <v>4</v>
      </c>
      <c r="B100" s="39"/>
      <c r="C100" s="26">
        <f t="shared" si="15"/>
        <v>0</v>
      </c>
      <c r="D100" s="23">
        <f>D104+D108+D116+D113</f>
        <v>0</v>
      </c>
      <c r="E100" s="23">
        <f>E104+E108+E116+E113</f>
        <v>0</v>
      </c>
      <c r="F100" s="23">
        <f>F104+F108+F116+F113</f>
        <v>0</v>
      </c>
      <c r="G100" s="23">
        <f>G104+G108+G116+G113</f>
        <v>0</v>
      </c>
      <c r="H100" s="23">
        <f>H104+H108+H116+H113</f>
        <v>0</v>
      </c>
      <c r="I100" s="34"/>
      <c r="J100" s="34"/>
      <c r="K100" s="35"/>
      <c r="L100" s="35"/>
      <c r="M100" s="35"/>
      <c r="N100" s="35"/>
      <c r="O100" s="29"/>
      <c r="P100" s="29"/>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row>
    <row r="101" spans="1:50" ht="15" customHeight="1">
      <c r="A101" s="57" t="s">
        <v>14</v>
      </c>
      <c r="B101" s="58"/>
      <c r="C101" s="26">
        <f t="shared" si="15"/>
        <v>25131.9</v>
      </c>
      <c r="D101" s="23">
        <f>D105+D109+D117+D113</f>
        <v>0</v>
      </c>
      <c r="E101" s="23">
        <f>E105+E109+E117+E113</f>
        <v>0</v>
      </c>
      <c r="F101" s="23">
        <f>F105+F109+F117+F113</f>
        <v>0</v>
      </c>
      <c r="G101" s="23">
        <f>G105+G109+G117+G113</f>
        <v>25131.9</v>
      </c>
      <c r="H101" s="23">
        <f>H105+H109+H117+H113</f>
        <v>0</v>
      </c>
      <c r="I101" s="34"/>
      <c r="J101" s="34"/>
      <c r="K101" s="35"/>
      <c r="L101" s="35"/>
      <c r="M101" s="35"/>
      <c r="N101" s="35"/>
      <c r="O101" s="29"/>
      <c r="P101" s="29"/>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row>
    <row r="102" spans="1:50" ht="15.75" customHeight="1">
      <c r="A102" s="69" t="s">
        <v>56</v>
      </c>
      <c r="B102" s="70"/>
      <c r="C102" s="26">
        <f aca="true" t="shared" si="16" ref="C102:H102">C106+C110+C114+C118+C122</f>
        <v>5338.599999999999</v>
      </c>
      <c r="D102" s="26">
        <f t="shared" si="16"/>
        <v>214.8</v>
      </c>
      <c r="E102" s="26">
        <f t="shared" si="16"/>
        <v>50</v>
      </c>
      <c r="F102" s="26">
        <f t="shared" si="16"/>
        <v>638.8</v>
      </c>
      <c r="G102" s="26">
        <f t="shared" si="16"/>
        <v>4435</v>
      </c>
      <c r="H102" s="26">
        <f t="shared" si="16"/>
        <v>0</v>
      </c>
      <c r="I102" s="34"/>
      <c r="J102" s="34"/>
      <c r="K102" s="35"/>
      <c r="L102" s="35"/>
      <c r="M102" s="35"/>
      <c r="N102" s="35"/>
      <c r="O102" s="34"/>
      <c r="P102" s="34"/>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s="18" customFormat="1" ht="73.5" customHeight="1">
      <c r="A103" s="25" t="s">
        <v>43</v>
      </c>
      <c r="B103" s="51" t="s">
        <v>108</v>
      </c>
      <c r="C103" s="26">
        <f>D103+E103+F103+G103+H103</f>
        <v>29716.9</v>
      </c>
      <c r="D103" s="23">
        <f>D104+D105+D106</f>
        <v>150</v>
      </c>
      <c r="E103" s="23">
        <f>E104+E105+E106</f>
        <v>0</v>
      </c>
      <c r="F103" s="23">
        <f>F104+F105+F106</f>
        <v>0</v>
      </c>
      <c r="G103" s="23">
        <f>G104+G105+G106</f>
        <v>29566.9</v>
      </c>
      <c r="H103" s="23">
        <f>H104+H105+H106</f>
        <v>0</v>
      </c>
      <c r="I103" s="51" t="s">
        <v>61</v>
      </c>
      <c r="J103" s="51" t="s">
        <v>92</v>
      </c>
      <c r="K103" s="51">
        <v>3</v>
      </c>
      <c r="L103" s="51">
        <v>1</v>
      </c>
      <c r="M103" s="51">
        <v>0</v>
      </c>
      <c r="N103" s="51">
        <v>0</v>
      </c>
      <c r="O103" s="51">
        <v>19</v>
      </c>
      <c r="P103" s="51">
        <v>0</v>
      </c>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row>
    <row r="104" spans="1:50" s="18" customFormat="1" ht="15" customHeight="1">
      <c r="A104" s="28" t="s">
        <v>4</v>
      </c>
      <c r="B104" s="52"/>
      <c r="C104" s="26">
        <f aca="true" t="shared" si="17" ref="C104:C138">D104+E104+F104+G104+H104</f>
        <v>0</v>
      </c>
      <c r="D104" s="23">
        <v>0</v>
      </c>
      <c r="E104" s="23">
        <v>0</v>
      </c>
      <c r="F104" s="23">
        <v>0</v>
      </c>
      <c r="G104" s="23">
        <v>0</v>
      </c>
      <c r="H104" s="23">
        <v>0</v>
      </c>
      <c r="I104" s="52"/>
      <c r="J104" s="52"/>
      <c r="K104" s="52"/>
      <c r="L104" s="52"/>
      <c r="M104" s="52"/>
      <c r="N104" s="52"/>
      <c r="O104" s="52"/>
      <c r="P104" s="52"/>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row>
    <row r="105" spans="1:50" s="18" customFormat="1" ht="15" customHeight="1">
      <c r="A105" s="28" t="s">
        <v>14</v>
      </c>
      <c r="B105" s="52"/>
      <c r="C105" s="26">
        <f t="shared" si="17"/>
        <v>25131.9</v>
      </c>
      <c r="D105" s="23">
        <v>0</v>
      </c>
      <c r="E105" s="23">
        <v>0</v>
      </c>
      <c r="F105" s="23">
        <v>0</v>
      </c>
      <c r="G105" s="23">
        <v>25131.9</v>
      </c>
      <c r="H105" s="23">
        <v>0</v>
      </c>
      <c r="I105" s="52"/>
      <c r="J105" s="52"/>
      <c r="K105" s="52"/>
      <c r="L105" s="52"/>
      <c r="M105" s="52"/>
      <c r="N105" s="52"/>
      <c r="O105" s="52"/>
      <c r="P105" s="52"/>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row>
    <row r="106" spans="1:50" s="18" customFormat="1" ht="14.25" customHeight="1">
      <c r="A106" s="28" t="s">
        <v>56</v>
      </c>
      <c r="B106" s="53"/>
      <c r="C106" s="26">
        <f t="shared" si="17"/>
        <v>4585</v>
      </c>
      <c r="D106" s="23">
        <v>150</v>
      </c>
      <c r="E106" s="23">
        <v>0</v>
      </c>
      <c r="F106" s="23">
        <v>0</v>
      </c>
      <c r="G106" s="23">
        <v>4435</v>
      </c>
      <c r="H106" s="23">
        <v>0</v>
      </c>
      <c r="I106" s="53"/>
      <c r="J106" s="53"/>
      <c r="K106" s="53"/>
      <c r="L106" s="53"/>
      <c r="M106" s="53"/>
      <c r="N106" s="53"/>
      <c r="O106" s="53"/>
      <c r="P106" s="53"/>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row>
    <row r="107" spans="1:50" s="18" customFormat="1" ht="92.25" customHeight="1">
      <c r="A107" s="25" t="s">
        <v>94</v>
      </c>
      <c r="B107" s="51" t="s">
        <v>108</v>
      </c>
      <c r="C107" s="26">
        <f>D107+E107+F107+G107+H107</f>
        <v>270</v>
      </c>
      <c r="D107" s="23">
        <f>+D108+D109+D110</f>
        <v>64.8</v>
      </c>
      <c r="E107" s="23">
        <f>+E108+E109+E110</f>
        <v>50</v>
      </c>
      <c r="F107" s="23">
        <f>+F108+F109+F110</f>
        <v>155.2</v>
      </c>
      <c r="G107" s="23">
        <f>+G108+G109+G110</f>
        <v>0</v>
      </c>
      <c r="H107" s="23">
        <f>+H108+H109+H110</f>
        <v>0</v>
      </c>
      <c r="I107" s="51" t="s">
        <v>95</v>
      </c>
      <c r="J107" s="51" t="s">
        <v>93</v>
      </c>
      <c r="K107" s="51">
        <v>300</v>
      </c>
      <c r="L107" s="51">
        <v>300</v>
      </c>
      <c r="M107" s="51">
        <v>235</v>
      </c>
      <c r="N107" s="51">
        <v>300</v>
      </c>
      <c r="O107" s="56">
        <v>300</v>
      </c>
      <c r="P107" s="56">
        <v>300</v>
      </c>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row>
    <row r="108" spans="1:50" s="18" customFormat="1" ht="14.25" customHeight="1">
      <c r="A108" s="28" t="s">
        <v>4</v>
      </c>
      <c r="B108" s="52"/>
      <c r="C108" s="26">
        <f t="shared" si="17"/>
        <v>0</v>
      </c>
      <c r="D108" s="23">
        <v>0</v>
      </c>
      <c r="E108" s="23">
        <v>0</v>
      </c>
      <c r="F108" s="23">
        <v>0</v>
      </c>
      <c r="G108" s="23">
        <v>0</v>
      </c>
      <c r="H108" s="23">
        <v>0</v>
      </c>
      <c r="I108" s="52"/>
      <c r="J108" s="52"/>
      <c r="K108" s="52"/>
      <c r="L108" s="52"/>
      <c r="M108" s="52"/>
      <c r="N108" s="52"/>
      <c r="O108" s="56"/>
      <c r="P108" s="56"/>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row>
    <row r="109" spans="1:50" s="18" customFormat="1" ht="14.25" customHeight="1">
      <c r="A109" s="28" t="s">
        <v>14</v>
      </c>
      <c r="B109" s="52"/>
      <c r="C109" s="26">
        <f t="shared" si="17"/>
        <v>0</v>
      </c>
      <c r="D109" s="23">
        <v>0</v>
      </c>
      <c r="E109" s="23">
        <v>0</v>
      </c>
      <c r="F109" s="23">
        <v>0</v>
      </c>
      <c r="G109" s="23">
        <v>0</v>
      </c>
      <c r="H109" s="23">
        <v>0</v>
      </c>
      <c r="I109" s="52"/>
      <c r="J109" s="52"/>
      <c r="K109" s="52"/>
      <c r="L109" s="52"/>
      <c r="M109" s="52"/>
      <c r="N109" s="52"/>
      <c r="O109" s="56"/>
      <c r="P109" s="56"/>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row>
    <row r="110" spans="1:50" ht="14.25" customHeight="1">
      <c r="A110" s="28" t="s">
        <v>56</v>
      </c>
      <c r="B110" s="53"/>
      <c r="C110" s="26">
        <f>D110+E110+F110+G110+H110</f>
        <v>270</v>
      </c>
      <c r="D110" s="23">
        <v>64.8</v>
      </c>
      <c r="E110" s="23">
        <v>50</v>
      </c>
      <c r="F110" s="23">
        <v>155.2</v>
      </c>
      <c r="G110" s="23">
        <v>0</v>
      </c>
      <c r="H110" s="23">
        <v>0</v>
      </c>
      <c r="I110" s="52"/>
      <c r="J110" s="52"/>
      <c r="K110" s="53"/>
      <c r="L110" s="53"/>
      <c r="M110" s="52"/>
      <c r="N110" s="52"/>
      <c r="O110" s="56"/>
      <c r="P110" s="56"/>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row>
    <row r="111" spans="1:50" ht="69.75" customHeight="1">
      <c r="A111" s="25" t="s">
        <v>44</v>
      </c>
      <c r="B111" s="51" t="s">
        <v>108</v>
      </c>
      <c r="C111" s="26">
        <f t="shared" si="17"/>
        <v>0</v>
      </c>
      <c r="D111" s="23">
        <v>0</v>
      </c>
      <c r="E111" s="23">
        <v>0</v>
      </c>
      <c r="F111" s="23">
        <v>0</v>
      </c>
      <c r="G111" s="23">
        <v>0</v>
      </c>
      <c r="H111" s="23">
        <v>0</v>
      </c>
      <c r="I111" s="51" t="s">
        <v>62</v>
      </c>
      <c r="J111" s="51" t="s">
        <v>93</v>
      </c>
      <c r="K111" s="51">
        <v>159</v>
      </c>
      <c r="L111" s="51">
        <v>0</v>
      </c>
      <c r="M111" s="51">
        <v>148</v>
      </c>
      <c r="N111" s="51">
        <v>161</v>
      </c>
      <c r="O111" s="51">
        <v>161</v>
      </c>
      <c r="P111" s="51">
        <v>161</v>
      </c>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row>
    <row r="112" spans="1:50" ht="12.75" customHeight="1">
      <c r="A112" s="28" t="s">
        <v>4</v>
      </c>
      <c r="B112" s="52"/>
      <c r="C112" s="26">
        <f t="shared" si="17"/>
        <v>0</v>
      </c>
      <c r="D112" s="23">
        <v>0</v>
      </c>
      <c r="E112" s="23">
        <v>0</v>
      </c>
      <c r="F112" s="23">
        <v>0</v>
      </c>
      <c r="G112" s="23">
        <v>0</v>
      </c>
      <c r="H112" s="23">
        <v>0</v>
      </c>
      <c r="I112" s="52"/>
      <c r="J112" s="52"/>
      <c r="K112" s="52"/>
      <c r="L112" s="52"/>
      <c r="M112" s="52"/>
      <c r="N112" s="52"/>
      <c r="O112" s="52"/>
      <c r="P112" s="52"/>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row>
    <row r="113" spans="1:50" ht="12.75" customHeight="1">
      <c r="A113" s="28" t="s">
        <v>14</v>
      </c>
      <c r="B113" s="52"/>
      <c r="C113" s="26">
        <f t="shared" si="17"/>
        <v>0</v>
      </c>
      <c r="D113" s="23">
        <v>0</v>
      </c>
      <c r="E113" s="23">
        <v>0</v>
      </c>
      <c r="F113" s="23">
        <v>0</v>
      </c>
      <c r="G113" s="23">
        <v>0</v>
      </c>
      <c r="H113" s="23">
        <v>0</v>
      </c>
      <c r="I113" s="52"/>
      <c r="J113" s="52"/>
      <c r="K113" s="52"/>
      <c r="L113" s="52"/>
      <c r="M113" s="52"/>
      <c r="N113" s="52"/>
      <c r="O113" s="52"/>
      <c r="P113" s="52"/>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row>
    <row r="114" spans="1:50" ht="15.75" customHeight="1">
      <c r="A114" s="28" t="s">
        <v>56</v>
      </c>
      <c r="B114" s="53"/>
      <c r="C114" s="26">
        <f t="shared" si="17"/>
        <v>0</v>
      </c>
      <c r="D114" s="23">
        <v>0</v>
      </c>
      <c r="E114" s="23">
        <v>0</v>
      </c>
      <c r="F114" s="23">
        <v>0</v>
      </c>
      <c r="G114" s="23">
        <v>0</v>
      </c>
      <c r="H114" s="23">
        <v>0</v>
      </c>
      <c r="I114" s="53"/>
      <c r="J114" s="53"/>
      <c r="K114" s="53"/>
      <c r="L114" s="53"/>
      <c r="M114" s="53"/>
      <c r="N114" s="53"/>
      <c r="O114" s="53"/>
      <c r="P114" s="53"/>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row>
    <row r="115" spans="1:50" ht="69" customHeight="1">
      <c r="A115" s="25" t="s">
        <v>104</v>
      </c>
      <c r="B115" s="56" t="s">
        <v>108</v>
      </c>
      <c r="C115" s="26">
        <f aca="true" t="shared" si="18" ref="C115:H115">C118</f>
        <v>38.4</v>
      </c>
      <c r="D115" s="26">
        <f t="shared" si="18"/>
        <v>0</v>
      </c>
      <c r="E115" s="26">
        <f t="shared" si="18"/>
        <v>0</v>
      </c>
      <c r="F115" s="26">
        <f t="shared" si="18"/>
        <v>38.4</v>
      </c>
      <c r="G115" s="26">
        <f t="shared" si="18"/>
        <v>0</v>
      </c>
      <c r="H115" s="26">
        <f t="shared" si="18"/>
        <v>0</v>
      </c>
      <c r="I115" s="56" t="s">
        <v>63</v>
      </c>
      <c r="J115" s="56" t="s">
        <v>93</v>
      </c>
      <c r="K115" s="56">
        <v>0</v>
      </c>
      <c r="L115" s="56">
        <v>0</v>
      </c>
      <c r="M115" s="56">
        <v>0</v>
      </c>
      <c r="N115" s="56">
        <v>10</v>
      </c>
      <c r="O115" s="56">
        <v>0</v>
      </c>
      <c r="P115" s="56">
        <v>0</v>
      </c>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row>
    <row r="116" spans="1:50" ht="15">
      <c r="A116" s="28" t="s">
        <v>4</v>
      </c>
      <c r="B116" s="56"/>
      <c r="C116" s="26">
        <f t="shared" si="17"/>
        <v>0</v>
      </c>
      <c r="D116" s="23">
        <v>0</v>
      </c>
      <c r="E116" s="23">
        <v>0</v>
      </c>
      <c r="F116" s="23">
        <v>0</v>
      </c>
      <c r="G116" s="23">
        <v>0</v>
      </c>
      <c r="H116" s="23">
        <v>0</v>
      </c>
      <c r="I116" s="56"/>
      <c r="J116" s="56"/>
      <c r="K116" s="56"/>
      <c r="L116" s="56"/>
      <c r="M116" s="56"/>
      <c r="N116" s="56"/>
      <c r="O116" s="56"/>
      <c r="P116" s="56"/>
      <c r="Q116" s="21"/>
      <c r="R116" s="40"/>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row>
    <row r="117" spans="1:50" ht="15">
      <c r="A117" s="28" t="s">
        <v>14</v>
      </c>
      <c r="B117" s="56"/>
      <c r="C117" s="26">
        <f t="shared" si="17"/>
        <v>0</v>
      </c>
      <c r="D117" s="23">
        <v>0</v>
      </c>
      <c r="E117" s="23">
        <v>0</v>
      </c>
      <c r="F117" s="23">
        <v>0</v>
      </c>
      <c r="G117" s="23">
        <v>0</v>
      </c>
      <c r="H117" s="23">
        <v>0</v>
      </c>
      <c r="I117" s="56"/>
      <c r="J117" s="56"/>
      <c r="K117" s="56"/>
      <c r="L117" s="56"/>
      <c r="M117" s="56"/>
      <c r="N117" s="56"/>
      <c r="O117" s="56"/>
      <c r="P117" s="56"/>
      <c r="Q117" s="21"/>
      <c r="R117" s="40"/>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row>
    <row r="118" spans="1:50" ht="15">
      <c r="A118" s="28" t="s">
        <v>56</v>
      </c>
      <c r="B118" s="56"/>
      <c r="C118" s="26">
        <f t="shared" si="17"/>
        <v>38.4</v>
      </c>
      <c r="D118" s="23">
        <v>0</v>
      </c>
      <c r="E118" s="23">
        <v>0</v>
      </c>
      <c r="F118" s="23">
        <v>38.4</v>
      </c>
      <c r="G118" s="23">
        <v>0</v>
      </c>
      <c r="H118" s="23">
        <v>0</v>
      </c>
      <c r="I118" s="56"/>
      <c r="J118" s="56"/>
      <c r="K118" s="56"/>
      <c r="L118" s="56"/>
      <c r="M118" s="56"/>
      <c r="N118" s="56"/>
      <c r="O118" s="56"/>
      <c r="P118" s="56"/>
      <c r="Q118" s="21"/>
      <c r="R118" s="40"/>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row>
    <row r="119" spans="1:50" ht="41.25" customHeight="1">
      <c r="A119" s="28" t="s">
        <v>157</v>
      </c>
      <c r="B119" s="51" t="s">
        <v>108</v>
      </c>
      <c r="C119" s="26">
        <f>D119+E119+F119+G119+H119</f>
        <v>445.2</v>
      </c>
      <c r="D119" s="26">
        <f>D120+D121+D122</f>
        <v>0</v>
      </c>
      <c r="E119" s="26">
        <f>E120+E121+E122</f>
        <v>0</v>
      </c>
      <c r="F119" s="26">
        <f>F120+F121+F122</f>
        <v>445.2</v>
      </c>
      <c r="G119" s="26">
        <f>G120+G121+G122</f>
        <v>0</v>
      </c>
      <c r="H119" s="26">
        <f>H120+H121+H122</f>
        <v>0</v>
      </c>
      <c r="I119" s="51" t="s">
        <v>159</v>
      </c>
      <c r="J119" s="51" t="s">
        <v>158</v>
      </c>
      <c r="K119" s="51">
        <v>0</v>
      </c>
      <c r="L119" s="51">
        <v>0</v>
      </c>
      <c r="M119" s="51">
        <v>0</v>
      </c>
      <c r="N119" s="51">
        <v>32.979</v>
      </c>
      <c r="O119" s="51">
        <v>0</v>
      </c>
      <c r="P119" s="51">
        <v>0</v>
      </c>
      <c r="Q119" s="21"/>
      <c r="R119" s="40"/>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row>
    <row r="120" spans="1:50" ht="25.5" customHeight="1">
      <c r="A120" s="28" t="s">
        <v>4</v>
      </c>
      <c r="B120" s="52"/>
      <c r="C120" s="26">
        <f>D120+E120+F120+G120+H120</f>
        <v>0</v>
      </c>
      <c r="D120" s="23">
        <v>0</v>
      </c>
      <c r="E120" s="23">
        <v>0</v>
      </c>
      <c r="F120" s="23">
        <v>0</v>
      </c>
      <c r="G120" s="23">
        <v>0</v>
      </c>
      <c r="H120" s="23">
        <v>0</v>
      </c>
      <c r="I120" s="52"/>
      <c r="J120" s="52"/>
      <c r="K120" s="52"/>
      <c r="L120" s="52"/>
      <c r="M120" s="52"/>
      <c r="N120" s="52"/>
      <c r="O120" s="52"/>
      <c r="P120" s="52"/>
      <c r="Q120" s="21"/>
      <c r="R120" s="40"/>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row>
    <row r="121" spans="1:50" ht="22.5" customHeight="1">
      <c r="A121" s="28" t="s">
        <v>14</v>
      </c>
      <c r="B121" s="52"/>
      <c r="C121" s="26">
        <f>D121+E121+F121+G121+H121</f>
        <v>0</v>
      </c>
      <c r="D121" s="23">
        <v>0</v>
      </c>
      <c r="E121" s="23">
        <v>0</v>
      </c>
      <c r="F121" s="23">
        <v>0</v>
      </c>
      <c r="G121" s="23">
        <v>0</v>
      </c>
      <c r="H121" s="23">
        <v>0</v>
      </c>
      <c r="I121" s="52"/>
      <c r="J121" s="52"/>
      <c r="K121" s="52"/>
      <c r="L121" s="52"/>
      <c r="M121" s="52"/>
      <c r="N121" s="52"/>
      <c r="O121" s="52"/>
      <c r="P121" s="52"/>
      <c r="Q121" s="21"/>
      <c r="R121" s="40"/>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row>
    <row r="122" spans="1:50" ht="23.25" customHeight="1">
      <c r="A122" s="28" t="s">
        <v>56</v>
      </c>
      <c r="B122" s="53"/>
      <c r="C122" s="26">
        <f>D122+E122+F122+G122+H122</f>
        <v>445.2</v>
      </c>
      <c r="D122" s="23">
        <v>0</v>
      </c>
      <c r="E122" s="23">
        <v>0</v>
      </c>
      <c r="F122" s="23">
        <v>445.2</v>
      </c>
      <c r="G122" s="23">
        <v>0</v>
      </c>
      <c r="H122" s="23">
        <v>0</v>
      </c>
      <c r="I122" s="53"/>
      <c r="J122" s="53"/>
      <c r="K122" s="53"/>
      <c r="L122" s="53"/>
      <c r="M122" s="53"/>
      <c r="N122" s="53"/>
      <c r="O122" s="53"/>
      <c r="P122" s="53"/>
      <c r="Q122" s="21"/>
      <c r="R122" s="40"/>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row>
    <row r="123" spans="1:50" s="2" customFormat="1" ht="32.25" customHeight="1">
      <c r="A123" s="60" t="s">
        <v>49</v>
      </c>
      <c r="B123" s="61"/>
      <c r="C123" s="26">
        <f t="shared" si="17"/>
        <v>0</v>
      </c>
      <c r="D123" s="23">
        <f>D127+D131+D135</f>
        <v>0</v>
      </c>
      <c r="E123" s="23">
        <f>E127+E131+E135</f>
        <v>0</v>
      </c>
      <c r="F123" s="23">
        <f>F127+F131+F135</f>
        <v>0</v>
      </c>
      <c r="G123" s="23">
        <f aca="true" t="shared" si="19" ref="D123:H126">G127+G131+G135</f>
        <v>0</v>
      </c>
      <c r="H123" s="23">
        <f t="shared" si="19"/>
        <v>0</v>
      </c>
      <c r="I123" s="41"/>
      <c r="J123" s="28"/>
      <c r="K123" s="28"/>
      <c r="L123" s="28"/>
      <c r="M123" s="28"/>
      <c r="N123" s="28"/>
      <c r="O123" s="28"/>
      <c r="P123" s="28"/>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row>
    <row r="124" spans="1:50" s="2" customFormat="1" ht="15.75" customHeight="1">
      <c r="A124" s="57" t="s">
        <v>4</v>
      </c>
      <c r="B124" s="58"/>
      <c r="C124" s="26">
        <f t="shared" si="17"/>
        <v>0</v>
      </c>
      <c r="D124" s="23">
        <f t="shared" si="19"/>
        <v>0</v>
      </c>
      <c r="E124" s="23">
        <f t="shared" si="19"/>
        <v>0</v>
      </c>
      <c r="F124" s="23">
        <f t="shared" si="19"/>
        <v>0</v>
      </c>
      <c r="G124" s="23">
        <f t="shared" si="19"/>
        <v>0</v>
      </c>
      <c r="H124" s="23">
        <f t="shared" si="19"/>
        <v>0</v>
      </c>
      <c r="I124" s="41"/>
      <c r="J124" s="28"/>
      <c r="K124" s="28"/>
      <c r="L124" s="28"/>
      <c r="M124" s="28"/>
      <c r="N124" s="28"/>
      <c r="O124" s="28"/>
      <c r="P124" s="28"/>
      <c r="Q124" s="40"/>
      <c r="R124" s="21"/>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row>
    <row r="125" spans="1:50" s="2" customFormat="1" ht="15.75" customHeight="1">
      <c r="A125" s="57" t="s">
        <v>14</v>
      </c>
      <c r="B125" s="58"/>
      <c r="C125" s="26">
        <f t="shared" si="17"/>
        <v>0</v>
      </c>
      <c r="D125" s="23">
        <f t="shared" si="19"/>
        <v>0</v>
      </c>
      <c r="E125" s="23">
        <f t="shared" si="19"/>
        <v>0</v>
      </c>
      <c r="F125" s="23">
        <f t="shared" si="19"/>
        <v>0</v>
      </c>
      <c r="G125" s="23">
        <f t="shared" si="19"/>
        <v>0</v>
      </c>
      <c r="H125" s="23">
        <f t="shared" si="19"/>
        <v>0</v>
      </c>
      <c r="I125" s="41"/>
      <c r="J125" s="28"/>
      <c r="K125" s="28"/>
      <c r="L125" s="28"/>
      <c r="M125" s="28"/>
      <c r="N125" s="28"/>
      <c r="O125" s="28"/>
      <c r="P125" s="28"/>
      <c r="Q125" s="40"/>
      <c r="R125" s="21"/>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row>
    <row r="126" spans="1:50" s="2" customFormat="1" ht="15.75" customHeight="1">
      <c r="A126" s="57" t="s">
        <v>56</v>
      </c>
      <c r="B126" s="58"/>
      <c r="C126" s="26">
        <f t="shared" si="17"/>
        <v>0</v>
      </c>
      <c r="D126" s="23">
        <f t="shared" si="19"/>
        <v>0</v>
      </c>
      <c r="E126" s="23">
        <f t="shared" si="19"/>
        <v>0</v>
      </c>
      <c r="F126" s="23">
        <f t="shared" si="19"/>
        <v>0</v>
      </c>
      <c r="G126" s="23">
        <f t="shared" si="19"/>
        <v>0</v>
      </c>
      <c r="H126" s="23">
        <f t="shared" si="19"/>
        <v>0</v>
      </c>
      <c r="I126" s="41"/>
      <c r="J126" s="28"/>
      <c r="K126" s="28"/>
      <c r="L126" s="28"/>
      <c r="M126" s="28"/>
      <c r="N126" s="28"/>
      <c r="O126" s="28"/>
      <c r="P126" s="28"/>
      <c r="Q126" s="40"/>
      <c r="R126" s="21"/>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row>
    <row r="127" spans="1:50" ht="75" customHeight="1">
      <c r="A127" s="25" t="s">
        <v>96</v>
      </c>
      <c r="B127" s="51" t="s">
        <v>108</v>
      </c>
      <c r="C127" s="26">
        <f t="shared" si="17"/>
        <v>0</v>
      </c>
      <c r="D127" s="23">
        <f>D128+D129+D130</f>
        <v>0</v>
      </c>
      <c r="E127" s="23">
        <f>E128+E129+E130</f>
        <v>0</v>
      </c>
      <c r="F127" s="23">
        <f>F128+F129+F130</f>
        <v>0</v>
      </c>
      <c r="G127" s="23">
        <f>G128+G129+G130</f>
        <v>0</v>
      </c>
      <c r="H127" s="23">
        <f>H128+H129+H130</f>
        <v>0</v>
      </c>
      <c r="I127" s="51" t="s">
        <v>97</v>
      </c>
      <c r="J127" s="51" t="s">
        <v>93</v>
      </c>
      <c r="K127" s="51">
        <v>8</v>
      </c>
      <c r="L127" s="51">
        <v>8</v>
      </c>
      <c r="M127" s="51">
        <v>7</v>
      </c>
      <c r="N127" s="51">
        <v>7</v>
      </c>
      <c r="O127" s="51">
        <v>7</v>
      </c>
      <c r="P127" s="51">
        <v>7</v>
      </c>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row>
    <row r="128" spans="1:50" ht="14.25" customHeight="1">
      <c r="A128" s="28" t="s">
        <v>4</v>
      </c>
      <c r="B128" s="52"/>
      <c r="C128" s="26">
        <f t="shared" si="17"/>
        <v>0</v>
      </c>
      <c r="D128" s="23">
        <v>0</v>
      </c>
      <c r="E128" s="23">
        <v>0</v>
      </c>
      <c r="F128" s="23">
        <v>0</v>
      </c>
      <c r="G128" s="23">
        <v>0</v>
      </c>
      <c r="H128" s="23">
        <v>0</v>
      </c>
      <c r="I128" s="52"/>
      <c r="J128" s="52"/>
      <c r="K128" s="52"/>
      <c r="L128" s="52"/>
      <c r="M128" s="52"/>
      <c r="N128" s="52"/>
      <c r="O128" s="52"/>
      <c r="P128" s="52"/>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row>
    <row r="129" spans="1:50" ht="14.25" customHeight="1">
      <c r="A129" s="28" t="s">
        <v>14</v>
      </c>
      <c r="B129" s="52"/>
      <c r="C129" s="26">
        <f t="shared" si="17"/>
        <v>0</v>
      </c>
      <c r="D129" s="23">
        <v>0</v>
      </c>
      <c r="E129" s="23">
        <v>0</v>
      </c>
      <c r="F129" s="23">
        <v>0</v>
      </c>
      <c r="G129" s="23">
        <v>0</v>
      </c>
      <c r="H129" s="23">
        <v>0</v>
      </c>
      <c r="I129" s="52"/>
      <c r="J129" s="52"/>
      <c r="K129" s="52"/>
      <c r="L129" s="52"/>
      <c r="M129" s="52"/>
      <c r="N129" s="52"/>
      <c r="O129" s="52"/>
      <c r="P129" s="52"/>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row>
    <row r="130" spans="1:50" ht="17.25" customHeight="1">
      <c r="A130" s="28" t="s">
        <v>56</v>
      </c>
      <c r="B130" s="53"/>
      <c r="C130" s="26">
        <f t="shared" si="17"/>
        <v>0</v>
      </c>
      <c r="D130" s="23">
        <v>0</v>
      </c>
      <c r="E130" s="23">
        <v>0</v>
      </c>
      <c r="F130" s="23">
        <v>0</v>
      </c>
      <c r="G130" s="23">
        <v>0</v>
      </c>
      <c r="H130" s="23">
        <v>0</v>
      </c>
      <c r="I130" s="53"/>
      <c r="J130" s="53"/>
      <c r="K130" s="53"/>
      <c r="L130" s="53"/>
      <c r="M130" s="53"/>
      <c r="N130" s="53"/>
      <c r="O130" s="53"/>
      <c r="P130" s="53"/>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row>
    <row r="131" spans="1:50" s="18" customFormat="1" ht="74.25" customHeight="1">
      <c r="A131" s="25" t="s">
        <v>74</v>
      </c>
      <c r="B131" s="51" t="s">
        <v>108</v>
      </c>
      <c r="C131" s="26">
        <f t="shared" si="17"/>
        <v>0</v>
      </c>
      <c r="D131" s="23">
        <v>0</v>
      </c>
      <c r="E131" s="23">
        <v>0</v>
      </c>
      <c r="F131" s="23">
        <v>0</v>
      </c>
      <c r="G131" s="23">
        <v>0</v>
      </c>
      <c r="H131" s="23">
        <v>0</v>
      </c>
      <c r="I131" s="51" t="s">
        <v>98</v>
      </c>
      <c r="J131" s="51" t="s">
        <v>93</v>
      </c>
      <c r="K131" s="51">
        <v>10</v>
      </c>
      <c r="L131" s="51">
        <v>4</v>
      </c>
      <c r="M131" s="51">
        <v>8</v>
      </c>
      <c r="N131" s="51">
        <v>10</v>
      </c>
      <c r="O131" s="51">
        <v>10</v>
      </c>
      <c r="P131" s="51">
        <v>10</v>
      </c>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row>
    <row r="132" spans="1:50" s="18" customFormat="1" ht="14.25" customHeight="1">
      <c r="A132" s="28" t="s">
        <v>4</v>
      </c>
      <c r="B132" s="52"/>
      <c r="C132" s="26">
        <f t="shared" si="17"/>
        <v>0</v>
      </c>
      <c r="D132" s="23">
        <v>0</v>
      </c>
      <c r="E132" s="23">
        <v>0</v>
      </c>
      <c r="F132" s="23">
        <v>0</v>
      </c>
      <c r="G132" s="23">
        <v>0</v>
      </c>
      <c r="H132" s="23">
        <v>0</v>
      </c>
      <c r="I132" s="52"/>
      <c r="J132" s="52"/>
      <c r="K132" s="52"/>
      <c r="L132" s="52"/>
      <c r="M132" s="52"/>
      <c r="N132" s="52"/>
      <c r="O132" s="52"/>
      <c r="P132" s="52"/>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row>
    <row r="133" spans="1:50" s="18" customFormat="1" ht="14.25" customHeight="1">
      <c r="A133" s="28" t="s">
        <v>14</v>
      </c>
      <c r="B133" s="52"/>
      <c r="C133" s="26">
        <f t="shared" si="17"/>
        <v>0</v>
      </c>
      <c r="D133" s="23">
        <v>0</v>
      </c>
      <c r="E133" s="23">
        <v>0</v>
      </c>
      <c r="F133" s="23">
        <v>0</v>
      </c>
      <c r="G133" s="23">
        <v>0</v>
      </c>
      <c r="H133" s="23">
        <v>0</v>
      </c>
      <c r="I133" s="52"/>
      <c r="J133" s="52"/>
      <c r="K133" s="52"/>
      <c r="L133" s="52"/>
      <c r="M133" s="52"/>
      <c r="N133" s="52"/>
      <c r="O133" s="52"/>
      <c r="P133" s="52"/>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row>
    <row r="134" spans="1:50" s="18" customFormat="1" ht="14.25" customHeight="1">
      <c r="A134" s="28" t="s">
        <v>56</v>
      </c>
      <c r="B134" s="53"/>
      <c r="C134" s="26">
        <f t="shared" si="17"/>
        <v>0</v>
      </c>
      <c r="D134" s="23">
        <v>0</v>
      </c>
      <c r="E134" s="23">
        <v>0</v>
      </c>
      <c r="F134" s="23">
        <v>0</v>
      </c>
      <c r="G134" s="23">
        <v>0</v>
      </c>
      <c r="H134" s="23">
        <v>0</v>
      </c>
      <c r="I134" s="52"/>
      <c r="J134" s="52"/>
      <c r="K134" s="52"/>
      <c r="L134" s="52"/>
      <c r="M134" s="52"/>
      <c r="N134" s="52"/>
      <c r="O134" s="52"/>
      <c r="P134" s="52"/>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row>
    <row r="135" spans="1:50" ht="70.5" customHeight="1">
      <c r="A135" s="37" t="s">
        <v>19</v>
      </c>
      <c r="B135" s="51" t="s">
        <v>108</v>
      </c>
      <c r="C135" s="26">
        <f t="shared" si="17"/>
        <v>0</v>
      </c>
      <c r="D135" s="23">
        <v>0</v>
      </c>
      <c r="E135" s="23">
        <v>0</v>
      </c>
      <c r="F135" s="23">
        <v>0</v>
      </c>
      <c r="G135" s="23">
        <v>0</v>
      </c>
      <c r="H135" s="23">
        <v>0</v>
      </c>
      <c r="I135" s="51" t="s">
        <v>99</v>
      </c>
      <c r="J135" s="51" t="s">
        <v>93</v>
      </c>
      <c r="K135" s="51">
        <v>10</v>
      </c>
      <c r="L135" s="51">
        <v>10</v>
      </c>
      <c r="M135" s="51">
        <v>0</v>
      </c>
      <c r="N135" s="51">
        <v>0</v>
      </c>
      <c r="O135" s="51">
        <v>0</v>
      </c>
      <c r="P135" s="51">
        <v>0</v>
      </c>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row>
    <row r="136" spans="1:50" ht="15">
      <c r="A136" s="30" t="s">
        <v>4</v>
      </c>
      <c r="B136" s="52"/>
      <c r="C136" s="26">
        <f t="shared" si="17"/>
        <v>0</v>
      </c>
      <c r="D136" s="23">
        <v>0</v>
      </c>
      <c r="E136" s="23">
        <v>0</v>
      </c>
      <c r="F136" s="23">
        <v>0</v>
      </c>
      <c r="G136" s="23">
        <v>0</v>
      </c>
      <c r="H136" s="23">
        <v>0</v>
      </c>
      <c r="I136" s="52"/>
      <c r="J136" s="52"/>
      <c r="K136" s="52"/>
      <c r="L136" s="52"/>
      <c r="M136" s="52"/>
      <c r="N136" s="52"/>
      <c r="O136" s="52"/>
      <c r="P136" s="52"/>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row>
    <row r="137" spans="1:50" ht="15">
      <c r="A137" s="30" t="s">
        <v>14</v>
      </c>
      <c r="B137" s="52"/>
      <c r="C137" s="26">
        <f t="shared" si="17"/>
        <v>0</v>
      </c>
      <c r="D137" s="23">
        <v>0</v>
      </c>
      <c r="E137" s="23">
        <v>0</v>
      </c>
      <c r="F137" s="23">
        <v>0</v>
      </c>
      <c r="G137" s="23">
        <v>0</v>
      </c>
      <c r="H137" s="23">
        <v>0</v>
      </c>
      <c r="I137" s="52"/>
      <c r="J137" s="52"/>
      <c r="K137" s="52"/>
      <c r="L137" s="52"/>
      <c r="M137" s="52"/>
      <c r="N137" s="52"/>
      <c r="O137" s="52"/>
      <c r="P137" s="52"/>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row>
    <row r="138" spans="1:50" ht="15.75" customHeight="1">
      <c r="A138" s="30" t="s">
        <v>56</v>
      </c>
      <c r="B138" s="53"/>
      <c r="C138" s="26">
        <f t="shared" si="17"/>
        <v>0</v>
      </c>
      <c r="D138" s="23">
        <v>0</v>
      </c>
      <c r="E138" s="23">
        <v>0</v>
      </c>
      <c r="F138" s="23">
        <v>0</v>
      </c>
      <c r="G138" s="23">
        <v>0</v>
      </c>
      <c r="H138" s="23">
        <v>0</v>
      </c>
      <c r="I138" s="52"/>
      <c r="J138" s="52"/>
      <c r="K138" s="52"/>
      <c r="L138" s="52"/>
      <c r="M138" s="52"/>
      <c r="N138" s="52"/>
      <c r="O138" s="52"/>
      <c r="P138" s="52"/>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row>
    <row r="139" spans="1:50" ht="74.25" customHeight="1">
      <c r="A139" s="60" t="s">
        <v>23</v>
      </c>
      <c r="B139" s="61"/>
      <c r="C139" s="26">
        <f>SUM(C140:C142)</f>
        <v>1053</v>
      </c>
      <c r="D139" s="23">
        <f>D140+D141+D142</f>
        <v>488</v>
      </c>
      <c r="E139" s="23">
        <f>E140+E141+E142</f>
        <v>565</v>
      </c>
      <c r="F139" s="23">
        <f>F140+F141+F142</f>
        <v>0</v>
      </c>
      <c r="G139" s="23">
        <f>G140+G141+G142</f>
        <v>0</v>
      </c>
      <c r="H139" s="23">
        <f>H140+H141+H142</f>
        <v>0</v>
      </c>
      <c r="I139" s="28"/>
      <c r="J139" s="28"/>
      <c r="K139" s="28"/>
      <c r="L139" s="28"/>
      <c r="M139" s="28"/>
      <c r="N139" s="28"/>
      <c r="O139" s="28"/>
      <c r="P139" s="28"/>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row>
    <row r="140" spans="1:50" ht="14.25" customHeight="1">
      <c r="A140" s="57" t="s">
        <v>4</v>
      </c>
      <c r="B140" s="58"/>
      <c r="C140" s="26">
        <f aca="true" t="shared" si="20" ref="C140:C190">D140+E140+F140+G140+H140</f>
        <v>0</v>
      </c>
      <c r="D140" s="23">
        <f>D192+D196+D200</f>
        <v>0</v>
      </c>
      <c r="E140" s="23">
        <f>E192+E196+E200</f>
        <v>0</v>
      </c>
      <c r="F140" s="23">
        <f aca="true" t="shared" si="21" ref="F140:H141">F192+F196+F200</f>
        <v>0</v>
      </c>
      <c r="G140" s="23">
        <f t="shared" si="21"/>
        <v>0</v>
      </c>
      <c r="H140" s="23">
        <f t="shared" si="21"/>
        <v>0</v>
      </c>
      <c r="I140" s="28"/>
      <c r="J140" s="28"/>
      <c r="K140" s="28"/>
      <c r="L140" s="28"/>
      <c r="M140" s="28"/>
      <c r="N140" s="28"/>
      <c r="O140" s="28"/>
      <c r="P140" s="28"/>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row>
    <row r="141" spans="1:50" ht="14.25" customHeight="1">
      <c r="A141" s="57" t="s">
        <v>14</v>
      </c>
      <c r="B141" s="58"/>
      <c r="C141" s="26">
        <v>0</v>
      </c>
      <c r="D141" s="23">
        <v>0</v>
      </c>
      <c r="E141" s="23">
        <v>0</v>
      </c>
      <c r="F141" s="23">
        <f t="shared" si="21"/>
        <v>0</v>
      </c>
      <c r="G141" s="23">
        <f t="shared" si="21"/>
        <v>0</v>
      </c>
      <c r="H141" s="23">
        <f t="shared" si="21"/>
        <v>0</v>
      </c>
      <c r="I141" s="28"/>
      <c r="J141" s="28"/>
      <c r="K141" s="28"/>
      <c r="L141" s="28"/>
      <c r="M141" s="28"/>
      <c r="N141" s="28"/>
      <c r="O141" s="28"/>
      <c r="P141" s="28"/>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row>
    <row r="142" spans="1:50" ht="14.25" customHeight="1">
      <c r="A142" s="57" t="s">
        <v>56</v>
      </c>
      <c r="B142" s="58"/>
      <c r="C142" s="26">
        <f aca="true" t="shared" si="22" ref="C142:H142">+C146+C150+C154+C158+C162+C166+C170+C174+C178+C182</f>
        <v>1053</v>
      </c>
      <c r="D142" s="26">
        <f t="shared" si="22"/>
        <v>488</v>
      </c>
      <c r="E142" s="26">
        <f t="shared" si="22"/>
        <v>565</v>
      </c>
      <c r="F142" s="26">
        <f t="shared" si="22"/>
        <v>0</v>
      </c>
      <c r="G142" s="26">
        <f t="shared" si="22"/>
        <v>0</v>
      </c>
      <c r="H142" s="26">
        <f t="shared" si="22"/>
        <v>0</v>
      </c>
      <c r="I142" s="28"/>
      <c r="J142" s="28"/>
      <c r="K142" s="28"/>
      <c r="L142" s="28"/>
      <c r="M142" s="28"/>
      <c r="N142" s="28"/>
      <c r="O142" s="28"/>
      <c r="P142" s="28"/>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row>
    <row r="143" spans="1:50" ht="83.25" customHeight="1">
      <c r="A143" s="25" t="s">
        <v>24</v>
      </c>
      <c r="B143" s="51" t="s">
        <v>108</v>
      </c>
      <c r="C143" s="26">
        <f t="shared" si="20"/>
        <v>0</v>
      </c>
      <c r="D143" s="23">
        <v>0</v>
      </c>
      <c r="E143" s="23">
        <v>0</v>
      </c>
      <c r="F143" s="23">
        <v>0</v>
      </c>
      <c r="G143" s="23">
        <v>0</v>
      </c>
      <c r="H143" s="23">
        <v>0</v>
      </c>
      <c r="I143" s="51" t="s">
        <v>64</v>
      </c>
      <c r="J143" s="51" t="s">
        <v>6</v>
      </c>
      <c r="K143" s="51">
        <v>100</v>
      </c>
      <c r="L143" s="51">
        <v>100</v>
      </c>
      <c r="M143" s="51">
        <v>100</v>
      </c>
      <c r="N143" s="51">
        <v>100</v>
      </c>
      <c r="O143" s="51">
        <v>100</v>
      </c>
      <c r="P143" s="51">
        <v>100</v>
      </c>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row>
    <row r="144" spans="1:50" ht="14.25" customHeight="1">
      <c r="A144" s="28" t="s">
        <v>4</v>
      </c>
      <c r="B144" s="52"/>
      <c r="C144" s="26">
        <f t="shared" si="20"/>
        <v>0</v>
      </c>
      <c r="D144" s="23">
        <v>0</v>
      </c>
      <c r="E144" s="23">
        <v>0</v>
      </c>
      <c r="F144" s="23">
        <v>0</v>
      </c>
      <c r="G144" s="23">
        <v>0</v>
      </c>
      <c r="H144" s="23">
        <v>0</v>
      </c>
      <c r="I144" s="52"/>
      <c r="J144" s="52"/>
      <c r="K144" s="52"/>
      <c r="L144" s="52"/>
      <c r="M144" s="52"/>
      <c r="N144" s="52"/>
      <c r="O144" s="52"/>
      <c r="P144" s="52"/>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row>
    <row r="145" spans="1:50" ht="14.25" customHeight="1">
      <c r="A145" s="28" t="s">
        <v>14</v>
      </c>
      <c r="B145" s="52"/>
      <c r="C145" s="26">
        <f t="shared" si="20"/>
        <v>0</v>
      </c>
      <c r="D145" s="23">
        <v>0</v>
      </c>
      <c r="E145" s="23">
        <v>0</v>
      </c>
      <c r="F145" s="23">
        <v>0</v>
      </c>
      <c r="G145" s="23">
        <v>0</v>
      </c>
      <c r="H145" s="23">
        <v>0</v>
      </c>
      <c r="I145" s="52"/>
      <c r="J145" s="52"/>
      <c r="K145" s="52"/>
      <c r="L145" s="52"/>
      <c r="M145" s="52"/>
      <c r="N145" s="52"/>
      <c r="O145" s="52"/>
      <c r="P145" s="52"/>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row>
    <row r="146" spans="1:50" ht="14.25" customHeight="1">
      <c r="A146" s="28" t="s">
        <v>56</v>
      </c>
      <c r="B146" s="53"/>
      <c r="C146" s="26">
        <f t="shared" si="20"/>
        <v>0</v>
      </c>
      <c r="D146" s="23">
        <v>0</v>
      </c>
      <c r="E146" s="23">
        <v>0</v>
      </c>
      <c r="F146" s="23">
        <v>0</v>
      </c>
      <c r="G146" s="23">
        <v>0</v>
      </c>
      <c r="H146" s="23">
        <v>0</v>
      </c>
      <c r="I146" s="52"/>
      <c r="J146" s="52"/>
      <c r="K146" s="52"/>
      <c r="L146" s="52"/>
      <c r="M146" s="52"/>
      <c r="N146" s="52"/>
      <c r="O146" s="52"/>
      <c r="P146" s="52"/>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row>
    <row r="147" spans="1:50" ht="93.75" customHeight="1">
      <c r="A147" s="25" t="s">
        <v>25</v>
      </c>
      <c r="B147" s="51" t="s">
        <v>108</v>
      </c>
      <c r="C147" s="26">
        <f t="shared" si="20"/>
        <v>0</v>
      </c>
      <c r="D147" s="23">
        <v>0</v>
      </c>
      <c r="E147" s="23">
        <v>0</v>
      </c>
      <c r="F147" s="23">
        <v>0</v>
      </c>
      <c r="G147" s="23">
        <v>0</v>
      </c>
      <c r="H147" s="23">
        <v>0</v>
      </c>
      <c r="I147" s="51" t="s">
        <v>134</v>
      </c>
      <c r="J147" s="51" t="s">
        <v>6</v>
      </c>
      <c r="K147" s="51">
        <v>100</v>
      </c>
      <c r="L147" s="51">
        <v>100</v>
      </c>
      <c r="M147" s="51">
        <v>100</v>
      </c>
      <c r="N147" s="51">
        <v>100</v>
      </c>
      <c r="O147" s="51">
        <v>100</v>
      </c>
      <c r="P147" s="51">
        <v>100</v>
      </c>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ht="14.25" customHeight="1">
      <c r="A148" s="28" t="s">
        <v>4</v>
      </c>
      <c r="B148" s="52"/>
      <c r="C148" s="26">
        <f t="shared" si="20"/>
        <v>0</v>
      </c>
      <c r="D148" s="23">
        <v>0</v>
      </c>
      <c r="E148" s="23">
        <v>0</v>
      </c>
      <c r="F148" s="23">
        <v>0</v>
      </c>
      <c r="G148" s="23">
        <v>0</v>
      </c>
      <c r="H148" s="23">
        <v>0</v>
      </c>
      <c r="I148" s="52"/>
      <c r="J148" s="52"/>
      <c r="K148" s="52"/>
      <c r="L148" s="52"/>
      <c r="M148" s="52"/>
      <c r="N148" s="52"/>
      <c r="O148" s="52"/>
      <c r="P148" s="52"/>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4.25" customHeight="1">
      <c r="A149" s="28" t="s">
        <v>14</v>
      </c>
      <c r="B149" s="52"/>
      <c r="C149" s="26">
        <f t="shared" si="20"/>
        <v>0</v>
      </c>
      <c r="D149" s="23">
        <v>0</v>
      </c>
      <c r="E149" s="23">
        <v>0</v>
      </c>
      <c r="F149" s="23">
        <v>0</v>
      </c>
      <c r="G149" s="23">
        <v>0</v>
      </c>
      <c r="H149" s="23">
        <v>0</v>
      </c>
      <c r="I149" s="52"/>
      <c r="J149" s="52"/>
      <c r="K149" s="52"/>
      <c r="L149" s="52"/>
      <c r="M149" s="52"/>
      <c r="N149" s="52"/>
      <c r="O149" s="52"/>
      <c r="P149" s="52"/>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customHeight="1">
      <c r="A150" s="28" t="s">
        <v>56</v>
      </c>
      <c r="B150" s="53"/>
      <c r="C150" s="26">
        <f t="shared" si="20"/>
        <v>0</v>
      </c>
      <c r="D150" s="23">
        <v>0</v>
      </c>
      <c r="E150" s="23">
        <v>0</v>
      </c>
      <c r="F150" s="23">
        <v>0</v>
      </c>
      <c r="G150" s="23">
        <v>0</v>
      </c>
      <c r="H150" s="23">
        <v>0</v>
      </c>
      <c r="I150" s="52"/>
      <c r="J150" s="52"/>
      <c r="K150" s="52"/>
      <c r="L150" s="52"/>
      <c r="M150" s="52"/>
      <c r="N150" s="52"/>
      <c r="O150" s="52"/>
      <c r="P150" s="52"/>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20.75" customHeight="1">
      <c r="A151" s="25" t="s">
        <v>73</v>
      </c>
      <c r="B151" s="51" t="s">
        <v>108</v>
      </c>
      <c r="C151" s="26">
        <f t="shared" si="20"/>
        <v>0</v>
      </c>
      <c r="D151" s="23">
        <v>0</v>
      </c>
      <c r="E151" s="23">
        <v>0</v>
      </c>
      <c r="F151" s="23">
        <v>0</v>
      </c>
      <c r="G151" s="23">
        <v>0</v>
      </c>
      <c r="H151" s="23">
        <v>0</v>
      </c>
      <c r="I151" s="51" t="s">
        <v>81</v>
      </c>
      <c r="J151" s="51" t="s">
        <v>6</v>
      </c>
      <c r="K151" s="51">
        <v>20</v>
      </c>
      <c r="L151" s="51">
        <v>20</v>
      </c>
      <c r="M151" s="51">
        <v>70</v>
      </c>
      <c r="N151" s="51">
        <v>75</v>
      </c>
      <c r="O151" s="51">
        <v>85</v>
      </c>
      <c r="P151" s="51">
        <v>90</v>
      </c>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4.25" customHeight="1">
      <c r="A152" s="28" t="s">
        <v>4</v>
      </c>
      <c r="B152" s="52"/>
      <c r="C152" s="26">
        <f t="shared" si="20"/>
        <v>0</v>
      </c>
      <c r="D152" s="23">
        <v>0</v>
      </c>
      <c r="E152" s="23">
        <v>0</v>
      </c>
      <c r="F152" s="23">
        <v>0</v>
      </c>
      <c r="G152" s="23">
        <v>0</v>
      </c>
      <c r="H152" s="23">
        <v>0</v>
      </c>
      <c r="I152" s="52"/>
      <c r="J152" s="52"/>
      <c r="K152" s="52"/>
      <c r="L152" s="52"/>
      <c r="M152" s="52"/>
      <c r="N152" s="52"/>
      <c r="O152" s="52"/>
      <c r="P152" s="52"/>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4.25" customHeight="1">
      <c r="A153" s="28" t="s">
        <v>14</v>
      </c>
      <c r="B153" s="52"/>
      <c r="C153" s="26">
        <f t="shared" si="20"/>
        <v>0</v>
      </c>
      <c r="D153" s="23">
        <v>0</v>
      </c>
      <c r="E153" s="23">
        <v>0</v>
      </c>
      <c r="F153" s="23">
        <v>0</v>
      </c>
      <c r="G153" s="23">
        <v>0</v>
      </c>
      <c r="H153" s="23">
        <v>0</v>
      </c>
      <c r="I153" s="52"/>
      <c r="J153" s="52"/>
      <c r="K153" s="52"/>
      <c r="L153" s="52"/>
      <c r="M153" s="52"/>
      <c r="N153" s="52"/>
      <c r="O153" s="52"/>
      <c r="P153" s="52"/>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4.25" customHeight="1">
      <c r="A154" s="28" t="s">
        <v>56</v>
      </c>
      <c r="B154" s="53"/>
      <c r="C154" s="26">
        <f t="shared" si="20"/>
        <v>0</v>
      </c>
      <c r="D154" s="23">
        <v>0</v>
      </c>
      <c r="E154" s="23">
        <v>0</v>
      </c>
      <c r="F154" s="23">
        <v>0</v>
      </c>
      <c r="G154" s="23">
        <v>0</v>
      </c>
      <c r="H154" s="23">
        <v>0</v>
      </c>
      <c r="I154" s="52"/>
      <c r="J154" s="52"/>
      <c r="K154" s="52"/>
      <c r="L154" s="52"/>
      <c r="M154" s="52"/>
      <c r="N154" s="52"/>
      <c r="O154" s="52"/>
      <c r="P154" s="52"/>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02.75" customHeight="1">
      <c r="A155" s="25" t="s">
        <v>100</v>
      </c>
      <c r="B155" s="51" t="str">
        <f>$B$151</f>
        <v>Управление имущественных, земельных и градостроительных отношений Верещагинского городского округа </v>
      </c>
      <c r="C155" s="26">
        <f t="shared" si="20"/>
        <v>0</v>
      </c>
      <c r="D155" s="23">
        <v>0</v>
      </c>
      <c r="E155" s="23">
        <v>0</v>
      </c>
      <c r="F155" s="23">
        <v>0</v>
      </c>
      <c r="G155" s="23">
        <v>0</v>
      </c>
      <c r="H155" s="23">
        <v>0</v>
      </c>
      <c r="I155" s="51" t="s">
        <v>82</v>
      </c>
      <c r="J155" s="51" t="s">
        <v>6</v>
      </c>
      <c r="K155" s="51">
        <v>15</v>
      </c>
      <c r="L155" s="51">
        <v>15</v>
      </c>
      <c r="M155" s="51">
        <v>20</v>
      </c>
      <c r="N155" s="51">
        <v>25</v>
      </c>
      <c r="O155" s="51">
        <v>30</v>
      </c>
      <c r="P155" s="51">
        <v>35</v>
      </c>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4.25" customHeight="1">
      <c r="A156" s="28" t="s">
        <v>4</v>
      </c>
      <c r="B156" s="52"/>
      <c r="C156" s="26">
        <f t="shared" si="20"/>
        <v>0</v>
      </c>
      <c r="D156" s="23">
        <v>0</v>
      </c>
      <c r="E156" s="23">
        <v>0</v>
      </c>
      <c r="F156" s="23">
        <v>0</v>
      </c>
      <c r="G156" s="23">
        <v>0</v>
      </c>
      <c r="H156" s="23">
        <v>0</v>
      </c>
      <c r="I156" s="52"/>
      <c r="J156" s="52"/>
      <c r="K156" s="52"/>
      <c r="L156" s="52"/>
      <c r="M156" s="52"/>
      <c r="N156" s="52"/>
      <c r="O156" s="52"/>
      <c r="P156" s="52"/>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4.25" customHeight="1">
      <c r="A157" s="28" t="s">
        <v>14</v>
      </c>
      <c r="B157" s="52"/>
      <c r="C157" s="26">
        <f t="shared" si="20"/>
        <v>0</v>
      </c>
      <c r="D157" s="23">
        <v>0</v>
      </c>
      <c r="E157" s="23">
        <v>0</v>
      </c>
      <c r="F157" s="23">
        <v>0</v>
      </c>
      <c r="G157" s="23">
        <v>0</v>
      </c>
      <c r="H157" s="23">
        <v>0</v>
      </c>
      <c r="I157" s="52"/>
      <c r="J157" s="52"/>
      <c r="K157" s="52"/>
      <c r="L157" s="52"/>
      <c r="M157" s="52"/>
      <c r="N157" s="52"/>
      <c r="O157" s="52"/>
      <c r="P157" s="52"/>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4.25" customHeight="1">
      <c r="A158" s="28" t="s">
        <v>56</v>
      </c>
      <c r="B158" s="53"/>
      <c r="C158" s="26">
        <f t="shared" si="20"/>
        <v>0</v>
      </c>
      <c r="D158" s="23">
        <v>0</v>
      </c>
      <c r="E158" s="23">
        <v>0</v>
      </c>
      <c r="F158" s="23">
        <v>0</v>
      </c>
      <c r="G158" s="23">
        <v>0</v>
      </c>
      <c r="H158" s="23">
        <v>0</v>
      </c>
      <c r="I158" s="52"/>
      <c r="J158" s="52"/>
      <c r="K158" s="52"/>
      <c r="L158" s="52"/>
      <c r="M158" s="52"/>
      <c r="N158" s="52"/>
      <c r="O158" s="52"/>
      <c r="P158" s="52"/>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96" customHeight="1">
      <c r="A159" s="25" t="s">
        <v>75</v>
      </c>
      <c r="B159" s="51" t="s">
        <v>108</v>
      </c>
      <c r="C159" s="26">
        <f t="shared" si="20"/>
        <v>0</v>
      </c>
      <c r="D159" s="23">
        <v>0</v>
      </c>
      <c r="E159" s="23">
        <v>0</v>
      </c>
      <c r="F159" s="23">
        <v>0</v>
      </c>
      <c r="G159" s="23">
        <v>0</v>
      </c>
      <c r="H159" s="23">
        <v>0</v>
      </c>
      <c r="I159" s="51" t="s">
        <v>83</v>
      </c>
      <c r="J159" s="51" t="s">
        <v>6</v>
      </c>
      <c r="K159" s="51">
        <v>15</v>
      </c>
      <c r="L159" s="51">
        <v>15</v>
      </c>
      <c r="M159" s="51">
        <v>20</v>
      </c>
      <c r="N159" s="51">
        <v>25</v>
      </c>
      <c r="O159" s="51">
        <v>30</v>
      </c>
      <c r="P159" s="51">
        <v>35</v>
      </c>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4.25" customHeight="1">
      <c r="A160" s="28" t="s">
        <v>4</v>
      </c>
      <c r="B160" s="52"/>
      <c r="C160" s="26">
        <f t="shared" si="20"/>
        <v>0</v>
      </c>
      <c r="D160" s="23">
        <v>0</v>
      </c>
      <c r="E160" s="23">
        <v>0</v>
      </c>
      <c r="F160" s="23">
        <v>0</v>
      </c>
      <c r="G160" s="23">
        <v>0</v>
      </c>
      <c r="H160" s="23">
        <v>0</v>
      </c>
      <c r="I160" s="52"/>
      <c r="J160" s="52"/>
      <c r="K160" s="52"/>
      <c r="L160" s="52"/>
      <c r="M160" s="52"/>
      <c r="N160" s="52"/>
      <c r="O160" s="52"/>
      <c r="P160" s="52"/>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4.25" customHeight="1">
      <c r="A161" s="28" t="s">
        <v>14</v>
      </c>
      <c r="B161" s="52"/>
      <c r="C161" s="26">
        <f t="shared" si="20"/>
        <v>0</v>
      </c>
      <c r="D161" s="23">
        <v>0</v>
      </c>
      <c r="E161" s="23">
        <v>0</v>
      </c>
      <c r="F161" s="23">
        <v>0</v>
      </c>
      <c r="G161" s="23">
        <v>0</v>
      </c>
      <c r="H161" s="23">
        <v>0</v>
      </c>
      <c r="I161" s="52"/>
      <c r="J161" s="52"/>
      <c r="K161" s="52"/>
      <c r="L161" s="52"/>
      <c r="M161" s="52"/>
      <c r="N161" s="52"/>
      <c r="O161" s="52"/>
      <c r="P161" s="52"/>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4.25" customHeight="1">
      <c r="A162" s="28" t="s">
        <v>56</v>
      </c>
      <c r="B162" s="53"/>
      <c r="C162" s="26">
        <f t="shared" si="20"/>
        <v>0</v>
      </c>
      <c r="D162" s="23">
        <v>0</v>
      </c>
      <c r="E162" s="23">
        <v>0</v>
      </c>
      <c r="F162" s="23">
        <v>0</v>
      </c>
      <c r="G162" s="23">
        <v>0</v>
      </c>
      <c r="H162" s="23">
        <v>0</v>
      </c>
      <c r="I162" s="52"/>
      <c r="J162" s="52"/>
      <c r="K162" s="52"/>
      <c r="L162" s="52"/>
      <c r="M162" s="52"/>
      <c r="N162" s="52"/>
      <c r="O162" s="52"/>
      <c r="P162" s="52"/>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s="18" customFormat="1" ht="180" customHeight="1">
      <c r="A163" s="25" t="s">
        <v>26</v>
      </c>
      <c r="B163" s="51" t="s">
        <v>108</v>
      </c>
      <c r="C163" s="26">
        <f t="shared" si="20"/>
        <v>0</v>
      </c>
      <c r="D163" s="23">
        <v>0</v>
      </c>
      <c r="E163" s="23">
        <v>0</v>
      </c>
      <c r="F163" s="23">
        <v>0</v>
      </c>
      <c r="G163" s="23">
        <v>0</v>
      </c>
      <c r="H163" s="23">
        <v>0</v>
      </c>
      <c r="I163" s="51" t="s">
        <v>84</v>
      </c>
      <c r="J163" s="51" t="s">
        <v>6</v>
      </c>
      <c r="K163" s="51">
        <v>45</v>
      </c>
      <c r="L163" s="51">
        <v>45</v>
      </c>
      <c r="M163" s="51">
        <v>20</v>
      </c>
      <c r="N163" s="51">
        <v>0</v>
      </c>
      <c r="O163" s="51">
        <v>0</v>
      </c>
      <c r="P163" s="51">
        <v>0</v>
      </c>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s="18" customFormat="1" ht="14.25" customHeight="1">
      <c r="A164" s="28" t="s">
        <v>4</v>
      </c>
      <c r="B164" s="52"/>
      <c r="C164" s="26">
        <f t="shared" si="20"/>
        <v>0</v>
      </c>
      <c r="D164" s="23">
        <v>0</v>
      </c>
      <c r="E164" s="23">
        <v>0</v>
      </c>
      <c r="F164" s="23">
        <v>0</v>
      </c>
      <c r="G164" s="23">
        <v>0</v>
      </c>
      <c r="H164" s="23">
        <v>0</v>
      </c>
      <c r="I164" s="52"/>
      <c r="J164" s="52"/>
      <c r="K164" s="52"/>
      <c r="L164" s="52"/>
      <c r="M164" s="52"/>
      <c r="N164" s="52"/>
      <c r="O164" s="52"/>
      <c r="P164" s="52"/>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s="18" customFormat="1" ht="14.25" customHeight="1">
      <c r="A165" s="28" t="s">
        <v>14</v>
      </c>
      <c r="B165" s="52"/>
      <c r="C165" s="26">
        <f t="shared" si="20"/>
        <v>0</v>
      </c>
      <c r="D165" s="23">
        <v>0</v>
      </c>
      <c r="E165" s="23">
        <v>0</v>
      </c>
      <c r="F165" s="23">
        <v>0</v>
      </c>
      <c r="G165" s="23">
        <v>0</v>
      </c>
      <c r="H165" s="23">
        <v>0</v>
      </c>
      <c r="I165" s="52"/>
      <c r="J165" s="52"/>
      <c r="K165" s="52"/>
      <c r="L165" s="52"/>
      <c r="M165" s="52"/>
      <c r="N165" s="52"/>
      <c r="O165" s="52"/>
      <c r="P165" s="52"/>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s="18" customFormat="1" ht="14.25" customHeight="1">
      <c r="A166" s="28" t="s">
        <v>56</v>
      </c>
      <c r="B166" s="53"/>
      <c r="C166" s="26">
        <f t="shared" si="20"/>
        <v>0</v>
      </c>
      <c r="D166" s="23">
        <v>0</v>
      </c>
      <c r="E166" s="23">
        <v>0</v>
      </c>
      <c r="F166" s="23">
        <v>0</v>
      </c>
      <c r="G166" s="23">
        <v>0</v>
      </c>
      <c r="H166" s="23">
        <v>0</v>
      </c>
      <c r="I166" s="52"/>
      <c r="J166" s="52"/>
      <c r="K166" s="52"/>
      <c r="L166" s="52"/>
      <c r="M166" s="52"/>
      <c r="N166" s="52"/>
      <c r="O166" s="52"/>
      <c r="P166" s="52"/>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s="18" customFormat="1" ht="110.25" customHeight="1">
      <c r="A167" s="25" t="s">
        <v>27</v>
      </c>
      <c r="B167" s="51" t="s">
        <v>108</v>
      </c>
      <c r="C167" s="26">
        <f t="shared" si="20"/>
        <v>0</v>
      </c>
      <c r="D167" s="23">
        <v>0</v>
      </c>
      <c r="E167" s="23">
        <v>0</v>
      </c>
      <c r="F167" s="23">
        <v>0</v>
      </c>
      <c r="G167" s="23">
        <v>0</v>
      </c>
      <c r="H167" s="23">
        <v>0</v>
      </c>
      <c r="I167" s="51" t="s">
        <v>135</v>
      </c>
      <c r="J167" s="51" t="s">
        <v>6</v>
      </c>
      <c r="K167" s="51">
        <v>100</v>
      </c>
      <c r="L167" s="51">
        <v>100</v>
      </c>
      <c r="M167" s="51">
        <v>100</v>
      </c>
      <c r="N167" s="51">
        <v>100</v>
      </c>
      <c r="O167" s="51">
        <v>100</v>
      </c>
      <c r="P167" s="51">
        <v>100</v>
      </c>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s="18" customFormat="1" ht="14.25" customHeight="1">
      <c r="A168" s="28" t="s">
        <v>4</v>
      </c>
      <c r="B168" s="52"/>
      <c r="C168" s="26">
        <f t="shared" si="20"/>
        <v>0</v>
      </c>
      <c r="D168" s="23">
        <v>0</v>
      </c>
      <c r="E168" s="23">
        <v>0</v>
      </c>
      <c r="F168" s="23">
        <v>0</v>
      </c>
      <c r="G168" s="23">
        <v>0</v>
      </c>
      <c r="H168" s="23">
        <v>0</v>
      </c>
      <c r="I168" s="52"/>
      <c r="J168" s="52"/>
      <c r="K168" s="52"/>
      <c r="L168" s="52"/>
      <c r="M168" s="52"/>
      <c r="N168" s="52"/>
      <c r="O168" s="52"/>
      <c r="P168" s="52"/>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s="18" customFormat="1" ht="14.25" customHeight="1">
      <c r="A169" s="28" t="s">
        <v>14</v>
      </c>
      <c r="B169" s="52"/>
      <c r="C169" s="26">
        <f t="shared" si="20"/>
        <v>0</v>
      </c>
      <c r="D169" s="23">
        <v>0</v>
      </c>
      <c r="E169" s="23">
        <v>0</v>
      </c>
      <c r="F169" s="23">
        <v>0</v>
      </c>
      <c r="G169" s="23">
        <v>0</v>
      </c>
      <c r="H169" s="23">
        <v>0</v>
      </c>
      <c r="I169" s="52"/>
      <c r="J169" s="52"/>
      <c r="K169" s="52"/>
      <c r="L169" s="52"/>
      <c r="M169" s="52"/>
      <c r="N169" s="52"/>
      <c r="O169" s="52"/>
      <c r="P169" s="52"/>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s="18" customFormat="1" ht="14.25" customHeight="1">
      <c r="A170" s="28" t="s">
        <v>56</v>
      </c>
      <c r="B170" s="53"/>
      <c r="C170" s="26">
        <f t="shared" si="20"/>
        <v>0</v>
      </c>
      <c r="D170" s="23">
        <v>0</v>
      </c>
      <c r="E170" s="23">
        <v>0</v>
      </c>
      <c r="F170" s="23">
        <v>0</v>
      </c>
      <c r="G170" s="23">
        <v>0</v>
      </c>
      <c r="H170" s="23">
        <v>0</v>
      </c>
      <c r="I170" s="52"/>
      <c r="J170" s="52"/>
      <c r="K170" s="52"/>
      <c r="L170" s="52"/>
      <c r="M170" s="52"/>
      <c r="N170" s="52"/>
      <c r="O170" s="52"/>
      <c r="P170" s="52"/>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s="18" customFormat="1" ht="81" customHeight="1">
      <c r="A171" s="25" t="s">
        <v>28</v>
      </c>
      <c r="B171" s="51" t="s">
        <v>108</v>
      </c>
      <c r="C171" s="26">
        <f t="shared" si="20"/>
        <v>0</v>
      </c>
      <c r="D171" s="23">
        <v>0</v>
      </c>
      <c r="E171" s="23">
        <v>0</v>
      </c>
      <c r="F171" s="23">
        <v>0</v>
      </c>
      <c r="G171" s="23">
        <v>0</v>
      </c>
      <c r="H171" s="23">
        <v>0</v>
      </c>
      <c r="I171" s="51" t="s">
        <v>65</v>
      </c>
      <c r="J171" s="51" t="s">
        <v>6</v>
      </c>
      <c r="K171" s="51">
        <v>100</v>
      </c>
      <c r="L171" s="51">
        <v>100</v>
      </c>
      <c r="M171" s="51">
        <v>100</v>
      </c>
      <c r="N171" s="51">
        <v>100</v>
      </c>
      <c r="O171" s="51">
        <v>100</v>
      </c>
      <c r="P171" s="51">
        <v>100</v>
      </c>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s="18" customFormat="1" ht="14.25" customHeight="1">
      <c r="A172" s="28" t="s">
        <v>4</v>
      </c>
      <c r="B172" s="52"/>
      <c r="C172" s="26">
        <f t="shared" si="20"/>
        <v>0</v>
      </c>
      <c r="D172" s="23">
        <v>0</v>
      </c>
      <c r="E172" s="23">
        <v>0</v>
      </c>
      <c r="F172" s="23">
        <v>0</v>
      </c>
      <c r="G172" s="23">
        <v>0</v>
      </c>
      <c r="H172" s="23">
        <v>0</v>
      </c>
      <c r="I172" s="52"/>
      <c r="J172" s="52"/>
      <c r="K172" s="52"/>
      <c r="L172" s="52"/>
      <c r="M172" s="52"/>
      <c r="N172" s="52"/>
      <c r="O172" s="52"/>
      <c r="P172" s="52"/>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s="18" customFormat="1" ht="14.25" customHeight="1">
      <c r="A173" s="28" t="s">
        <v>14</v>
      </c>
      <c r="B173" s="52"/>
      <c r="C173" s="26">
        <f t="shared" si="20"/>
        <v>0</v>
      </c>
      <c r="D173" s="23">
        <v>0</v>
      </c>
      <c r="E173" s="23">
        <v>0</v>
      </c>
      <c r="F173" s="23">
        <v>0</v>
      </c>
      <c r="G173" s="23">
        <v>0</v>
      </c>
      <c r="H173" s="23">
        <v>0</v>
      </c>
      <c r="I173" s="52"/>
      <c r="J173" s="52"/>
      <c r="K173" s="52"/>
      <c r="L173" s="52"/>
      <c r="M173" s="52"/>
      <c r="N173" s="52"/>
      <c r="O173" s="52"/>
      <c r="P173" s="52"/>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s="18" customFormat="1" ht="14.25" customHeight="1">
      <c r="A174" s="28" t="s">
        <v>56</v>
      </c>
      <c r="B174" s="53"/>
      <c r="C174" s="26">
        <f t="shared" si="20"/>
        <v>0</v>
      </c>
      <c r="D174" s="23">
        <v>0</v>
      </c>
      <c r="E174" s="23">
        <v>0</v>
      </c>
      <c r="F174" s="23">
        <v>0</v>
      </c>
      <c r="G174" s="23">
        <v>0</v>
      </c>
      <c r="H174" s="23">
        <v>0</v>
      </c>
      <c r="I174" s="52"/>
      <c r="J174" s="52"/>
      <c r="K174" s="52"/>
      <c r="L174" s="52"/>
      <c r="M174" s="52"/>
      <c r="N174" s="52"/>
      <c r="O174" s="52"/>
      <c r="P174" s="52"/>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42.5" customHeight="1">
      <c r="A175" s="25" t="s">
        <v>29</v>
      </c>
      <c r="B175" s="51" t="s">
        <v>108</v>
      </c>
      <c r="C175" s="26">
        <f t="shared" si="20"/>
        <v>0</v>
      </c>
      <c r="D175" s="23">
        <v>0</v>
      </c>
      <c r="E175" s="23">
        <v>0</v>
      </c>
      <c r="F175" s="23">
        <v>0</v>
      </c>
      <c r="G175" s="23">
        <v>0</v>
      </c>
      <c r="H175" s="23">
        <v>0</v>
      </c>
      <c r="I175" s="51" t="s">
        <v>66</v>
      </c>
      <c r="J175" s="51" t="s">
        <v>6</v>
      </c>
      <c r="K175" s="51">
        <v>15</v>
      </c>
      <c r="L175" s="51">
        <v>15</v>
      </c>
      <c r="M175" s="51">
        <v>35</v>
      </c>
      <c r="N175" s="51">
        <v>50</v>
      </c>
      <c r="O175" s="51">
        <v>75</v>
      </c>
      <c r="P175" s="51">
        <v>100</v>
      </c>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4.25" customHeight="1">
      <c r="A176" s="28" t="s">
        <v>4</v>
      </c>
      <c r="B176" s="52"/>
      <c r="C176" s="26">
        <f t="shared" si="20"/>
        <v>0</v>
      </c>
      <c r="D176" s="23">
        <v>0</v>
      </c>
      <c r="E176" s="23">
        <v>0</v>
      </c>
      <c r="F176" s="23">
        <v>0</v>
      </c>
      <c r="G176" s="23">
        <v>0</v>
      </c>
      <c r="H176" s="23">
        <v>0</v>
      </c>
      <c r="I176" s="52"/>
      <c r="J176" s="52"/>
      <c r="K176" s="52"/>
      <c r="L176" s="52"/>
      <c r="M176" s="52"/>
      <c r="N176" s="52"/>
      <c r="O176" s="52"/>
      <c r="P176" s="52"/>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4.25" customHeight="1">
      <c r="A177" s="28" t="s">
        <v>14</v>
      </c>
      <c r="B177" s="52"/>
      <c r="C177" s="26">
        <f t="shared" si="20"/>
        <v>0</v>
      </c>
      <c r="D177" s="23">
        <v>0</v>
      </c>
      <c r="E177" s="23">
        <v>0</v>
      </c>
      <c r="F177" s="23">
        <v>0</v>
      </c>
      <c r="G177" s="23">
        <v>0</v>
      </c>
      <c r="H177" s="23">
        <v>0</v>
      </c>
      <c r="I177" s="52"/>
      <c r="J177" s="52"/>
      <c r="K177" s="52"/>
      <c r="L177" s="52"/>
      <c r="M177" s="52"/>
      <c r="N177" s="52"/>
      <c r="O177" s="52"/>
      <c r="P177" s="52"/>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4.25" customHeight="1">
      <c r="A178" s="28" t="s">
        <v>56</v>
      </c>
      <c r="B178" s="53"/>
      <c r="C178" s="26">
        <f t="shared" si="20"/>
        <v>0</v>
      </c>
      <c r="D178" s="23">
        <v>0</v>
      </c>
      <c r="E178" s="23">
        <v>0</v>
      </c>
      <c r="F178" s="23">
        <v>0</v>
      </c>
      <c r="G178" s="23">
        <v>0</v>
      </c>
      <c r="H178" s="23">
        <v>0</v>
      </c>
      <c r="I178" s="52"/>
      <c r="J178" s="52"/>
      <c r="K178" s="52"/>
      <c r="L178" s="52"/>
      <c r="M178" s="52"/>
      <c r="N178" s="52"/>
      <c r="O178" s="52"/>
      <c r="P178" s="52"/>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60.5" customHeight="1">
      <c r="A179" s="37" t="s">
        <v>30</v>
      </c>
      <c r="B179" s="51" t="s">
        <v>108</v>
      </c>
      <c r="C179" s="26">
        <f>C182</f>
        <v>1053</v>
      </c>
      <c r="D179" s="23">
        <f>D182</f>
        <v>488</v>
      </c>
      <c r="E179" s="23">
        <f>E182</f>
        <v>565</v>
      </c>
      <c r="F179" s="23">
        <v>0</v>
      </c>
      <c r="G179" s="23">
        <v>0</v>
      </c>
      <c r="H179" s="23">
        <v>0</v>
      </c>
      <c r="I179" s="51" t="s">
        <v>67</v>
      </c>
      <c r="J179" s="51" t="s">
        <v>6</v>
      </c>
      <c r="K179" s="51">
        <v>50</v>
      </c>
      <c r="L179" s="51">
        <v>50</v>
      </c>
      <c r="M179" s="51">
        <v>60</v>
      </c>
      <c r="N179" s="51">
        <v>70</v>
      </c>
      <c r="O179" s="51">
        <v>80</v>
      </c>
      <c r="P179" s="51">
        <v>90</v>
      </c>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5" customHeight="1">
      <c r="A180" s="30" t="s">
        <v>4</v>
      </c>
      <c r="B180" s="52"/>
      <c r="C180" s="26">
        <f t="shared" si="20"/>
        <v>0</v>
      </c>
      <c r="D180" s="23">
        <v>0</v>
      </c>
      <c r="E180" s="23">
        <v>0</v>
      </c>
      <c r="F180" s="23">
        <v>0</v>
      </c>
      <c r="G180" s="23">
        <v>0</v>
      </c>
      <c r="H180" s="23">
        <v>0</v>
      </c>
      <c r="I180" s="52"/>
      <c r="J180" s="52"/>
      <c r="K180" s="52"/>
      <c r="L180" s="52"/>
      <c r="M180" s="52"/>
      <c r="N180" s="52"/>
      <c r="O180" s="52"/>
      <c r="P180" s="52"/>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5" customHeight="1">
      <c r="A181" s="30" t="s">
        <v>14</v>
      </c>
      <c r="B181" s="52"/>
      <c r="C181" s="26">
        <f t="shared" si="20"/>
        <v>0</v>
      </c>
      <c r="D181" s="23">
        <v>0</v>
      </c>
      <c r="E181" s="23">
        <v>0</v>
      </c>
      <c r="F181" s="23">
        <v>0</v>
      </c>
      <c r="G181" s="23">
        <v>0</v>
      </c>
      <c r="H181" s="23">
        <v>0</v>
      </c>
      <c r="I181" s="52"/>
      <c r="J181" s="52"/>
      <c r="K181" s="52"/>
      <c r="L181" s="52"/>
      <c r="M181" s="52"/>
      <c r="N181" s="52"/>
      <c r="O181" s="52"/>
      <c r="P181" s="52"/>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5" customHeight="1">
      <c r="A182" s="30" t="s">
        <v>56</v>
      </c>
      <c r="B182" s="53"/>
      <c r="C182" s="26">
        <f>D182+E182+F182+G182+H182</f>
        <v>1053</v>
      </c>
      <c r="D182" s="23">
        <v>488</v>
      </c>
      <c r="E182" s="23">
        <v>565</v>
      </c>
      <c r="F182" s="23">
        <v>0</v>
      </c>
      <c r="G182" s="23">
        <v>0</v>
      </c>
      <c r="H182" s="23">
        <v>0</v>
      </c>
      <c r="I182" s="53"/>
      <c r="J182" s="53"/>
      <c r="K182" s="53"/>
      <c r="L182" s="53"/>
      <c r="M182" s="53"/>
      <c r="N182" s="53"/>
      <c r="O182" s="53"/>
      <c r="P182" s="52"/>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35.25" customHeight="1">
      <c r="A183" s="60" t="s">
        <v>53</v>
      </c>
      <c r="B183" s="61"/>
      <c r="C183" s="26">
        <f>D183+E183+F183+G183+H183</f>
        <v>77.6</v>
      </c>
      <c r="D183" s="23">
        <f>SUM(D184:D186)</f>
        <v>16</v>
      </c>
      <c r="E183" s="23">
        <f>SUM(E184:E186)</f>
        <v>61.6</v>
      </c>
      <c r="F183" s="23">
        <f>SUM(F184:F186)</f>
        <v>0</v>
      </c>
      <c r="G183" s="23">
        <f>SUM(G184:G186)</f>
        <v>0</v>
      </c>
      <c r="H183" s="23">
        <f>SUM(H184:H186)</f>
        <v>0</v>
      </c>
      <c r="I183" s="34"/>
      <c r="J183" s="34"/>
      <c r="K183" s="34"/>
      <c r="L183" s="34"/>
      <c r="M183" s="34"/>
      <c r="N183" s="34"/>
      <c r="O183" s="34"/>
      <c r="P183" s="29"/>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5.75" customHeight="1">
      <c r="A184" s="57" t="s">
        <v>4</v>
      </c>
      <c r="B184" s="58"/>
      <c r="C184" s="26">
        <f>D184+E184+F184+G184+H184</f>
        <v>0</v>
      </c>
      <c r="D184" s="23">
        <f aca="true" t="shared" si="23" ref="D184:H185">D188</f>
        <v>0</v>
      </c>
      <c r="E184" s="23">
        <f t="shared" si="23"/>
        <v>0</v>
      </c>
      <c r="F184" s="23">
        <f t="shared" si="23"/>
        <v>0</v>
      </c>
      <c r="G184" s="23">
        <f t="shared" si="23"/>
        <v>0</v>
      </c>
      <c r="H184" s="23">
        <f t="shared" si="23"/>
        <v>0</v>
      </c>
      <c r="I184" s="41"/>
      <c r="J184" s="41"/>
      <c r="K184" s="41"/>
      <c r="L184" s="41"/>
      <c r="M184" s="41"/>
      <c r="N184" s="41"/>
      <c r="O184" s="29"/>
      <c r="P184" s="29"/>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5.75" customHeight="1">
      <c r="A185" s="57" t="s">
        <v>14</v>
      </c>
      <c r="B185" s="58"/>
      <c r="C185" s="26">
        <f>D185+E185+F185+G185+H185</f>
        <v>0</v>
      </c>
      <c r="D185" s="23">
        <f t="shared" si="23"/>
        <v>0</v>
      </c>
      <c r="E185" s="23">
        <f t="shared" si="23"/>
        <v>0</v>
      </c>
      <c r="F185" s="23">
        <f t="shared" si="23"/>
        <v>0</v>
      </c>
      <c r="G185" s="23">
        <f t="shared" si="23"/>
        <v>0</v>
      </c>
      <c r="H185" s="23">
        <f t="shared" si="23"/>
        <v>0</v>
      </c>
      <c r="I185" s="41"/>
      <c r="J185" s="41"/>
      <c r="K185" s="41"/>
      <c r="L185" s="41"/>
      <c r="M185" s="41"/>
      <c r="N185" s="41"/>
      <c r="O185" s="29"/>
      <c r="P185" s="29"/>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5" customHeight="1">
      <c r="A186" s="57" t="s">
        <v>56</v>
      </c>
      <c r="B186" s="58"/>
      <c r="C186" s="26">
        <f>D186+E186+F186+G186+H186</f>
        <v>77.6</v>
      </c>
      <c r="D186" s="26">
        <f>D190</f>
        <v>16</v>
      </c>
      <c r="E186" s="26">
        <v>61.6</v>
      </c>
      <c r="F186" s="26">
        <f>F190</f>
        <v>0</v>
      </c>
      <c r="G186" s="26">
        <f>G190</f>
        <v>0</v>
      </c>
      <c r="H186" s="26">
        <f>H190</f>
        <v>0</v>
      </c>
      <c r="I186" s="42"/>
      <c r="J186" s="42"/>
      <c r="K186" s="42"/>
      <c r="L186" s="42"/>
      <c r="M186" s="42"/>
      <c r="N186" s="42"/>
      <c r="O186" s="29"/>
      <c r="P186" s="29"/>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71.25" customHeight="1">
      <c r="A187" s="25" t="s">
        <v>57</v>
      </c>
      <c r="B187" s="51" t="s">
        <v>108</v>
      </c>
      <c r="C187" s="26">
        <f aca="true" t="shared" si="24" ref="C187:H187">C188+C189+C190</f>
        <v>77.6</v>
      </c>
      <c r="D187" s="26">
        <f t="shared" si="24"/>
        <v>16</v>
      </c>
      <c r="E187" s="26">
        <f t="shared" si="24"/>
        <v>61.6</v>
      </c>
      <c r="F187" s="26">
        <f t="shared" si="24"/>
        <v>0</v>
      </c>
      <c r="G187" s="26">
        <f t="shared" si="24"/>
        <v>0</v>
      </c>
      <c r="H187" s="26">
        <f t="shared" si="24"/>
        <v>0</v>
      </c>
      <c r="I187" s="51" t="s">
        <v>68</v>
      </c>
      <c r="J187" s="51" t="s">
        <v>5</v>
      </c>
      <c r="K187" s="51">
        <v>50</v>
      </c>
      <c r="L187" s="51">
        <v>75</v>
      </c>
      <c r="M187" s="51">
        <v>99</v>
      </c>
      <c r="N187" s="51">
        <v>85</v>
      </c>
      <c r="O187" s="51">
        <v>85</v>
      </c>
      <c r="P187" s="51">
        <v>85</v>
      </c>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4.25" customHeight="1">
      <c r="A188" s="28" t="s">
        <v>4</v>
      </c>
      <c r="B188" s="52"/>
      <c r="C188" s="26">
        <f t="shared" si="20"/>
        <v>0</v>
      </c>
      <c r="D188" s="23">
        <v>0</v>
      </c>
      <c r="E188" s="23">
        <v>0</v>
      </c>
      <c r="F188" s="23">
        <v>0</v>
      </c>
      <c r="G188" s="23">
        <v>0</v>
      </c>
      <c r="H188" s="23">
        <v>0</v>
      </c>
      <c r="I188" s="52"/>
      <c r="J188" s="52"/>
      <c r="K188" s="52"/>
      <c r="L188" s="52"/>
      <c r="M188" s="52"/>
      <c r="N188" s="52"/>
      <c r="O188" s="52"/>
      <c r="P188" s="52"/>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6.5" customHeight="1">
      <c r="A189" s="28" t="s">
        <v>14</v>
      </c>
      <c r="B189" s="52"/>
      <c r="C189" s="26">
        <f t="shared" si="20"/>
        <v>0</v>
      </c>
      <c r="D189" s="23">
        <v>0</v>
      </c>
      <c r="E189" s="23">
        <v>0</v>
      </c>
      <c r="F189" s="23">
        <v>0</v>
      </c>
      <c r="G189" s="23">
        <v>0</v>
      </c>
      <c r="H189" s="23">
        <v>0</v>
      </c>
      <c r="I189" s="52"/>
      <c r="J189" s="52"/>
      <c r="K189" s="52"/>
      <c r="L189" s="52"/>
      <c r="M189" s="52"/>
      <c r="N189" s="52"/>
      <c r="O189" s="52"/>
      <c r="P189" s="52"/>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6.5" customHeight="1">
      <c r="A190" s="28" t="s">
        <v>56</v>
      </c>
      <c r="B190" s="53"/>
      <c r="C190" s="26">
        <f t="shared" si="20"/>
        <v>77.6</v>
      </c>
      <c r="D190" s="23">
        <v>16</v>
      </c>
      <c r="E190" s="23">
        <v>61.6</v>
      </c>
      <c r="F190" s="23">
        <v>0</v>
      </c>
      <c r="G190" s="23">
        <v>0</v>
      </c>
      <c r="H190" s="23">
        <v>0</v>
      </c>
      <c r="I190" s="53"/>
      <c r="J190" s="53"/>
      <c r="K190" s="53"/>
      <c r="L190" s="53"/>
      <c r="M190" s="53"/>
      <c r="N190" s="53"/>
      <c r="O190" s="53"/>
      <c r="P190" s="53"/>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48" customHeight="1">
      <c r="A191" s="60" t="s">
        <v>40</v>
      </c>
      <c r="B191" s="61"/>
      <c r="C191" s="19">
        <f>SUM(D191:H191)</f>
        <v>7198.2</v>
      </c>
      <c r="D191" s="19">
        <f>SUM(D192:D194)</f>
        <v>5093.099999999999</v>
      </c>
      <c r="E191" s="19">
        <f>SUM(E192:E194)</f>
        <v>1733.8</v>
      </c>
      <c r="F191" s="19">
        <f>SUM(F192:F194)</f>
        <v>371.3</v>
      </c>
      <c r="G191" s="19">
        <f>SUM(G192:G194)</f>
        <v>0</v>
      </c>
      <c r="H191" s="19">
        <f>SUM(H192:H194)</f>
        <v>0</v>
      </c>
      <c r="I191" s="34"/>
      <c r="J191" s="34"/>
      <c r="K191" s="35"/>
      <c r="L191" s="35"/>
      <c r="M191" s="35"/>
      <c r="N191" s="35"/>
      <c r="O191" s="34"/>
      <c r="P191" s="34"/>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5">
      <c r="A192" s="57" t="s">
        <v>4</v>
      </c>
      <c r="B192" s="58"/>
      <c r="C192" s="26">
        <f>D192+E192+F192+G192+H192</f>
        <v>0</v>
      </c>
      <c r="D192" s="23">
        <v>0</v>
      </c>
      <c r="E192" s="23">
        <v>0</v>
      </c>
      <c r="F192" s="23">
        <v>0</v>
      </c>
      <c r="G192" s="23">
        <v>0</v>
      </c>
      <c r="H192" s="23">
        <v>0</v>
      </c>
      <c r="I192" s="34"/>
      <c r="J192" s="34"/>
      <c r="K192" s="35"/>
      <c r="L192" s="35"/>
      <c r="M192" s="35"/>
      <c r="N192" s="35"/>
      <c r="O192" s="29"/>
      <c r="P192" s="29"/>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5">
      <c r="A193" s="57" t="s">
        <v>14</v>
      </c>
      <c r="B193" s="58"/>
      <c r="C193" s="26">
        <f>D193</f>
        <v>4587.4</v>
      </c>
      <c r="D193" s="23">
        <f>SUM(D197+D205+D213+D220+D232+D236+D240+D244)</f>
        <v>4587.4</v>
      </c>
      <c r="E193" s="23">
        <f>SUM(E197+E205+E213+E220+E232+E236+E240+E244)</f>
        <v>0</v>
      </c>
      <c r="F193" s="23">
        <f>SUM(F197+F205+F213+F220+F232+F236+F240+F244)</f>
        <v>0</v>
      </c>
      <c r="G193" s="23">
        <v>0</v>
      </c>
      <c r="H193" s="23">
        <v>0</v>
      </c>
      <c r="I193" s="43"/>
      <c r="J193" s="34"/>
      <c r="K193" s="35"/>
      <c r="L193" s="35"/>
      <c r="M193" s="35"/>
      <c r="N193" s="35"/>
      <c r="O193" s="29"/>
      <c r="P193" s="29"/>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21.75" customHeight="1">
      <c r="A194" s="57" t="s">
        <v>56</v>
      </c>
      <c r="B194" s="58"/>
      <c r="C194" s="26">
        <f>+D194+E194+F194+G194+H194</f>
        <v>2610.8</v>
      </c>
      <c r="D194" s="26">
        <f>D198+D221+D229+D257</f>
        <v>505.7</v>
      </c>
      <c r="E194" s="26">
        <f>E198+E221+E229+E257</f>
        <v>1733.8</v>
      </c>
      <c r="F194" s="26">
        <f>F198+F221+F229+F257+F241</f>
        <v>371.3</v>
      </c>
      <c r="G194" s="26">
        <f>G198+G221+G229+G257</f>
        <v>0</v>
      </c>
      <c r="H194" s="26">
        <f>H198+H221+H229+H257</f>
        <v>0</v>
      </c>
      <c r="I194" s="34"/>
      <c r="J194" s="34"/>
      <c r="K194" s="35"/>
      <c r="L194" s="35"/>
      <c r="M194" s="35"/>
      <c r="N194" s="35"/>
      <c r="O194" s="29"/>
      <c r="P194" s="29"/>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35.25" customHeight="1">
      <c r="A195" s="60" t="s">
        <v>76</v>
      </c>
      <c r="B195" s="61"/>
      <c r="C195" s="26">
        <f>+D195+E195+F195+G195+H195</f>
        <v>1749.5</v>
      </c>
      <c r="D195" s="23">
        <f>D198</f>
        <v>505.7</v>
      </c>
      <c r="E195" s="23">
        <f>E199+E203+E207+E211</f>
        <v>948.5</v>
      </c>
      <c r="F195" s="23">
        <f>F198</f>
        <v>295.3</v>
      </c>
      <c r="G195" s="23">
        <f>G198</f>
        <v>0</v>
      </c>
      <c r="H195" s="23">
        <f>H198</f>
        <v>0</v>
      </c>
      <c r="I195" s="34"/>
      <c r="J195" s="34"/>
      <c r="K195" s="34"/>
      <c r="L195" s="34"/>
      <c r="M195" s="34"/>
      <c r="N195" s="34"/>
      <c r="O195" s="29"/>
      <c r="P195" s="29"/>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5.75" customHeight="1">
      <c r="A196" s="57" t="s">
        <v>4</v>
      </c>
      <c r="B196" s="58"/>
      <c r="C196" s="26">
        <f>D196+E196+F196+G196+D197</f>
        <v>0</v>
      </c>
      <c r="D196" s="23">
        <v>0</v>
      </c>
      <c r="E196" s="23">
        <v>0</v>
      </c>
      <c r="F196" s="23">
        <v>0</v>
      </c>
      <c r="G196" s="23">
        <v>0</v>
      </c>
      <c r="H196" s="23">
        <v>0</v>
      </c>
      <c r="I196" s="41"/>
      <c r="J196" s="41"/>
      <c r="K196" s="41"/>
      <c r="L196" s="41"/>
      <c r="M196" s="41"/>
      <c r="N196" s="41"/>
      <c r="O196" s="29"/>
      <c r="P196" s="29"/>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5.75" customHeight="1">
      <c r="A197" s="57" t="s">
        <v>14</v>
      </c>
      <c r="B197" s="58"/>
      <c r="C197" s="26">
        <f>D197+E197+F197+G197+H197</f>
        <v>0</v>
      </c>
      <c r="D197" s="23">
        <v>0</v>
      </c>
      <c r="E197" s="23">
        <v>0</v>
      </c>
      <c r="F197" s="23">
        <v>0</v>
      </c>
      <c r="G197" s="23">
        <v>0</v>
      </c>
      <c r="H197" s="23">
        <v>0</v>
      </c>
      <c r="I197" s="41"/>
      <c r="J197" s="41"/>
      <c r="K197" s="41"/>
      <c r="L197" s="41"/>
      <c r="M197" s="41"/>
      <c r="N197" s="41"/>
      <c r="O197" s="29"/>
      <c r="P197" s="29"/>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5" customHeight="1">
      <c r="A198" s="57" t="s">
        <v>56</v>
      </c>
      <c r="B198" s="58"/>
      <c r="C198" s="26">
        <f>+D198+E198+F198+G198+H198</f>
        <v>1749.5</v>
      </c>
      <c r="D198" s="23">
        <f>D202+D206+D210+D214</f>
        <v>505.7</v>
      </c>
      <c r="E198" s="23">
        <f>E202+E206+E211</f>
        <v>948.5</v>
      </c>
      <c r="F198" s="23">
        <f>F202+F206+F210+F214</f>
        <v>295.3</v>
      </c>
      <c r="G198" s="23">
        <f>G202+G206+G210+G214</f>
        <v>0</v>
      </c>
      <c r="H198" s="23">
        <f>H202+H206+H210+H214</f>
        <v>0</v>
      </c>
      <c r="I198" s="42"/>
      <c r="J198" s="42"/>
      <c r="K198" s="42"/>
      <c r="L198" s="42"/>
      <c r="M198" s="42"/>
      <c r="N198" s="42"/>
      <c r="O198" s="29"/>
      <c r="P198" s="29"/>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30.75" customHeight="1">
      <c r="A199" s="25" t="s">
        <v>20</v>
      </c>
      <c r="B199" s="51" t="s">
        <v>108</v>
      </c>
      <c r="C199" s="26">
        <f aca="true" t="shared" si="25" ref="C199:C209">D199+E199+F199+G199+H199</f>
        <v>609</v>
      </c>
      <c r="D199" s="23">
        <f>D202</f>
        <v>291</v>
      </c>
      <c r="E199" s="23">
        <f>E202</f>
        <v>218</v>
      </c>
      <c r="F199" s="23">
        <f>F202</f>
        <v>100</v>
      </c>
      <c r="G199" s="23">
        <f>G202</f>
        <v>0</v>
      </c>
      <c r="H199" s="23">
        <f>H202</f>
        <v>0</v>
      </c>
      <c r="I199" s="51" t="s">
        <v>85</v>
      </c>
      <c r="J199" s="51" t="s">
        <v>5</v>
      </c>
      <c r="K199" s="51">
        <v>50</v>
      </c>
      <c r="L199" s="51">
        <v>47</v>
      </c>
      <c r="M199" s="51">
        <v>45</v>
      </c>
      <c r="N199" s="51">
        <v>40</v>
      </c>
      <c r="O199" s="56">
        <v>45</v>
      </c>
      <c r="P199" s="56">
        <v>45</v>
      </c>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26.25" customHeight="1">
      <c r="A200" s="28" t="s">
        <v>4</v>
      </c>
      <c r="B200" s="52"/>
      <c r="C200" s="26">
        <f t="shared" si="25"/>
        <v>0</v>
      </c>
      <c r="D200" s="23">
        <v>0</v>
      </c>
      <c r="E200" s="23">
        <v>0</v>
      </c>
      <c r="F200" s="23">
        <v>0</v>
      </c>
      <c r="G200" s="23">
        <v>0</v>
      </c>
      <c r="H200" s="23">
        <v>0</v>
      </c>
      <c r="I200" s="52"/>
      <c r="J200" s="52"/>
      <c r="K200" s="52"/>
      <c r="L200" s="52"/>
      <c r="M200" s="52"/>
      <c r="N200" s="52"/>
      <c r="O200" s="56"/>
      <c r="P200" s="56"/>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27.75" customHeight="1">
      <c r="A201" s="28" t="s">
        <v>14</v>
      </c>
      <c r="B201" s="52"/>
      <c r="C201" s="26">
        <f t="shared" si="25"/>
        <v>0</v>
      </c>
      <c r="D201" s="23">
        <v>0</v>
      </c>
      <c r="E201" s="23">
        <v>0</v>
      </c>
      <c r="F201" s="23">
        <v>0</v>
      </c>
      <c r="G201" s="23">
        <v>0</v>
      </c>
      <c r="H201" s="23">
        <v>0</v>
      </c>
      <c r="I201" s="52"/>
      <c r="J201" s="52"/>
      <c r="K201" s="52"/>
      <c r="L201" s="52"/>
      <c r="M201" s="52"/>
      <c r="N201" s="52"/>
      <c r="O201" s="56"/>
      <c r="P201" s="56"/>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6.5" customHeight="1">
      <c r="A202" s="28" t="s">
        <v>56</v>
      </c>
      <c r="B202" s="53"/>
      <c r="C202" s="26">
        <f>D202+E202+F202+G202+H202</f>
        <v>609</v>
      </c>
      <c r="D202" s="23">
        <v>291</v>
      </c>
      <c r="E202" s="23">
        <v>218</v>
      </c>
      <c r="F202" s="23">
        <v>100</v>
      </c>
      <c r="G202" s="23">
        <v>0</v>
      </c>
      <c r="H202" s="23">
        <v>0</v>
      </c>
      <c r="I202" s="52"/>
      <c r="J202" s="52"/>
      <c r="K202" s="52"/>
      <c r="L202" s="53"/>
      <c r="M202" s="52"/>
      <c r="N202" s="52"/>
      <c r="O202" s="56"/>
      <c r="P202" s="56"/>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31.5" customHeight="1">
      <c r="A203" s="28" t="s">
        <v>45</v>
      </c>
      <c r="B203" s="51" t="s">
        <v>108</v>
      </c>
      <c r="C203" s="26">
        <f>D203+E203+F203+G203+H203</f>
        <v>999.3999999999999</v>
      </c>
      <c r="D203" s="23">
        <f>D206</f>
        <v>199.7</v>
      </c>
      <c r="E203" s="23">
        <f>E206</f>
        <v>604.4</v>
      </c>
      <c r="F203" s="23">
        <f>F206</f>
        <v>195.3</v>
      </c>
      <c r="G203" s="23">
        <f>G206</f>
        <v>0</v>
      </c>
      <c r="H203" s="23">
        <f>H206</f>
        <v>0</v>
      </c>
      <c r="I203" s="51" t="s">
        <v>69</v>
      </c>
      <c r="J203" s="51" t="s">
        <v>5</v>
      </c>
      <c r="K203" s="51">
        <v>20</v>
      </c>
      <c r="L203" s="51">
        <v>20</v>
      </c>
      <c r="M203" s="51">
        <v>2</v>
      </c>
      <c r="N203" s="51">
        <v>1</v>
      </c>
      <c r="O203" s="51">
        <v>0</v>
      </c>
      <c r="P203" s="51">
        <v>0</v>
      </c>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4.25" customHeight="1">
      <c r="A204" s="28" t="s">
        <v>4</v>
      </c>
      <c r="B204" s="52"/>
      <c r="C204" s="26">
        <f t="shared" si="25"/>
        <v>0</v>
      </c>
      <c r="D204" s="23">
        <v>0</v>
      </c>
      <c r="E204" s="23">
        <v>0</v>
      </c>
      <c r="F204" s="23">
        <v>0</v>
      </c>
      <c r="G204" s="23">
        <v>0</v>
      </c>
      <c r="H204" s="23">
        <v>0</v>
      </c>
      <c r="I204" s="52"/>
      <c r="J204" s="52"/>
      <c r="K204" s="52"/>
      <c r="L204" s="52"/>
      <c r="M204" s="52"/>
      <c r="N204" s="52"/>
      <c r="O204" s="52"/>
      <c r="P204" s="52"/>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4.25" customHeight="1">
      <c r="A205" s="28" t="s">
        <v>14</v>
      </c>
      <c r="B205" s="52"/>
      <c r="C205" s="26">
        <f t="shared" si="25"/>
        <v>0</v>
      </c>
      <c r="D205" s="23">
        <v>0</v>
      </c>
      <c r="E205" s="23">
        <v>0</v>
      </c>
      <c r="F205" s="23">
        <v>0</v>
      </c>
      <c r="G205" s="23">
        <v>0</v>
      </c>
      <c r="H205" s="23">
        <v>0</v>
      </c>
      <c r="I205" s="52"/>
      <c r="J205" s="52"/>
      <c r="K205" s="52"/>
      <c r="L205" s="52"/>
      <c r="M205" s="52"/>
      <c r="N205" s="52"/>
      <c r="O205" s="52"/>
      <c r="P205" s="52"/>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5.75" customHeight="1">
      <c r="A206" s="28" t="s">
        <v>56</v>
      </c>
      <c r="B206" s="53"/>
      <c r="C206" s="26">
        <f t="shared" si="25"/>
        <v>999.3999999999999</v>
      </c>
      <c r="D206" s="23">
        <v>199.7</v>
      </c>
      <c r="E206" s="23">
        <v>604.4</v>
      </c>
      <c r="F206" s="23">
        <v>195.3</v>
      </c>
      <c r="G206" s="23">
        <v>0</v>
      </c>
      <c r="H206" s="23">
        <v>0</v>
      </c>
      <c r="I206" s="53"/>
      <c r="J206" s="53"/>
      <c r="K206" s="53"/>
      <c r="L206" s="53"/>
      <c r="M206" s="53"/>
      <c r="N206" s="53"/>
      <c r="O206" s="53"/>
      <c r="P206" s="53"/>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36" customHeight="1">
      <c r="A207" s="28" t="s">
        <v>101</v>
      </c>
      <c r="B207" s="51" t="s">
        <v>108</v>
      </c>
      <c r="C207" s="26">
        <f t="shared" si="25"/>
        <v>0</v>
      </c>
      <c r="D207" s="23">
        <v>0</v>
      </c>
      <c r="E207" s="23">
        <f>E210</f>
        <v>0</v>
      </c>
      <c r="F207" s="23">
        <v>0</v>
      </c>
      <c r="G207" s="23">
        <v>0</v>
      </c>
      <c r="H207" s="23">
        <v>0</v>
      </c>
      <c r="I207" s="51" t="s">
        <v>102</v>
      </c>
      <c r="J207" s="51" t="s">
        <v>5</v>
      </c>
      <c r="K207" s="51">
        <v>1</v>
      </c>
      <c r="L207" s="51">
        <v>1</v>
      </c>
      <c r="M207" s="51">
        <v>1</v>
      </c>
      <c r="N207" s="51">
        <v>0</v>
      </c>
      <c r="O207" s="51">
        <v>0</v>
      </c>
      <c r="P207" s="51">
        <v>0</v>
      </c>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4.25" customHeight="1">
      <c r="A208" s="28" t="s">
        <v>4</v>
      </c>
      <c r="B208" s="52"/>
      <c r="C208" s="26">
        <f t="shared" si="25"/>
        <v>0</v>
      </c>
      <c r="D208" s="23">
        <v>0</v>
      </c>
      <c r="E208" s="23">
        <v>0</v>
      </c>
      <c r="F208" s="23">
        <v>0</v>
      </c>
      <c r="G208" s="23">
        <v>0</v>
      </c>
      <c r="H208" s="23">
        <v>0</v>
      </c>
      <c r="I208" s="52"/>
      <c r="J208" s="52"/>
      <c r="K208" s="52"/>
      <c r="L208" s="52"/>
      <c r="M208" s="52"/>
      <c r="N208" s="52"/>
      <c r="O208" s="52"/>
      <c r="P208" s="52"/>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30.75" customHeight="1">
      <c r="A209" s="28" t="s">
        <v>14</v>
      </c>
      <c r="B209" s="52"/>
      <c r="C209" s="26">
        <f t="shared" si="25"/>
        <v>0</v>
      </c>
      <c r="D209" s="23">
        <v>0</v>
      </c>
      <c r="E209" s="23">
        <v>0</v>
      </c>
      <c r="F209" s="23">
        <v>0</v>
      </c>
      <c r="G209" s="23">
        <v>0</v>
      </c>
      <c r="H209" s="23">
        <v>0</v>
      </c>
      <c r="I209" s="52"/>
      <c r="J209" s="52"/>
      <c r="K209" s="52"/>
      <c r="L209" s="52"/>
      <c r="M209" s="52"/>
      <c r="N209" s="52"/>
      <c r="O209" s="52"/>
      <c r="P209" s="52"/>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33.75" customHeight="1">
      <c r="A210" s="28" t="s">
        <v>56</v>
      </c>
      <c r="B210" s="53"/>
      <c r="C210" s="26">
        <f>E210</f>
        <v>0</v>
      </c>
      <c r="D210" s="23">
        <v>0</v>
      </c>
      <c r="E210" s="23">
        <v>0</v>
      </c>
      <c r="F210" s="23">
        <v>0</v>
      </c>
      <c r="G210" s="23">
        <v>0</v>
      </c>
      <c r="H210" s="23">
        <v>0</v>
      </c>
      <c r="I210" s="53"/>
      <c r="J210" s="53"/>
      <c r="K210" s="53"/>
      <c r="L210" s="53"/>
      <c r="M210" s="53"/>
      <c r="N210" s="53"/>
      <c r="O210" s="53"/>
      <c r="P210" s="53"/>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44.25" customHeight="1">
      <c r="A211" s="30" t="s">
        <v>140</v>
      </c>
      <c r="B211" s="51" t="s">
        <v>108</v>
      </c>
      <c r="C211" s="26">
        <f>D211+E211+F211+G211+H211</f>
        <v>141.1</v>
      </c>
      <c r="D211" s="23">
        <f>D214</f>
        <v>15</v>
      </c>
      <c r="E211" s="23">
        <f>E214+E217</f>
        <v>126.1</v>
      </c>
      <c r="F211" s="23">
        <v>0</v>
      </c>
      <c r="G211" s="23">
        <v>0</v>
      </c>
      <c r="H211" s="23">
        <v>0</v>
      </c>
      <c r="I211" s="51" t="s">
        <v>141</v>
      </c>
      <c r="J211" s="51" t="s">
        <v>5</v>
      </c>
      <c r="K211" s="51">
        <v>2</v>
      </c>
      <c r="L211" s="51">
        <v>2</v>
      </c>
      <c r="M211" s="51">
        <v>1</v>
      </c>
      <c r="N211" s="51">
        <v>0</v>
      </c>
      <c r="O211" s="51">
        <v>0</v>
      </c>
      <c r="P211" s="51">
        <v>0</v>
      </c>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6.5" customHeight="1">
      <c r="A212" s="28" t="s">
        <v>4</v>
      </c>
      <c r="B212" s="52"/>
      <c r="C212" s="23">
        <v>0</v>
      </c>
      <c r="D212" s="23">
        <v>0</v>
      </c>
      <c r="E212" s="23">
        <v>0</v>
      </c>
      <c r="F212" s="23">
        <v>0</v>
      </c>
      <c r="G212" s="23">
        <v>0</v>
      </c>
      <c r="H212" s="23">
        <v>0</v>
      </c>
      <c r="I212" s="52"/>
      <c r="J212" s="52"/>
      <c r="K212" s="54"/>
      <c r="L212" s="54"/>
      <c r="M212" s="54"/>
      <c r="N212" s="54"/>
      <c r="O212" s="54"/>
      <c r="P212" s="54"/>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6.5" customHeight="1">
      <c r="A213" s="28" t="s">
        <v>14</v>
      </c>
      <c r="B213" s="52"/>
      <c r="C213" s="23">
        <v>0</v>
      </c>
      <c r="D213" s="23">
        <v>0</v>
      </c>
      <c r="E213" s="23">
        <v>0</v>
      </c>
      <c r="F213" s="23">
        <v>0</v>
      </c>
      <c r="G213" s="23">
        <v>0</v>
      </c>
      <c r="H213" s="23">
        <v>0</v>
      </c>
      <c r="I213" s="52"/>
      <c r="J213" s="52"/>
      <c r="K213" s="54"/>
      <c r="L213" s="54"/>
      <c r="M213" s="54"/>
      <c r="N213" s="54"/>
      <c r="O213" s="54"/>
      <c r="P213" s="54"/>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30.75" customHeight="1">
      <c r="A214" s="28" t="s">
        <v>56</v>
      </c>
      <c r="B214" s="53"/>
      <c r="C214" s="26">
        <f>D214+E214+F214+G214+H214</f>
        <v>20</v>
      </c>
      <c r="D214" s="23">
        <v>15</v>
      </c>
      <c r="E214" s="23">
        <v>5</v>
      </c>
      <c r="F214" s="23">
        <v>0</v>
      </c>
      <c r="G214" s="23">
        <v>0</v>
      </c>
      <c r="H214" s="23">
        <v>0</v>
      </c>
      <c r="I214" s="52"/>
      <c r="J214" s="52"/>
      <c r="K214" s="55"/>
      <c r="L214" s="55"/>
      <c r="M214" s="55"/>
      <c r="N214" s="55"/>
      <c r="O214" s="55"/>
      <c r="P214" s="55"/>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22.5" customHeight="1">
      <c r="A215" s="28" t="s">
        <v>4</v>
      </c>
      <c r="B215" s="51" t="s">
        <v>155</v>
      </c>
      <c r="C215" s="26">
        <f>D215+E215+F215+G215+H215</f>
        <v>0</v>
      </c>
      <c r="D215" s="23">
        <v>0</v>
      </c>
      <c r="E215" s="23">
        <v>0</v>
      </c>
      <c r="F215" s="23">
        <v>0</v>
      </c>
      <c r="G215" s="23">
        <v>0</v>
      </c>
      <c r="H215" s="23">
        <v>0</v>
      </c>
      <c r="I215" s="52"/>
      <c r="J215" s="52"/>
      <c r="K215" s="51">
        <v>8</v>
      </c>
      <c r="L215" s="51">
        <v>0</v>
      </c>
      <c r="M215" s="51">
        <v>8</v>
      </c>
      <c r="N215" s="51">
        <v>0</v>
      </c>
      <c r="O215" s="51">
        <v>0</v>
      </c>
      <c r="P215" s="51">
        <v>0</v>
      </c>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22.5" customHeight="1">
      <c r="A216" s="28" t="s">
        <v>14</v>
      </c>
      <c r="B216" s="52"/>
      <c r="C216" s="26">
        <f>D216+E216+F216+G216+H216</f>
        <v>0</v>
      </c>
      <c r="D216" s="23">
        <v>0</v>
      </c>
      <c r="E216" s="23">
        <v>0</v>
      </c>
      <c r="F216" s="23">
        <v>0</v>
      </c>
      <c r="G216" s="23">
        <v>0</v>
      </c>
      <c r="H216" s="23">
        <v>0</v>
      </c>
      <c r="I216" s="52"/>
      <c r="J216" s="52"/>
      <c r="K216" s="52"/>
      <c r="L216" s="52"/>
      <c r="M216" s="52"/>
      <c r="N216" s="52"/>
      <c r="O216" s="52"/>
      <c r="P216" s="52"/>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22.5" customHeight="1">
      <c r="A217" s="28" t="s">
        <v>56</v>
      </c>
      <c r="B217" s="53"/>
      <c r="C217" s="26">
        <f>D217+E217+F217+G217+H217</f>
        <v>121.1</v>
      </c>
      <c r="D217" s="23">
        <v>0</v>
      </c>
      <c r="E217" s="23">
        <v>121.1</v>
      </c>
      <c r="F217" s="23">
        <v>0</v>
      </c>
      <c r="G217" s="23">
        <v>0</v>
      </c>
      <c r="H217" s="23">
        <v>0</v>
      </c>
      <c r="I217" s="53"/>
      <c r="J217" s="53"/>
      <c r="K217" s="53"/>
      <c r="L217" s="53"/>
      <c r="M217" s="53"/>
      <c r="N217" s="53"/>
      <c r="O217" s="53"/>
      <c r="P217" s="53"/>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77.25" customHeight="1">
      <c r="A218" s="60" t="s">
        <v>46</v>
      </c>
      <c r="B218" s="65"/>
      <c r="C218" s="26">
        <f>SUM(D218:H218)</f>
        <v>5372.7</v>
      </c>
      <c r="D218" s="23">
        <f>SUM(D219:D221)</f>
        <v>4587.4</v>
      </c>
      <c r="E218" s="23">
        <f>SUM(E219:E221)</f>
        <v>785.3</v>
      </c>
      <c r="F218" s="23">
        <f>SUM(F219:F221)</f>
        <v>0</v>
      </c>
      <c r="G218" s="23">
        <f>SUM(G219:G221)</f>
        <v>0</v>
      </c>
      <c r="H218" s="23">
        <f>SUM(H219:H221)</f>
        <v>0</v>
      </c>
      <c r="I218" s="28"/>
      <c r="J218" s="28"/>
      <c r="K218" s="28"/>
      <c r="L218" s="28"/>
      <c r="M218" s="28"/>
      <c r="N218" s="28"/>
      <c r="O218" s="28"/>
      <c r="P218" s="28"/>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4.25" customHeight="1">
      <c r="A219" s="64" t="s">
        <v>4</v>
      </c>
      <c r="B219" s="65"/>
      <c r="C219" s="26">
        <f>D219+E219+F219+G219+H219</f>
        <v>0</v>
      </c>
      <c r="D219" s="23">
        <v>0</v>
      </c>
      <c r="E219" s="23">
        <v>0</v>
      </c>
      <c r="F219" s="23">
        <v>0</v>
      </c>
      <c r="G219" s="23">
        <v>0</v>
      </c>
      <c r="H219" s="23">
        <v>0</v>
      </c>
      <c r="I219" s="28"/>
      <c r="J219" s="28"/>
      <c r="K219" s="28"/>
      <c r="L219" s="28"/>
      <c r="M219" s="28"/>
      <c r="N219" s="28"/>
      <c r="O219" s="28"/>
      <c r="P219" s="28"/>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4.25" customHeight="1">
      <c r="A220" s="64" t="s">
        <v>14</v>
      </c>
      <c r="B220" s="65"/>
      <c r="C220" s="26">
        <f>D220</f>
        <v>4587.4</v>
      </c>
      <c r="D220" s="26">
        <f>D224</f>
        <v>4587.4</v>
      </c>
      <c r="E220" s="23">
        <f>E224</f>
        <v>0</v>
      </c>
      <c r="F220" s="23">
        <v>0</v>
      </c>
      <c r="G220" s="23">
        <v>0</v>
      </c>
      <c r="H220" s="23">
        <v>0</v>
      </c>
      <c r="I220" s="28"/>
      <c r="J220" s="28"/>
      <c r="K220" s="28"/>
      <c r="L220" s="28"/>
      <c r="M220" s="28"/>
      <c r="N220" s="28"/>
      <c r="O220" s="28"/>
      <c r="P220" s="28"/>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4.25" customHeight="1">
      <c r="A221" s="64" t="s">
        <v>56</v>
      </c>
      <c r="B221" s="65"/>
      <c r="C221" s="26">
        <f>C225</f>
        <v>785.3</v>
      </c>
      <c r="D221" s="26">
        <f>D225</f>
        <v>0</v>
      </c>
      <c r="E221" s="23">
        <f>E225</f>
        <v>785.3</v>
      </c>
      <c r="F221" s="23">
        <v>0</v>
      </c>
      <c r="G221" s="23">
        <v>0</v>
      </c>
      <c r="H221" s="23">
        <v>0</v>
      </c>
      <c r="I221" s="28"/>
      <c r="J221" s="28"/>
      <c r="K221" s="28"/>
      <c r="L221" s="28"/>
      <c r="M221" s="28"/>
      <c r="N221" s="28"/>
      <c r="O221" s="28"/>
      <c r="P221" s="28"/>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73.5" customHeight="1">
      <c r="A222" s="25" t="s">
        <v>41</v>
      </c>
      <c r="B222" s="51" t="s">
        <v>108</v>
      </c>
      <c r="C222" s="26">
        <f>D222+E222+F222+G222+H222</f>
        <v>5372.7</v>
      </c>
      <c r="D222" s="23">
        <f>D224+D225</f>
        <v>4587.4</v>
      </c>
      <c r="E222" s="23">
        <f>E223+E224+E225</f>
        <v>785.3</v>
      </c>
      <c r="F222" s="23">
        <v>0</v>
      </c>
      <c r="G222" s="23">
        <v>0</v>
      </c>
      <c r="H222" s="23">
        <v>0</v>
      </c>
      <c r="I222" s="51" t="s">
        <v>86</v>
      </c>
      <c r="J222" s="51" t="s">
        <v>5</v>
      </c>
      <c r="K222" s="51">
        <v>2</v>
      </c>
      <c r="L222" s="51">
        <v>0</v>
      </c>
      <c r="M222" s="51">
        <v>2</v>
      </c>
      <c r="N222" s="51">
        <v>0</v>
      </c>
      <c r="O222" s="56">
        <v>0</v>
      </c>
      <c r="P222" s="56">
        <v>0</v>
      </c>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4.25" customHeight="1">
      <c r="A223" s="28" t="s">
        <v>4</v>
      </c>
      <c r="B223" s="52"/>
      <c r="C223" s="26">
        <f aca="true" t="shared" si="26" ref="C223:C237">D223+E223+F223+G223+H223</f>
        <v>0</v>
      </c>
      <c r="D223" s="23">
        <v>0</v>
      </c>
      <c r="E223" s="23">
        <v>0</v>
      </c>
      <c r="F223" s="23">
        <v>0</v>
      </c>
      <c r="G223" s="23">
        <v>0</v>
      </c>
      <c r="H223" s="23">
        <v>0</v>
      </c>
      <c r="I223" s="52"/>
      <c r="J223" s="52"/>
      <c r="K223" s="52"/>
      <c r="L223" s="52"/>
      <c r="M223" s="52"/>
      <c r="N223" s="52"/>
      <c r="O223" s="56"/>
      <c r="P223" s="56"/>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4.25" customHeight="1">
      <c r="A224" s="28" t="s">
        <v>14</v>
      </c>
      <c r="B224" s="52"/>
      <c r="C224" s="26">
        <f t="shared" si="26"/>
        <v>4587.4</v>
      </c>
      <c r="D224" s="23">
        <v>4587.4</v>
      </c>
      <c r="E224" s="23">
        <v>0</v>
      </c>
      <c r="F224" s="23">
        <v>0</v>
      </c>
      <c r="G224" s="23">
        <v>0</v>
      </c>
      <c r="H224" s="23">
        <v>0</v>
      </c>
      <c r="I224" s="52"/>
      <c r="J224" s="52"/>
      <c r="K224" s="52"/>
      <c r="L224" s="52"/>
      <c r="M224" s="52"/>
      <c r="N224" s="52"/>
      <c r="O224" s="56"/>
      <c r="P224" s="56"/>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4.25" customHeight="1">
      <c r="A225" s="28" t="s">
        <v>56</v>
      </c>
      <c r="B225" s="53"/>
      <c r="C225" s="26">
        <f t="shared" si="26"/>
        <v>785.3</v>
      </c>
      <c r="D225" s="23">
        <v>0</v>
      </c>
      <c r="E225" s="23">
        <v>785.3</v>
      </c>
      <c r="F225" s="23">
        <v>0</v>
      </c>
      <c r="G225" s="23">
        <v>0</v>
      </c>
      <c r="H225" s="23">
        <v>0</v>
      </c>
      <c r="I225" s="53"/>
      <c r="J225" s="53"/>
      <c r="K225" s="53"/>
      <c r="L225" s="53"/>
      <c r="M225" s="53"/>
      <c r="N225" s="53"/>
      <c r="O225" s="56"/>
      <c r="P225" s="56"/>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45" customHeight="1">
      <c r="A226" s="60" t="s">
        <v>47</v>
      </c>
      <c r="B226" s="61"/>
      <c r="C226" s="26">
        <f>D226+E226+F226+G226+H226</f>
        <v>0</v>
      </c>
      <c r="D226" s="23">
        <f>SUM(D227:D229)</f>
        <v>0</v>
      </c>
      <c r="E226" s="23">
        <f>SUM(E227:E229)</f>
        <v>0</v>
      </c>
      <c r="F226" s="23">
        <f>SUM(F227:F229)</f>
        <v>0</v>
      </c>
      <c r="G226" s="23">
        <f>SUM(G227:G229)</f>
        <v>0</v>
      </c>
      <c r="H226" s="23">
        <f>SUM(H227:H229)</f>
        <v>0</v>
      </c>
      <c r="I226" s="28"/>
      <c r="J226" s="28"/>
      <c r="K226" s="28"/>
      <c r="L226" s="28"/>
      <c r="M226" s="28"/>
      <c r="N226" s="28"/>
      <c r="O226" s="28"/>
      <c r="P226" s="28"/>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4.25" customHeight="1">
      <c r="A227" s="57" t="s">
        <v>4</v>
      </c>
      <c r="B227" s="58"/>
      <c r="C227" s="26">
        <f t="shared" si="26"/>
        <v>0</v>
      </c>
      <c r="D227" s="23">
        <f>D231+D235</f>
        <v>0</v>
      </c>
      <c r="E227" s="23">
        <f aca="true" t="shared" si="27" ref="E227:H229">E231+E235</f>
        <v>0</v>
      </c>
      <c r="F227" s="23">
        <f t="shared" si="27"/>
        <v>0</v>
      </c>
      <c r="G227" s="23">
        <f t="shared" si="27"/>
        <v>0</v>
      </c>
      <c r="H227" s="23">
        <f t="shared" si="27"/>
        <v>0</v>
      </c>
      <c r="I227" s="28"/>
      <c r="J227" s="28"/>
      <c r="K227" s="28"/>
      <c r="L227" s="28"/>
      <c r="M227" s="28"/>
      <c r="N227" s="28"/>
      <c r="O227" s="28"/>
      <c r="P227" s="28"/>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4.25" customHeight="1">
      <c r="A228" s="57" t="s">
        <v>14</v>
      </c>
      <c r="B228" s="58"/>
      <c r="C228" s="26">
        <f t="shared" si="26"/>
        <v>0</v>
      </c>
      <c r="D228" s="23">
        <f>D232+D236</f>
        <v>0</v>
      </c>
      <c r="E228" s="23">
        <f t="shared" si="27"/>
        <v>0</v>
      </c>
      <c r="F228" s="23">
        <f t="shared" si="27"/>
        <v>0</v>
      </c>
      <c r="G228" s="23">
        <f t="shared" si="27"/>
        <v>0</v>
      </c>
      <c r="H228" s="23">
        <f t="shared" si="27"/>
        <v>0</v>
      </c>
      <c r="I228" s="28"/>
      <c r="J228" s="28"/>
      <c r="K228" s="28"/>
      <c r="L228" s="28"/>
      <c r="M228" s="28"/>
      <c r="N228" s="28"/>
      <c r="O228" s="28"/>
      <c r="P228" s="28"/>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4.25" customHeight="1">
      <c r="A229" s="57" t="s">
        <v>56</v>
      </c>
      <c r="B229" s="58"/>
      <c r="C229" s="26">
        <f t="shared" si="26"/>
        <v>0</v>
      </c>
      <c r="D229" s="23">
        <f>D233+D237</f>
        <v>0</v>
      </c>
      <c r="E229" s="23">
        <f t="shared" si="27"/>
        <v>0</v>
      </c>
      <c r="F229" s="23">
        <f>F233+F237</f>
        <v>0</v>
      </c>
      <c r="G229" s="23">
        <f t="shared" si="27"/>
        <v>0</v>
      </c>
      <c r="H229" s="23">
        <f t="shared" si="27"/>
        <v>0</v>
      </c>
      <c r="I229" s="28"/>
      <c r="J229" s="28"/>
      <c r="K229" s="28"/>
      <c r="L229" s="28"/>
      <c r="M229" s="28"/>
      <c r="N229" s="28"/>
      <c r="O229" s="28"/>
      <c r="P229" s="28"/>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81.75" customHeight="1">
      <c r="A230" s="25" t="s">
        <v>50</v>
      </c>
      <c r="B230" s="51" t="s">
        <v>108</v>
      </c>
      <c r="C230" s="26">
        <f t="shared" si="26"/>
        <v>0</v>
      </c>
      <c r="D230" s="23">
        <f>SUM(D231:D233)</f>
        <v>0</v>
      </c>
      <c r="E230" s="23">
        <f>SUM(E231:E233)</f>
        <v>0</v>
      </c>
      <c r="F230" s="23">
        <f>SUM(F231:F233)</f>
        <v>0</v>
      </c>
      <c r="G230" s="23">
        <f>SUM(G231:G233)</f>
        <v>0</v>
      </c>
      <c r="H230" s="23">
        <f>SUM(H231:H233)</f>
        <v>0</v>
      </c>
      <c r="I230" s="51" t="s">
        <v>70</v>
      </c>
      <c r="J230" s="51" t="s">
        <v>5</v>
      </c>
      <c r="K230" s="51">
        <v>1</v>
      </c>
      <c r="L230" s="51">
        <v>1</v>
      </c>
      <c r="M230" s="51">
        <v>1</v>
      </c>
      <c r="N230" s="51">
        <v>1</v>
      </c>
      <c r="O230" s="56">
        <v>1</v>
      </c>
      <c r="P230" s="56">
        <v>1</v>
      </c>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4.25" customHeight="1">
      <c r="A231" s="28" t="s">
        <v>4</v>
      </c>
      <c r="B231" s="52"/>
      <c r="C231" s="26">
        <f t="shared" si="26"/>
        <v>0</v>
      </c>
      <c r="D231" s="23">
        <v>0</v>
      </c>
      <c r="E231" s="23">
        <v>0</v>
      </c>
      <c r="F231" s="23">
        <v>0</v>
      </c>
      <c r="G231" s="23">
        <v>0</v>
      </c>
      <c r="H231" s="23">
        <v>0</v>
      </c>
      <c r="I231" s="52"/>
      <c r="J231" s="52"/>
      <c r="K231" s="52"/>
      <c r="L231" s="52"/>
      <c r="M231" s="52"/>
      <c r="N231" s="52"/>
      <c r="O231" s="56"/>
      <c r="P231" s="56"/>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4.25" customHeight="1">
      <c r="A232" s="28" t="s">
        <v>14</v>
      </c>
      <c r="B232" s="52"/>
      <c r="C232" s="26">
        <f t="shared" si="26"/>
        <v>0</v>
      </c>
      <c r="D232" s="23">
        <v>0</v>
      </c>
      <c r="E232" s="23">
        <v>0</v>
      </c>
      <c r="F232" s="23">
        <v>0</v>
      </c>
      <c r="G232" s="23">
        <v>0</v>
      </c>
      <c r="H232" s="23">
        <v>0</v>
      </c>
      <c r="I232" s="52"/>
      <c r="J232" s="52"/>
      <c r="K232" s="52"/>
      <c r="L232" s="52"/>
      <c r="M232" s="52"/>
      <c r="N232" s="52"/>
      <c r="O232" s="56"/>
      <c r="P232" s="56"/>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4.25" customHeight="1">
      <c r="A233" s="28" t="s">
        <v>56</v>
      </c>
      <c r="B233" s="53"/>
      <c r="C233" s="26">
        <f t="shared" si="26"/>
        <v>0</v>
      </c>
      <c r="D233" s="23">
        <v>0</v>
      </c>
      <c r="E233" s="23">
        <v>0</v>
      </c>
      <c r="F233" s="23">
        <v>0</v>
      </c>
      <c r="G233" s="23">
        <v>0</v>
      </c>
      <c r="H233" s="23">
        <v>0</v>
      </c>
      <c r="I233" s="52"/>
      <c r="J233" s="52"/>
      <c r="K233" s="52"/>
      <c r="L233" s="53"/>
      <c r="M233" s="52"/>
      <c r="N233" s="52"/>
      <c r="O233" s="56"/>
      <c r="P233" s="56"/>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74.25" customHeight="1">
      <c r="A234" s="25" t="s">
        <v>21</v>
      </c>
      <c r="B234" s="51" t="s">
        <v>108</v>
      </c>
      <c r="C234" s="26">
        <f t="shared" si="26"/>
        <v>0</v>
      </c>
      <c r="D234" s="23">
        <v>0</v>
      </c>
      <c r="E234" s="23">
        <v>0</v>
      </c>
      <c r="F234" s="23">
        <v>0</v>
      </c>
      <c r="G234" s="23">
        <v>0</v>
      </c>
      <c r="H234" s="23">
        <v>0</v>
      </c>
      <c r="I234" s="51" t="s">
        <v>71</v>
      </c>
      <c r="J234" s="51" t="s">
        <v>5</v>
      </c>
      <c r="K234" s="51">
        <v>3</v>
      </c>
      <c r="L234" s="51">
        <v>3</v>
      </c>
      <c r="M234" s="51">
        <v>0</v>
      </c>
      <c r="N234" s="51">
        <v>3</v>
      </c>
      <c r="O234" s="56">
        <v>3</v>
      </c>
      <c r="P234" s="56">
        <v>3</v>
      </c>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5">
      <c r="A235" s="28" t="s">
        <v>4</v>
      </c>
      <c r="B235" s="52"/>
      <c r="C235" s="26">
        <f t="shared" si="26"/>
        <v>0</v>
      </c>
      <c r="D235" s="23">
        <v>0</v>
      </c>
      <c r="E235" s="23">
        <v>0</v>
      </c>
      <c r="F235" s="23">
        <v>0</v>
      </c>
      <c r="G235" s="23">
        <v>0</v>
      </c>
      <c r="H235" s="23">
        <v>0</v>
      </c>
      <c r="I235" s="52"/>
      <c r="J235" s="52"/>
      <c r="K235" s="52"/>
      <c r="L235" s="52"/>
      <c r="M235" s="52"/>
      <c r="N235" s="52"/>
      <c r="O235" s="56"/>
      <c r="P235" s="56"/>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5">
      <c r="A236" s="28" t="s">
        <v>14</v>
      </c>
      <c r="B236" s="52"/>
      <c r="C236" s="26">
        <f t="shared" si="26"/>
        <v>0</v>
      </c>
      <c r="D236" s="23">
        <v>0</v>
      </c>
      <c r="E236" s="23">
        <v>0</v>
      </c>
      <c r="F236" s="23">
        <v>0</v>
      </c>
      <c r="G236" s="23">
        <v>0</v>
      </c>
      <c r="H236" s="23">
        <v>0</v>
      </c>
      <c r="I236" s="52"/>
      <c r="J236" s="52"/>
      <c r="K236" s="52"/>
      <c r="L236" s="52"/>
      <c r="M236" s="52"/>
      <c r="N236" s="52"/>
      <c r="O236" s="56"/>
      <c r="P236" s="56"/>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5">
      <c r="A237" s="28" t="s">
        <v>56</v>
      </c>
      <c r="B237" s="53"/>
      <c r="C237" s="26">
        <f t="shared" si="26"/>
        <v>0</v>
      </c>
      <c r="D237" s="23">
        <v>0</v>
      </c>
      <c r="E237" s="23">
        <v>0</v>
      </c>
      <c r="F237" s="23">
        <v>0</v>
      </c>
      <c r="G237" s="23">
        <v>0</v>
      </c>
      <c r="H237" s="23">
        <v>0</v>
      </c>
      <c r="I237" s="52"/>
      <c r="J237" s="52"/>
      <c r="K237" s="52"/>
      <c r="L237" s="53"/>
      <c r="M237" s="52"/>
      <c r="N237" s="52"/>
      <c r="O237" s="56"/>
      <c r="P237" s="56"/>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42" customHeight="1">
      <c r="A238" s="60" t="s">
        <v>77</v>
      </c>
      <c r="B238" s="68"/>
      <c r="C238" s="26">
        <f aca="true" t="shared" si="28" ref="C238:H238">SUM(C239:C241)</f>
        <v>76</v>
      </c>
      <c r="D238" s="26">
        <f t="shared" si="28"/>
        <v>0</v>
      </c>
      <c r="E238" s="26">
        <f t="shared" si="28"/>
        <v>0</v>
      </c>
      <c r="F238" s="26">
        <f t="shared" si="28"/>
        <v>76</v>
      </c>
      <c r="G238" s="26">
        <f t="shared" si="28"/>
        <v>0</v>
      </c>
      <c r="H238" s="26">
        <f t="shared" si="28"/>
        <v>0</v>
      </c>
      <c r="I238" s="28"/>
      <c r="J238" s="28"/>
      <c r="K238" s="28"/>
      <c r="L238" s="28"/>
      <c r="M238" s="28"/>
      <c r="N238" s="28"/>
      <c r="O238" s="28"/>
      <c r="P238" s="28"/>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5.75" customHeight="1">
      <c r="A239" s="57" t="s">
        <v>4</v>
      </c>
      <c r="B239" s="58"/>
      <c r="C239" s="26">
        <f>SUM(D239:H239)</f>
        <v>0</v>
      </c>
      <c r="D239" s="23">
        <f aca="true" t="shared" si="29" ref="D239:H241">D243+D247+D251</f>
        <v>0</v>
      </c>
      <c r="E239" s="23">
        <f t="shared" si="29"/>
        <v>0</v>
      </c>
      <c r="F239" s="23">
        <f t="shared" si="29"/>
        <v>0</v>
      </c>
      <c r="G239" s="23">
        <f t="shared" si="29"/>
        <v>0</v>
      </c>
      <c r="H239" s="23">
        <f t="shared" si="29"/>
        <v>0</v>
      </c>
      <c r="I239" s="28"/>
      <c r="J239" s="28"/>
      <c r="K239" s="28"/>
      <c r="L239" s="28"/>
      <c r="M239" s="28"/>
      <c r="N239" s="28"/>
      <c r="O239" s="28"/>
      <c r="P239" s="28"/>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5.75" customHeight="1">
      <c r="A240" s="57" t="s">
        <v>14</v>
      </c>
      <c r="B240" s="58"/>
      <c r="C240" s="26">
        <f>SUM(D240:H240)</f>
        <v>0</v>
      </c>
      <c r="D240" s="23">
        <f t="shared" si="29"/>
        <v>0</v>
      </c>
      <c r="E240" s="23">
        <f t="shared" si="29"/>
        <v>0</v>
      </c>
      <c r="F240" s="23">
        <f t="shared" si="29"/>
        <v>0</v>
      </c>
      <c r="G240" s="23">
        <f t="shared" si="29"/>
        <v>0</v>
      </c>
      <c r="H240" s="23">
        <f t="shared" si="29"/>
        <v>0</v>
      </c>
      <c r="I240" s="28"/>
      <c r="J240" s="28"/>
      <c r="K240" s="28"/>
      <c r="L240" s="28"/>
      <c r="M240" s="28"/>
      <c r="N240" s="28"/>
      <c r="O240" s="28"/>
      <c r="P240" s="28"/>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5.75" customHeight="1">
      <c r="A241" s="57" t="s">
        <v>56</v>
      </c>
      <c r="B241" s="58"/>
      <c r="C241" s="26">
        <f>SUM(D241:H241)</f>
        <v>76</v>
      </c>
      <c r="D241" s="23">
        <f t="shared" si="29"/>
        <v>0</v>
      </c>
      <c r="E241" s="23">
        <f t="shared" si="29"/>
        <v>0</v>
      </c>
      <c r="F241" s="23">
        <f t="shared" si="29"/>
        <v>76</v>
      </c>
      <c r="G241" s="23">
        <f t="shared" si="29"/>
        <v>0</v>
      </c>
      <c r="H241" s="23">
        <f t="shared" si="29"/>
        <v>0</v>
      </c>
      <c r="I241" s="28"/>
      <c r="J241" s="28"/>
      <c r="K241" s="28"/>
      <c r="L241" s="28"/>
      <c r="M241" s="28"/>
      <c r="N241" s="28"/>
      <c r="O241" s="28"/>
      <c r="P241" s="28"/>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60" customHeight="1">
      <c r="A242" s="25" t="s">
        <v>78</v>
      </c>
      <c r="B242" s="51" t="s">
        <v>108</v>
      </c>
      <c r="C242" s="26">
        <f aca="true" t="shared" si="30" ref="C242:C253">D242+E242+F242+G242+H242</f>
        <v>0</v>
      </c>
      <c r="D242" s="23">
        <v>0</v>
      </c>
      <c r="E242" s="23">
        <v>0</v>
      </c>
      <c r="F242" s="23">
        <v>0</v>
      </c>
      <c r="G242" s="23">
        <v>0</v>
      </c>
      <c r="H242" s="23">
        <v>0</v>
      </c>
      <c r="I242" s="51" t="s">
        <v>72</v>
      </c>
      <c r="J242" s="51" t="s">
        <v>5</v>
      </c>
      <c r="K242" s="51">
        <v>1</v>
      </c>
      <c r="L242" s="51">
        <v>1</v>
      </c>
      <c r="M242" s="51">
        <v>0</v>
      </c>
      <c r="N242" s="51">
        <v>1</v>
      </c>
      <c r="O242" s="56">
        <v>1</v>
      </c>
      <c r="P242" s="56">
        <v>1</v>
      </c>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5.75" customHeight="1">
      <c r="A243" s="28" t="s">
        <v>4</v>
      </c>
      <c r="B243" s="52"/>
      <c r="C243" s="26">
        <f t="shared" si="30"/>
        <v>0</v>
      </c>
      <c r="D243" s="23">
        <v>0</v>
      </c>
      <c r="E243" s="23">
        <v>0</v>
      </c>
      <c r="F243" s="23">
        <v>0</v>
      </c>
      <c r="G243" s="23">
        <v>0</v>
      </c>
      <c r="H243" s="23">
        <v>0</v>
      </c>
      <c r="I243" s="52"/>
      <c r="J243" s="52"/>
      <c r="K243" s="52"/>
      <c r="L243" s="52"/>
      <c r="M243" s="52"/>
      <c r="N243" s="52"/>
      <c r="O243" s="56"/>
      <c r="P243" s="56"/>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5.75" customHeight="1">
      <c r="A244" s="28" t="s">
        <v>14</v>
      </c>
      <c r="B244" s="52"/>
      <c r="C244" s="26">
        <f t="shared" si="30"/>
        <v>0</v>
      </c>
      <c r="D244" s="23">
        <v>0</v>
      </c>
      <c r="E244" s="23">
        <v>0</v>
      </c>
      <c r="F244" s="23">
        <v>0</v>
      </c>
      <c r="G244" s="23">
        <v>0</v>
      </c>
      <c r="H244" s="23">
        <v>0</v>
      </c>
      <c r="I244" s="52"/>
      <c r="J244" s="52"/>
      <c r="K244" s="52"/>
      <c r="L244" s="52"/>
      <c r="M244" s="52"/>
      <c r="N244" s="52"/>
      <c r="O244" s="56"/>
      <c r="P244" s="56"/>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5.75" customHeight="1">
      <c r="A245" s="28" t="s">
        <v>56</v>
      </c>
      <c r="B245" s="53"/>
      <c r="C245" s="26">
        <f t="shared" si="30"/>
        <v>0</v>
      </c>
      <c r="D245" s="23">
        <v>0</v>
      </c>
      <c r="E245" s="23">
        <v>0</v>
      </c>
      <c r="F245" s="23">
        <v>0</v>
      </c>
      <c r="G245" s="23">
        <v>0</v>
      </c>
      <c r="H245" s="23">
        <v>0</v>
      </c>
      <c r="I245" s="52"/>
      <c r="J245" s="52"/>
      <c r="K245" s="52"/>
      <c r="L245" s="53"/>
      <c r="M245" s="52"/>
      <c r="N245" s="52"/>
      <c r="O245" s="56"/>
      <c r="P245" s="56"/>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69.75" customHeight="1">
      <c r="A246" s="25" t="s">
        <v>51</v>
      </c>
      <c r="B246" s="51" t="s">
        <v>108</v>
      </c>
      <c r="C246" s="26">
        <f aca="true" t="shared" si="31" ref="C246:H246">C249</f>
        <v>76</v>
      </c>
      <c r="D246" s="26">
        <f t="shared" si="31"/>
        <v>0</v>
      </c>
      <c r="E246" s="26">
        <f t="shared" si="31"/>
        <v>0</v>
      </c>
      <c r="F246" s="26">
        <f t="shared" si="31"/>
        <v>76</v>
      </c>
      <c r="G246" s="26">
        <f t="shared" si="31"/>
        <v>0</v>
      </c>
      <c r="H246" s="26">
        <f t="shared" si="31"/>
        <v>0</v>
      </c>
      <c r="I246" s="51" t="s">
        <v>79</v>
      </c>
      <c r="J246" s="51" t="s">
        <v>5</v>
      </c>
      <c r="K246" s="51">
        <v>15</v>
      </c>
      <c r="L246" s="51">
        <v>15</v>
      </c>
      <c r="M246" s="51">
        <v>15</v>
      </c>
      <c r="N246" s="56">
        <v>15</v>
      </c>
      <c r="O246" s="56">
        <v>15</v>
      </c>
      <c r="P246" s="56">
        <v>15</v>
      </c>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6.5" customHeight="1">
      <c r="A247" s="28" t="s">
        <v>4</v>
      </c>
      <c r="B247" s="52"/>
      <c r="C247" s="26">
        <f t="shared" si="30"/>
        <v>0</v>
      </c>
      <c r="D247" s="23">
        <v>0</v>
      </c>
      <c r="E247" s="23">
        <v>0</v>
      </c>
      <c r="F247" s="23">
        <v>0</v>
      </c>
      <c r="G247" s="23">
        <v>0</v>
      </c>
      <c r="H247" s="23">
        <v>0</v>
      </c>
      <c r="I247" s="52"/>
      <c r="J247" s="52"/>
      <c r="K247" s="52"/>
      <c r="L247" s="52"/>
      <c r="M247" s="52"/>
      <c r="N247" s="56"/>
      <c r="O247" s="56"/>
      <c r="P247" s="56"/>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6.5" customHeight="1">
      <c r="A248" s="28" t="s">
        <v>14</v>
      </c>
      <c r="B248" s="52"/>
      <c r="C248" s="26">
        <f t="shared" si="30"/>
        <v>0</v>
      </c>
      <c r="D248" s="23">
        <v>0</v>
      </c>
      <c r="E248" s="23">
        <v>0</v>
      </c>
      <c r="F248" s="23">
        <v>0</v>
      </c>
      <c r="G248" s="23">
        <v>0</v>
      </c>
      <c r="H248" s="23">
        <v>0</v>
      </c>
      <c r="I248" s="52"/>
      <c r="J248" s="52"/>
      <c r="K248" s="52"/>
      <c r="L248" s="52"/>
      <c r="M248" s="52"/>
      <c r="N248" s="56"/>
      <c r="O248" s="56"/>
      <c r="P248" s="56"/>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6.5" customHeight="1">
      <c r="A249" s="28" t="s">
        <v>56</v>
      </c>
      <c r="B249" s="53"/>
      <c r="C249" s="26">
        <f t="shared" si="30"/>
        <v>76</v>
      </c>
      <c r="D249" s="23">
        <v>0</v>
      </c>
      <c r="E249" s="23">
        <v>0</v>
      </c>
      <c r="F249" s="23">
        <v>76</v>
      </c>
      <c r="G249" s="23">
        <v>0</v>
      </c>
      <c r="H249" s="23">
        <v>0</v>
      </c>
      <c r="I249" s="52"/>
      <c r="J249" s="52"/>
      <c r="K249" s="52"/>
      <c r="L249" s="53"/>
      <c r="M249" s="52"/>
      <c r="N249" s="56"/>
      <c r="O249" s="56"/>
      <c r="P249" s="56"/>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61.5" customHeight="1">
      <c r="A250" s="25" t="s">
        <v>52</v>
      </c>
      <c r="B250" s="51" t="s">
        <v>108</v>
      </c>
      <c r="C250" s="26">
        <f t="shared" si="30"/>
        <v>0</v>
      </c>
      <c r="D250" s="23">
        <v>0</v>
      </c>
      <c r="E250" s="23">
        <v>0</v>
      </c>
      <c r="F250" s="23">
        <v>0</v>
      </c>
      <c r="G250" s="23">
        <v>0</v>
      </c>
      <c r="H250" s="23">
        <v>0</v>
      </c>
      <c r="I250" s="51" t="s">
        <v>80</v>
      </c>
      <c r="J250" s="51" t="s">
        <v>5</v>
      </c>
      <c r="K250" s="51">
        <v>5</v>
      </c>
      <c r="L250" s="51">
        <v>0</v>
      </c>
      <c r="M250" s="51">
        <v>0</v>
      </c>
      <c r="N250" s="51">
        <v>0</v>
      </c>
      <c r="O250" s="56">
        <v>0</v>
      </c>
      <c r="P250" s="56">
        <v>0</v>
      </c>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5" customHeight="1">
      <c r="A251" s="28" t="s">
        <v>4</v>
      </c>
      <c r="B251" s="52"/>
      <c r="C251" s="26">
        <f t="shared" si="30"/>
        <v>0</v>
      </c>
      <c r="D251" s="23">
        <v>0</v>
      </c>
      <c r="E251" s="23">
        <v>0</v>
      </c>
      <c r="F251" s="23">
        <v>0</v>
      </c>
      <c r="G251" s="23">
        <v>0</v>
      </c>
      <c r="H251" s="23">
        <v>0</v>
      </c>
      <c r="I251" s="52"/>
      <c r="J251" s="52"/>
      <c r="K251" s="52"/>
      <c r="L251" s="52"/>
      <c r="M251" s="52"/>
      <c r="N251" s="52"/>
      <c r="O251" s="56"/>
      <c r="P251" s="56"/>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5" customHeight="1">
      <c r="A252" s="28" t="s">
        <v>14</v>
      </c>
      <c r="B252" s="52"/>
      <c r="C252" s="26">
        <f t="shared" si="30"/>
        <v>0</v>
      </c>
      <c r="D252" s="23">
        <v>0</v>
      </c>
      <c r="E252" s="23">
        <v>0</v>
      </c>
      <c r="F252" s="23">
        <v>0</v>
      </c>
      <c r="G252" s="23">
        <v>0</v>
      </c>
      <c r="H252" s="23">
        <v>0</v>
      </c>
      <c r="I252" s="52"/>
      <c r="J252" s="52"/>
      <c r="K252" s="52"/>
      <c r="L252" s="52"/>
      <c r="M252" s="52"/>
      <c r="N252" s="52"/>
      <c r="O252" s="56"/>
      <c r="P252" s="56"/>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7.25" customHeight="1">
      <c r="A253" s="28" t="s">
        <v>56</v>
      </c>
      <c r="B253" s="53"/>
      <c r="C253" s="26">
        <f t="shared" si="30"/>
        <v>0</v>
      </c>
      <c r="D253" s="23">
        <v>0</v>
      </c>
      <c r="E253" s="23">
        <v>0</v>
      </c>
      <c r="F253" s="23">
        <v>0</v>
      </c>
      <c r="G253" s="23">
        <v>0</v>
      </c>
      <c r="H253" s="23">
        <v>0</v>
      </c>
      <c r="I253" s="53"/>
      <c r="J253" s="53"/>
      <c r="K253" s="53"/>
      <c r="L253" s="53"/>
      <c r="M253" s="53"/>
      <c r="N253" s="53"/>
      <c r="O253" s="56"/>
      <c r="P253" s="56"/>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60" customHeight="1">
      <c r="A254" s="66" t="s">
        <v>115</v>
      </c>
      <c r="B254" s="67"/>
      <c r="C254" s="26">
        <f>SUM(D254:H254)</f>
        <v>0</v>
      </c>
      <c r="D254" s="23">
        <f>SUM(D255:D257)</f>
        <v>0</v>
      </c>
      <c r="E254" s="23">
        <f>SUM(E255:E257)</f>
        <v>0</v>
      </c>
      <c r="F254" s="23">
        <f>SUM(F255:F257)</f>
        <v>0</v>
      </c>
      <c r="G254" s="23">
        <f>SUM(G255:G257)</f>
        <v>0</v>
      </c>
      <c r="H254" s="23">
        <f>SUM(H255:H257)</f>
        <v>0</v>
      </c>
      <c r="I254" s="34"/>
      <c r="J254" s="34"/>
      <c r="K254" s="34"/>
      <c r="L254" s="34"/>
      <c r="M254" s="34"/>
      <c r="N254" s="34"/>
      <c r="O254" s="29"/>
      <c r="P254" s="29"/>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5" customHeight="1">
      <c r="A255" s="64" t="s">
        <v>4</v>
      </c>
      <c r="B255" s="65"/>
      <c r="C255" s="26">
        <f>SUM(D255:H255)</f>
        <v>0</v>
      </c>
      <c r="D255" s="23">
        <f aca="true" t="shared" si="32" ref="D255:H257">D259+D263+D267+D271</f>
        <v>0</v>
      </c>
      <c r="E255" s="23">
        <f t="shared" si="32"/>
        <v>0</v>
      </c>
      <c r="F255" s="23">
        <f t="shared" si="32"/>
        <v>0</v>
      </c>
      <c r="G255" s="23">
        <f t="shared" si="32"/>
        <v>0</v>
      </c>
      <c r="H255" s="23">
        <f t="shared" si="32"/>
        <v>0</v>
      </c>
      <c r="I255" s="34"/>
      <c r="J255" s="34"/>
      <c r="K255" s="34"/>
      <c r="L255" s="34"/>
      <c r="M255" s="34"/>
      <c r="N255" s="34"/>
      <c r="O255" s="29"/>
      <c r="P255" s="29"/>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5" customHeight="1">
      <c r="A256" s="64" t="s">
        <v>14</v>
      </c>
      <c r="B256" s="65"/>
      <c r="C256" s="26">
        <f>SUM(D256:H256)</f>
        <v>0</v>
      </c>
      <c r="D256" s="23">
        <f t="shared" si="32"/>
        <v>0</v>
      </c>
      <c r="E256" s="23">
        <f t="shared" si="32"/>
        <v>0</v>
      </c>
      <c r="F256" s="23">
        <f t="shared" si="32"/>
        <v>0</v>
      </c>
      <c r="G256" s="23">
        <f t="shared" si="32"/>
        <v>0</v>
      </c>
      <c r="H256" s="23">
        <f t="shared" si="32"/>
        <v>0</v>
      </c>
      <c r="I256" s="34"/>
      <c r="J256" s="34"/>
      <c r="K256" s="34"/>
      <c r="L256" s="34"/>
      <c r="M256" s="34"/>
      <c r="N256" s="34"/>
      <c r="O256" s="29"/>
      <c r="P256" s="29"/>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5" customHeight="1">
      <c r="A257" s="64" t="s">
        <v>56</v>
      </c>
      <c r="B257" s="65"/>
      <c r="C257" s="26">
        <f>SUM(D257:H257)</f>
        <v>0</v>
      </c>
      <c r="D257" s="23">
        <f t="shared" si="32"/>
        <v>0</v>
      </c>
      <c r="E257" s="23">
        <f t="shared" si="32"/>
        <v>0</v>
      </c>
      <c r="F257" s="23">
        <f t="shared" si="32"/>
        <v>0</v>
      </c>
      <c r="G257" s="23">
        <f t="shared" si="32"/>
        <v>0</v>
      </c>
      <c r="H257" s="23">
        <f t="shared" si="32"/>
        <v>0</v>
      </c>
      <c r="I257" s="34"/>
      <c r="J257" s="34"/>
      <c r="K257" s="34"/>
      <c r="L257" s="34"/>
      <c r="M257" s="34"/>
      <c r="N257" s="34"/>
      <c r="O257" s="29"/>
      <c r="P257" s="29"/>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46.5" customHeight="1">
      <c r="A258" s="30" t="s">
        <v>116</v>
      </c>
      <c r="B258" s="51" t="s">
        <v>108</v>
      </c>
      <c r="C258" s="26">
        <v>0</v>
      </c>
      <c r="D258" s="23">
        <v>0</v>
      </c>
      <c r="E258" s="23">
        <v>0</v>
      </c>
      <c r="F258" s="23">
        <v>0</v>
      </c>
      <c r="G258" s="23">
        <v>0</v>
      </c>
      <c r="H258" s="23">
        <v>0</v>
      </c>
      <c r="I258" s="51" t="s">
        <v>117</v>
      </c>
      <c r="J258" s="51" t="s">
        <v>111</v>
      </c>
      <c r="K258" s="51">
        <v>8760</v>
      </c>
      <c r="L258" s="51">
        <v>8760</v>
      </c>
      <c r="M258" s="51">
        <v>7250</v>
      </c>
      <c r="N258" s="51">
        <v>6564</v>
      </c>
      <c r="O258" s="51">
        <v>6640</v>
      </c>
      <c r="P258" s="51">
        <v>7650</v>
      </c>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20.25" customHeight="1">
      <c r="A259" s="30" t="s">
        <v>4</v>
      </c>
      <c r="B259" s="52"/>
      <c r="C259" s="26">
        <v>0</v>
      </c>
      <c r="D259" s="23">
        <v>0</v>
      </c>
      <c r="E259" s="23">
        <v>0</v>
      </c>
      <c r="F259" s="23">
        <v>0</v>
      </c>
      <c r="G259" s="23">
        <v>0</v>
      </c>
      <c r="H259" s="23">
        <v>0</v>
      </c>
      <c r="I259" s="54"/>
      <c r="J259" s="54"/>
      <c r="K259" s="54"/>
      <c r="L259" s="54"/>
      <c r="M259" s="54"/>
      <c r="N259" s="54"/>
      <c r="O259" s="54"/>
      <c r="P259" s="54"/>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5" customHeight="1">
      <c r="A260" s="30" t="s">
        <v>14</v>
      </c>
      <c r="B260" s="52"/>
      <c r="C260" s="26">
        <v>0</v>
      </c>
      <c r="D260" s="23">
        <v>0</v>
      </c>
      <c r="E260" s="23">
        <v>0</v>
      </c>
      <c r="F260" s="23">
        <v>0</v>
      </c>
      <c r="G260" s="23">
        <v>0</v>
      </c>
      <c r="H260" s="23">
        <v>0</v>
      </c>
      <c r="I260" s="54"/>
      <c r="J260" s="54"/>
      <c r="K260" s="54"/>
      <c r="L260" s="54"/>
      <c r="M260" s="54"/>
      <c r="N260" s="54"/>
      <c r="O260" s="54"/>
      <c r="P260" s="54"/>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21" customHeight="1">
      <c r="A261" s="30" t="s">
        <v>56</v>
      </c>
      <c r="B261" s="53"/>
      <c r="C261" s="26">
        <v>0</v>
      </c>
      <c r="D261" s="23">
        <v>0</v>
      </c>
      <c r="E261" s="23">
        <v>0</v>
      </c>
      <c r="F261" s="23">
        <v>0</v>
      </c>
      <c r="G261" s="23">
        <v>0</v>
      </c>
      <c r="H261" s="23">
        <v>0</v>
      </c>
      <c r="I261" s="55"/>
      <c r="J261" s="55"/>
      <c r="K261" s="55"/>
      <c r="L261" s="55"/>
      <c r="M261" s="55"/>
      <c r="N261" s="55"/>
      <c r="O261" s="55"/>
      <c r="P261" s="55"/>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39.75" customHeight="1">
      <c r="A262" s="30" t="s">
        <v>118</v>
      </c>
      <c r="B262" s="51" t="s">
        <v>108</v>
      </c>
      <c r="C262" s="26">
        <v>0</v>
      </c>
      <c r="D262" s="23">
        <v>0</v>
      </c>
      <c r="E262" s="23">
        <v>0</v>
      </c>
      <c r="F262" s="23">
        <v>0</v>
      </c>
      <c r="G262" s="23">
        <v>0</v>
      </c>
      <c r="H262" s="23">
        <v>0</v>
      </c>
      <c r="I262" s="51" t="s">
        <v>119</v>
      </c>
      <c r="J262" s="56" t="s">
        <v>111</v>
      </c>
      <c r="K262" s="56">
        <v>1000</v>
      </c>
      <c r="L262" s="56">
        <v>1100</v>
      </c>
      <c r="M262" s="56">
        <v>1187</v>
      </c>
      <c r="N262" s="56">
        <v>1126</v>
      </c>
      <c r="O262" s="56">
        <v>1000</v>
      </c>
      <c r="P262" s="56">
        <v>1000</v>
      </c>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5" customHeight="1">
      <c r="A263" s="30" t="s">
        <v>4</v>
      </c>
      <c r="B263" s="52"/>
      <c r="C263" s="26">
        <v>0</v>
      </c>
      <c r="D263" s="23">
        <v>0</v>
      </c>
      <c r="E263" s="23">
        <v>0</v>
      </c>
      <c r="F263" s="23">
        <v>0</v>
      </c>
      <c r="G263" s="23">
        <v>0</v>
      </c>
      <c r="H263" s="23">
        <v>0</v>
      </c>
      <c r="I263" s="52"/>
      <c r="J263" s="62"/>
      <c r="K263" s="62"/>
      <c r="L263" s="62"/>
      <c r="M263" s="62"/>
      <c r="N263" s="62"/>
      <c r="O263" s="62"/>
      <c r="P263" s="62"/>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27.75" customHeight="1">
      <c r="A264" s="30" t="s">
        <v>14</v>
      </c>
      <c r="B264" s="52"/>
      <c r="C264" s="26">
        <v>0</v>
      </c>
      <c r="D264" s="23">
        <v>0</v>
      </c>
      <c r="E264" s="23">
        <v>0</v>
      </c>
      <c r="F264" s="23">
        <v>0</v>
      </c>
      <c r="G264" s="23">
        <v>0</v>
      </c>
      <c r="H264" s="23">
        <v>0</v>
      </c>
      <c r="I264" s="52"/>
      <c r="J264" s="62"/>
      <c r="K264" s="62"/>
      <c r="L264" s="62"/>
      <c r="M264" s="62"/>
      <c r="N264" s="62"/>
      <c r="O264" s="62"/>
      <c r="P264" s="62"/>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24.75" customHeight="1">
      <c r="A265" s="30" t="s">
        <v>56</v>
      </c>
      <c r="B265" s="53"/>
      <c r="C265" s="26">
        <v>0</v>
      </c>
      <c r="D265" s="23">
        <v>0</v>
      </c>
      <c r="E265" s="23">
        <v>0</v>
      </c>
      <c r="F265" s="23">
        <v>0</v>
      </c>
      <c r="G265" s="23">
        <v>0</v>
      </c>
      <c r="H265" s="23">
        <v>0</v>
      </c>
      <c r="I265" s="53"/>
      <c r="J265" s="62"/>
      <c r="K265" s="62"/>
      <c r="L265" s="62"/>
      <c r="M265" s="62"/>
      <c r="N265" s="62"/>
      <c r="O265" s="62"/>
      <c r="P265" s="62"/>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45.75" customHeight="1">
      <c r="A266" s="30" t="s">
        <v>120</v>
      </c>
      <c r="B266" s="51" t="s">
        <v>108</v>
      </c>
      <c r="C266" s="26">
        <v>0</v>
      </c>
      <c r="D266" s="23">
        <v>0</v>
      </c>
      <c r="E266" s="23">
        <v>0</v>
      </c>
      <c r="F266" s="23">
        <v>0</v>
      </c>
      <c r="G266" s="23">
        <v>0</v>
      </c>
      <c r="H266" s="23">
        <v>0</v>
      </c>
      <c r="I266" s="56" t="s">
        <v>122</v>
      </c>
      <c r="J266" s="29" t="s">
        <v>112</v>
      </c>
      <c r="K266" s="29">
        <v>8.8</v>
      </c>
      <c r="L266" s="29">
        <v>8.9</v>
      </c>
      <c r="M266" s="44" t="s">
        <v>154</v>
      </c>
      <c r="N266" s="29">
        <v>8.8</v>
      </c>
      <c r="O266" s="29">
        <v>9.5</v>
      </c>
      <c r="P266" s="29">
        <v>10.1</v>
      </c>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5" customHeight="1">
      <c r="A267" s="30" t="s">
        <v>4</v>
      </c>
      <c r="B267" s="52"/>
      <c r="C267" s="26">
        <v>0</v>
      </c>
      <c r="D267" s="23">
        <v>0</v>
      </c>
      <c r="E267" s="23">
        <v>0</v>
      </c>
      <c r="F267" s="23">
        <v>0</v>
      </c>
      <c r="G267" s="23">
        <v>0</v>
      </c>
      <c r="H267" s="23">
        <v>0</v>
      </c>
      <c r="I267" s="56"/>
      <c r="J267" s="56" t="s">
        <v>114</v>
      </c>
      <c r="K267" s="56">
        <v>87</v>
      </c>
      <c r="L267" s="56">
        <v>89</v>
      </c>
      <c r="M267" s="63" t="s">
        <v>152</v>
      </c>
      <c r="N267" s="56">
        <v>87</v>
      </c>
      <c r="O267" s="56">
        <v>94</v>
      </c>
      <c r="P267" s="56">
        <v>101</v>
      </c>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5" customHeight="1">
      <c r="A268" s="30" t="s">
        <v>14</v>
      </c>
      <c r="B268" s="52"/>
      <c r="C268" s="26">
        <v>0</v>
      </c>
      <c r="D268" s="23">
        <v>0</v>
      </c>
      <c r="E268" s="23">
        <v>0</v>
      </c>
      <c r="F268" s="23">
        <v>0</v>
      </c>
      <c r="G268" s="23">
        <v>0</v>
      </c>
      <c r="H268" s="23">
        <v>0</v>
      </c>
      <c r="I268" s="56"/>
      <c r="J268" s="62"/>
      <c r="K268" s="62"/>
      <c r="L268" s="62"/>
      <c r="M268" s="62"/>
      <c r="N268" s="62"/>
      <c r="O268" s="62"/>
      <c r="P268" s="62"/>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29.25" customHeight="1">
      <c r="A269" s="30" t="s">
        <v>56</v>
      </c>
      <c r="B269" s="53"/>
      <c r="C269" s="26">
        <v>0</v>
      </c>
      <c r="D269" s="23">
        <v>0</v>
      </c>
      <c r="E269" s="23">
        <v>0</v>
      </c>
      <c r="F269" s="23">
        <v>0</v>
      </c>
      <c r="G269" s="23">
        <v>0</v>
      </c>
      <c r="H269" s="23">
        <v>0</v>
      </c>
      <c r="I269" s="56"/>
      <c r="J269" s="62"/>
      <c r="K269" s="62"/>
      <c r="L269" s="62"/>
      <c r="M269" s="62"/>
      <c r="N269" s="62"/>
      <c r="O269" s="62"/>
      <c r="P269" s="62"/>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45.75" customHeight="1">
      <c r="A270" s="28" t="s">
        <v>121</v>
      </c>
      <c r="B270" s="51" t="s">
        <v>108</v>
      </c>
      <c r="C270" s="26">
        <v>0</v>
      </c>
      <c r="D270" s="23">
        <v>0</v>
      </c>
      <c r="E270" s="23">
        <v>0</v>
      </c>
      <c r="F270" s="23">
        <v>0</v>
      </c>
      <c r="G270" s="23">
        <v>0</v>
      </c>
      <c r="H270" s="23">
        <v>0</v>
      </c>
      <c r="I270" s="59" t="s">
        <v>123</v>
      </c>
      <c r="J270" s="45" t="s">
        <v>112</v>
      </c>
      <c r="K270" s="45">
        <v>8.8</v>
      </c>
      <c r="L270" s="45">
        <v>8.8</v>
      </c>
      <c r="M270" s="46" t="s">
        <v>153</v>
      </c>
      <c r="N270" s="46" t="s">
        <v>113</v>
      </c>
      <c r="O270" s="45">
        <v>9.3</v>
      </c>
      <c r="P270" s="45">
        <v>9.9</v>
      </c>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5" customHeight="1">
      <c r="A271" s="28" t="s">
        <v>4</v>
      </c>
      <c r="B271" s="52"/>
      <c r="C271" s="26">
        <v>0</v>
      </c>
      <c r="D271" s="23">
        <v>0</v>
      </c>
      <c r="E271" s="23">
        <v>0</v>
      </c>
      <c r="F271" s="23">
        <v>0</v>
      </c>
      <c r="G271" s="23">
        <v>0</v>
      </c>
      <c r="H271" s="23">
        <v>0</v>
      </c>
      <c r="I271" s="59"/>
      <c r="J271" s="59" t="s">
        <v>114</v>
      </c>
      <c r="K271" s="59">
        <v>1</v>
      </c>
      <c r="L271" s="59">
        <v>1</v>
      </c>
      <c r="M271" s="59">
        <v>6</v>
      </c>
      <c r="N271" s="59">
        <v>1</v>
      </c>
      <c r="O271" s="59">
        <v>1</v>
      </c>
      <c r="P271" s="59">
        <v>1</v>
      </c>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27.75" customHeight="1">
      <c r="A272" s="28" t="s">
        <v>14</v>
      </c>
      <c r="B272" s="52"/>
      <c r="C272" s="26">
        <v>0</v>
      </c>
      <c r="D272" s="23">
        <v>0</v>
      </c>
      <c r="E272" s="23">
        <v>0</v>
      </c>
      <c r="F272" s="23">
        <v>0</v>
      </c>
      <c r="G272" s="23">
        <v>0</v>
      </c>
      <c r="H272" s="23">
        <v>0</v>
      </c>
      <c r="I272" s="59"/>
      <c r="J272" s="59"/>
      <c r="K272" s="59"/>
      <c r="L272" s="59"/>
      <c r="M272" s="59"/>
      <c r="N272" s="59"/>
      <c r="O272" s="59"/>
      <c r="P272" s="59"/>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5" customHeight="1">
      <c r="A273" s="28" t="s">
        <v>56</v>
      </c>
      <c r="B273" s="53"/>
      <c r="C273" s="26">
        <v>0</v>
      </c>
      <c r="D273" s="23">
        <v>0</v>
      </c>
      <c r="E273" s="23">
        <v>0</v>
      </c>
      <c r="F273" s="23">
        <v>0</v>
      </c>
      <c r="G273" s="23">
        <v>0</v>
      </c>
      <c r="H273" s="23">
        <v>0</v>
      </c>
      <c r="I273" s="59"/>
      <c r="J273" s="59"/>
      <c r="K273" s="59"/>
      <c r="L273" s="59"/>
      <c r="M273" s="59"/>
      <c r="N273" s="59"/>
      <c r="O273" s="59"/>
      <c r="P273" s="59"/>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28.5" customHeight="1">
      <c r="A274" s="60" t="s">
        <v>124</v>
      </c>
      <c r="B274" s="61"/>
      <c r="C274" s="26">
        <f>D274+E274+F274+G274+H274</f>
        <v>53813.100000000006</v>
      </c>
      <c r="D274" s="23">
        <f aca="true" t="shared" si="33" ref="D274:H277">D278</f>
        <v>9273.400000000001</v>
      </c>
      <c r="E274" s="23">
        <f t="shared" si="33"/>
        <v>10914</v>
      </c>
      <c r="F274" s="23">
        <f t="shared" si="33"/>
        <v>11306.7</v>
      </c>
      <c r="G274" s="23">
        <f t="shared" si="33"/>
        <v>11159.5</v>
      </c>
      <c r="H274" s="23">
        <f t="shared" si="33"/>
        <v>11159.5</v>
      </c>
      <c r="I274" s="47"/>
      <c r="J274" s="28"/>
      <c r="K274" s="48"/>
      <c r="L274" s="48"/>
      <c r="M274" s="48"/>
      <c r="N274" s="48"/>
      <c r="O274" s="28"/>
      <c r="P274" s="28"/>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5">
      <c r="A275" s="57" t="s">
        <v>4</v>
      </c>
      <c r="B275" s="58"/>
      <c r="C275" s="26">
        <f aca="true" t="shared" si="34" ref="C275:C288">D275+E275+F275+G275+H275</f>
        <v>0</v>
      </c>
      <c r="D275" s="23">
        <f t="shared" si="33"/>
        <v>0</v>
      </c>
      <c r="E275" s="23">
        <f t="shared" si="33"/>
        <v>0</v>
      </c>
      <c r="F275" s="23">
        <f t="shared" si="33"/>
        <v>0</v>
      </c>
      <c r="G275" s="23">
        <f t="shared" si="33"/>
        <v>0</v>
      </c>
      <c r="H275" s="23">
        <f t="shared" si="33"/>
        <v>0</v>
      </c>
      <c r="I275" s="47"/>
      <c r="J275" s="28"/>
      <c r="K275" s="48"/>
      <c r="L275" s="48"/>
      <c r="M275" s="48"/>
      <c r="N275" s="48"/>
      <c r="O275" s="28"/>
      <c r="P275" s="28"/>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5">
      <c r="A276" s="57" t="s">
        <v>14</v>
      </c>
      <c r="B276" s="58"/>
      <c r="C276" s="26">
        <f t="shared" si="34"/>
        <v>1430.9</v>
      </c>
      <c r="D276" s="23">
        <f t="shared" si="33"/>
        <v>277.6</v>
      </c>
      <c r="E276" s="23">
        <f t="shared" si="33"/>
        <v>295.1</v>
      </c>
      <c r="F276" s="23">
        <f t="shared" si="33"/>
        <v>384.2</v>
      </c>
      <c r="G276" s="23">
        <f t="shared" si="33"/>
        <v>237</v>
      </c>
      <c r="H276" s="23">
        <f t="shared" si="33"/>
        <v>237</v>
      </c>
      <c r="I276" s="47"/>
      <c r="J276" s="28"/>
      <c r="K276" s="48"/>
      <c r="L276" s="48"/>
      <c r="M276" s="48"/>
      <c r="N276" s="48"/>
      <c r="O276" s="28"/>
      <c r="P276" s="28"/>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5">
      <c r="A277" s="57" t="s">
        <v>56</v>
      </c>
      <c r="B277" s="58"/>
      <c r="C277" s="26">
        <f t="shared" si="34"/>
        <v>52382.2</v>
      </c>
      <c r="D277" s="23">
        <f t="shared" si="33"/>
        <v>8995.800000000001</v>
      </c>
      <c r="E277" s="23">
        <f t="shared" si="33"/>
        <v>10618.9</v>
      </c>
      <c r="F277" s="23">
        <f t="shared" si="33"/>
        <v>10922.5</v>
      </c>
      <c r="G277" s="23">
        <f t="shared" si="33"/>
        <v>10922.5</v>
      </c>
      <c r="H277" s="23">
        <f t="shared" si="33"/>
        <v>10922.5</v>
      </c>
      <c r="I277" s="47"/>
      <c r="J277" s="28"/>
      <c r="K277" s="48"/>
      <c r="L277" s="48"/>
      <c r="M277" s="48"/>
      <c r="N277" s="48"/>
      <c r="O277" s="28"/>
      <c r="P277" s="28"/>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27" customHeight="1">
      <c r="A278" s="60" t="s">
        <v>125</v>
      </c>
      <c r="B278" s="61"/>
      <c r="C278" s="26">
        <f t="shared" si="34"/>
        <v>53813.100000000006</v>
      </c>
      <c r="D278" s="23">
        <f>D282+D290+D286</f>
        <v>9273.400000000001</v>
      </c>
      <c r="E278" s="23">
        <f>E282+E290+E286</f>
        <v>10914</v>
      </c>
      <c r="F278" s="23">
        <f>F282+F290+F286</f>
        <v>11306.7</v>
      </c>
      <c r="G278" s="23">
        <f>G282+G290+G286</f>
        <v>11159.5</v>
      </c>
      <c r="H278" s="23">
        <f>H282+H290+H286</f>
        <v>11159.5</v>
      </c>
      <c r="I278" s="28"/>
      <c r="J278" s="28"/>
      <c r="K278" s="28"/>
      <c r="L278" s="28"/>
      <c r="M278" s="28"/>
      <c r="N278" s="28"/>
      <c r="O278" s="28"/>
      <c r="P278" s="28"/>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customHeight="1">
      <c r="A279" s="57" t="s">
        <v>4</v>
      </c>
      <c r="B279" s="58"/>
      <c r="C279" s="26">
        <f t="shared" si="34"/>
        <v>0</v>
      </c>
      <c r="D279" s="23">
        <f aca="true" t="shared" si="35" ref="D279:H281">D283+D287+D291</f>
        <v>0</v>
      </c>
      <c r="E279" s="23">
        <f t="shared" si="35"/>
        <v>0</v>
      </c>
      <c r="F279" s="23">
        <f t="shared" si="35"/>
        <v>0</v>
      </c>
      <c r="G279" s="23">
        <f t="shared" si="35"/>
        <v>0</v>
      </c>
      <c r="H279" s="23">
        <f t="shared" si="35"/>
        <v>0</v>
      </c>
      <c r="I279" s="28"/>
      <c r="J279" s="28"/>
      <c r="K279" s="28"/>
      <c r="L279" s="28"/>
      <c r="M279" s="28"/>
      <c r="N279" s="28"/>
      <c r="O279" s="28"/>
      <c r="P279" s="28"/>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customHeight="1">
      <c r="A280" s="57" t="s">
        <v>14</v>
      </c>
      <c r="B280" s="58"/>
      <c r="C280" s="26">
        <f t="shared" si="34"/>
        <v>1430.9</v>
      </c>
      <c r="D280" s="23">
        <f t="shared" si="35"/>
        <v>277.6</v>
      </c>
      <c r="E280" s="23">
        <f t="shared" si="35"/>
        <v>295.1</v>
      </c>
      <c r="F280" s="23">
        <f t="shared" si="35"/>
        <v>384.2</v>
      </c>
      <c r="G280" s="23">
        <f t="shared" si="35"/>
        <v>237</v>
      </c>
      <c r="H280" s="23">
        <f t="shared" si="35"/>
        <v>237</v>
      </c>
      <c r="I280" s="28"/>
      <c r="J280" s="28"/>
      <c r="K280" s="28"/>
      <c r="L280" s="28"/>
      <c r="M280" s="28"/>
      <c r="N280" s="28"/>
      <c r="O280" s="28"/>
      <c r="P280" s="28"/>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customHeight="1">
      <c r="A281" s="57" t="s">
        <v>56</v>
      </c>
      <c r="B281" s="58"/>
      <c r="C281" s="26">
        <f>D281+E281+F281+G281+H281</f>
        <v>52382.2</v>
      </c>
      <c r="D281" s="23">
        <f>D285+D289+D293</f>
        <v>8995.800000000001</v>
      </c>
      <c r="E281" s="23">
        <f>E285+E289+E293</f>
        <v>10618.9</v>
      </c>
      <c r="F281" s="23">
        <f>F285+F289+F293</f>
        <v>10922.5</v>
      </c>
      <c r="G281" s="23">
        <f t="shared" si="35"/>
        <v>10922.5</v>
      </c>
      <c r="H281" s="23">
        <f t="shared" si="35"/>
        <v>10922.5</v>
      </c>
      <c r="I281" s="28"/>
      <c r="J281" s="28"/>
      <c r="K281" s="28"/>
      <c r="L281" s="28"/>
      <c r="M281" s="28"/>
      <c r="N281" s="28"/>
      <c r="O281" s="28"/>
      <c r="P281" s="28"/>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81" customHeight="1">
      <c r="A282" s="25" t="s">
        <v>126</v>
      </c>
      <c r="B282" s="51" t="s">
        <v>108</v>
      </c>
      <c r="C282" s="26">
        <f>D282+E282+F282+G282+H282</f>
        <v>52096.40000000001</v>
      </c>
      <c r="D282" s="23">
        <f>D283+D284+D285</f>
        <v>8973.7</v>
      </c>
      <c r="E282" s="23">
        <f>E283+E284+E285</f>
        <v>10581.1</v>
      </c>
      <c r="F282" s="23">
        <f>F283+F284+F285</f>
        <v>10847.2</v>
      </c>
      <c r="G282" s="23">
        <f>G283+G284+G285</f>
        <v>10847.2</v>
      </c>
      <c r="H282" s="23">
        <f>H283+H284+H285</f>
        <v>10847.2</v>
      </c>
      <c r="I282" s="51" t="s">
        <v>127</v>
      </c>
      <c r="J282" s="51" t="s">
        <v>6</v>
      </c>
      <c r="K282" s="51">
        <v>95</v>
      </c>
      <c r="L282" s="51">
        <v>95</v>
      </c>
      <c r="M282" s="51">
        <v>95</v>
      </c>
      <c r="N282" s="56">
        <v>95</v>
      </c>
      <c r="O282" s="56">
        <v>95</v>
      </c>
      <c r="P282" s="51">
        <v>95</v>
      </c>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4.25" customHeight="1">
      <c r="A283" s="28" t="s">
        <v>4</v>
      </c>
      <c r="B283" s="52"/>
      <c r="C283" s="26">
        <f t="shared" si="34"/>
        <v>0</v>
      </c>
      <c r="D283" s="23">
        <v>0</v>
      </c>
      <c r="E283" s="23">
        <v>0</v>
      </c>
      <c r="F283" s="23">
        <v>0</v>
      </c>
      <c r="G283" s="23">
        <v>0</v>
      </c>
      <c r="H283" s="23">
        <v>0</v>
      </c>
      <c r="I283" s="52"/>
      <c r="J283" s="52"/>
      <c r="K283" s="52"/>
      <c r="L283" s="52"/>
      <c r="M283" s="52"/>
      <c r="N283" s="56"/>
      <c r="O283" s="56"/>
      <c r="P283" s="52"/>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4.25" customHeight="1">
      <c r="A284" s="28" t="s">
        <v>14</v>
      </c>
      <c r="B284" s="52"/>
      <c r="C284" s="26">
        <f t="shared" si="34"/>
        <v>0</v>
      </c>
      <c r="D284" s="23">
        <v>0</v>
      </c>
      <c r="E284" s="23">
        <v>0</v>
      </c>
      <c r="F284" s="23">
        <v>0</v>
      </c>
      <c r="G284" s="23">
        <v>0</v>
      </c>
      <c r="H284" s="23">
        <v>0</v>
      </c>
      <c r="I284" s="52"/>
      <c r="J284" s="52"/>
      <c r="K284" s="52"/>
      <c r="L284" s="52"/>
      <c r="M284" s="52"/>
      <c r="N284" s="56"/>
      <c r="O284" s="56"/>
      <c r="P284" s="52"/>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5" customHeight="1">
      <c r="A285" s="28" t="s">
        <v>56</v>
      </c>
      <c r="B285" s="53"/>
      <c r="C285" s="26">
        <f t="shared" si="34"/>
        <v>52096.40000000001</v>
      </c>
      <c r="D285" s="23">
        <v>8973.7</v>
      </c>
      <c r="E285" s="23">
        <v>10581.1</v>
      </c>
      <c r="F285" s="23">
        <v>10847.2</v>
      </c>
      <c r="G285" s="23">
        <v>10847.2</v>
      </c>
      <c r="H285" s="23">
        <v>10847.2</v>
      </c>
      <c r="I285" s="52"/>
      <c r="J285" s="52"/>
      <c r="K285" s="52"/>
      <c r="L285" s="53"/>
      <c r="M285" s="52"/>
      <c r="N285" s="56"/>
      <c r="O285" s="56"/>
      <c r="P285" s="53"/>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73.5" customHeight="1">
      <c r="A286" s="25" t="s">
        <v>128</v>
      </c>
      <c r="B286" s="51" t="s">
        <v>108</v>
      </c>
      <c r="C286" s="26">
        <f>D286+E286+F286+G286+H286</f>
        <v>285.8</v>
      </c>
      <c r="D286" s="23">
        <f>D287+D288+D289</f>
        <v>22.1</v>
      </c>
      <c r="E286" s="23">
        <f>E287+E288+E289</f>
        <v>37.8</v>
      </c>
      <c r="F286" s="23">
        <f>F287+F288+F289</f>
        <v>75.3</v>
      </c>
      <c r="G286" s="23">
        <f>G287+G288+G289</f>
        <v>75.3</v>
      </c>
      <c r="H286" s="23">
        <f>H287+H288+H289</f>
        <v>75.3</v>
      </c>
      <c r="I286" s="51" t="s">
        <v>130</v>
      </c>
      <c r="J286" s="51" t="s">
        <v>6</v>
      </c>
      <c r="K286" s="51">
        <v>20</v>
      </c>
      <c r="L286" s="51">
        <v>20</v>
      </c>
      <c r="M286" s="51">
        <v>15</v>
      </c>
      <c r="N286" s="51">
        <v>15</v>
      </c>
      <c r="O286" s="51">
        <v>15</v>
      </c>
      <c r="P286" s="51">
        <v>15</v>
      </c>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4.25" customHeight="1">
      <c r="A287" s="28" t="s">
        <v>4</v>
      </c>
      <c r="B287" s="52"/>
      <c r="C287" s="26">
        <f t="shared" si="34"/>
        <v>0</v>
      </c>
      <c r="D287" s="23">
        <v>0</v>
      </c>
      <c r="E287" s="23">
        <v>0</v>
      </c>
      <c r="F287" s="23">
        <v>0</v>
      </c>
      <c r="G287" s="23">
        <v>0</v>
      </c>
      <c r="H287" s="23">
        <v>0</v>
      </c>
      <c r="I287" s="52"/>
      <c r="J287" s="52"/>
      <c r="K287" s="52"/>
      <c r="L287" s="52"/>
      <c r="M287" s="52"/>
      <c r="N287" s="52"/>
      <c r="O287" s="52"/>
      <c r="P287" s="52"/>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4.25" customHeight="1">
      <c r="A288" s="28" t="s">
        <v>14</v>
      </c>
      <c r="B288" s="52"/>
      <c r="C288" s="26">
        <f t="shared" si="34"/>
        <v>0</v>
      </c>
      <c r="D288" s="23">
        <v>0</v>
      </c>
      <c r="E288" s="23">
        <v>0</v>
      </c>
      <c r="F288" s="23">
        <v>0</v>
      </c>
      <c r="G288" s="23">
        <v>0</v>
      </c>
      <c r="H288" s="23">
        <v>0</v>
      </c>
      <c r="I288" s="52"/>
      <c r="J288" s="52"/>
      <c r="K288" s="52"/>
      <c r="L288" s="52"/>
      <c r="M288" s="52"/>
      <c r="N288" s="52"/>
      <c r="O288" s="52"/>
      <c r="P288" s="52"/>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4.25" customHeight="1">
      <c r="A289" s="28" t="s">
        <v>56</v>
      </c>
      <c r="B289" s="53"/>
      <c r="C289" s="26">
        <f>D289+E289+F289+G289+H289</f>
        <v>285.8</v>
      </c>
      <c r="D289" s="23">
        <v>22.1</v>
      </c>
      <c r="E289" s="23">
        <v>37.8</v>
      </c>
      <c r="F289" s="23">
        <v>75.3</v>
      </c>
      <c r="G289" s="23">
        <v>75.3</v>
      </c>
      <c r="H289" s="23">
        <v>75.3</v>
      </c>
      <c r="I289" s="52"/>
      <c r="J289" s="52"/>
      <c r="K289" s="52"/>
      <c r="L289" s="52"/>
      <c r="M289" s="52"/>
      <c r="N289" s="52"/>
      <c r="O289" s="52"/>
      <c r="P289" s="52"/>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90.75" customHeight="1">
      <c r="A290" s="25" t="s">
        <v>129</v>
      </c>
      <c r="B290" s="51" t="s">
        <v>108</v>
      </c>
      <c r="C290" s="26">
        <f>D290+E290+F290+G290+H290</f>
        <v>1430.9</v>
      </c>
      <c r="D290" s="23">
        <f>D291+D292+D293</f>
        <v>277.6</v>
      </c>
      <c r="E290" s="23">
        <f>E291+E292+E293</f>
        <v>295.1</v>
      </c>
      <c r="F290" s="23">
        <f>F291+F292+F293</f>
        <v>384.2</v>
      </c>
      <c r="G290" s="23">
        <f>G291+G292+G293</f>
        <v>237</v>
      </c>
      <c r="H290" s="23">
        <f>H291+H292+H293</f>
        <v>237</v>
      </c>
      <c r="I290" s="51" t="s">
        <v>131</v>
      </c>
      <c r="J290" s="51" t="s">
        <v>133</v>
      </c>
      <c r="K290" s="51">
        <v>0.75</v>
      </c>
      <c r="L290" s="51">
        <v>0.75</v>
      </c>
      <c r="M290" s="51">
        <v>1</v>
      </c>
      <c r="N290" s="51">
        <v>1</v>
      </c>
      <c r="O290" s="51">
        <v>1</v>
      </c>
      <c r="P290" s="51">
        <v>1</v>
      </c>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4.25" customHeight="1">
      <c r="A291" s="28" t="s">
        <v>4</v>
      </c>
      <c r="B291" s="52"/>
      <c r="C291" s="26">
        <f>D291+E291+F291+G291+H23</f>
        <v>0</v>
      </c>
      <c r="D291" s="23">
        <v>0</v>
      </c>
      <c r="E291" s="23">
        <v>0</v>
      </c>
      <c r="F291" s="23">
        <v>0</v>
      </c>
      <c r="G291" s="23">
        <v>0</v>
      </c>
      <c r="H291" s="23">
        <v>0</v>
      </c>
      <c r="I291" s="52"/>
      <c r="J291" s="52"/>
      <c r="K291" s="52"/>
      <c r="L291" s="52"/>
      <c r="M291" s="52"/>
      <c r="N291" s="52"/>
      <c r="O291" s="52"/>
      <c r="P291" s="52"/>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4.25" customHeight="1">
      <c r="A292" s="28" t="s">
        <v>14</v>
      </c>
      <c r="B292" s="52"/>
      <c r="C292" s="26">
        <f>D292+E292+F292+G292+H292</f>
        <v>1430.9</v>
      </c>
      <c r="D292" s="23">
        <v>277.6</v>
      </c>
      <c r="E292" s="23">
        <v>295.1</v>
      </c>
      <c r="F292" s="23">
        <v>384.2</v>
      </c>
      <c r="G292" s="23">
        <v>237</v>
      </c>
      <c r="H292" s="23">
        <v>237</v>
      </c>
      <c r="I292" s="52"/>
      <c r="J292" s="52"/>
      <c r="K292" s="52"/>
      <c r="L292" s="52"/>
      <c r="M292" s="52"/>
      <c r="N292" s="52"/>
      <c r="O292" s="52"/>
      <c r="P292" s="52"/>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4.25" customHeight="1">
      <c r="A293" s="28" t="s">
        <v>56</v>
      </c>
      <c r="B293" s="53"/>
      <c r="C293" s="26">
        <f>D293+E293+F293+G293+H25</f>
        <v>0</v>
      </c>
      <c r="D293" s="23">
        <v>0</v>
      </c>
      <c r="E293" s="23">
        <v>0</v>
      </c>
      <c r="F293" s="23">
        <v>0</v>
      </c>
      <c r="G293" s="23">
        <v>0</v>
      </c>
      <c r="H293" s="23">
        <v>0</v>
      </c>
      <c r="I293" s="53"/>
      <c r="J293" s="53"/>
      <c r="K293" s="53"/>
      <c r="L293" s="53"/>
      <c r="M293" s="53"/>
      <c r="N293" s="53"/>
      <c r="O293" s="53"/>
      <c r="P293" s="53"/>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5">
      <c r="A294" s="21"/>
      <c r="B294" s="21"/>
      <c r="C294" s="49"/>
      <c r="D294" s="49"/>
      <c r="E294" s="49"/>
      <c r="F294" s="49"/>
      <c r="G294" s="49"/>
      <c r="H294" s="49"/>
      <c r="I294" s="21"/>
      <c r="J294" s="50"/>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sheetData>
  <sheetProtection/>
  <mergeCells count="548">
    <mergeCell ref="L119:L122"/>
    <mergeCell ref="M119:M122"/>
    <mergeCell ref="N119:N122"/>
    <mergeCell ref="O119:O122"/>
    <mergeCell ref="P119:P122"/>
    <mergeCell ref="N71:N74"/>
    <mergeCell ref="O71:O74"/>
    <mergeCell ref="P71:P74"/>
    <mergeCell ref="B71:B74"/>
    <mergeCell ref="I71:I74"/>
    <mergeCell ref="J71:J74"/>
    <mergeCell ref="K71:K74"/>
    <mergeCell ref="L71:L74"/>
    <mergeCell ref="M71:M74"/>
    <mergeCell ref="M43:M46"/>
    <mergeCell ref="N43:N46"/>
    <mergeCell ref="K43:K46"/>
    <mergeCell ref="O43:O46"/>
    <mergeCell ref="P43:P46"/>
    <mergeCell ref="I1:P3"/>
    <mergeCell ref="I4:P5"/>
    <mergeCell ref="A8:P8"/>
    <mergeCell ref="A9:P9"/>
    <mergeCell ref="A11:A13"/>
    <mergeCell ref="B11:B13"/>
    <mergeCell ref="C11:H11"/>
    <mergeCell ref="I11:P11"/>
    <mergeCell ref="C12:C13"/>
    <mergeCell ref="D12:H12"/>
    <mergeCell ref="L12:P12"/>
    <mergeCell ref="A15:B15"/>
    <mergeCell ref="A16:B16"/>
    <mergeCell ref="A17:B17"/>
    <mergeCell ref="A18:B18"/>
    <mergeCell ref="A19:B19"/>
    <mergeCell ref="A20:B20"/>
    <mergeCell ref="A21:B21"/>
    <mergeCell ref="A22:B22"/>
    <mergeCell ref="A23:B23"/>
    <mergeCell ref="A24:B24"/>
    <mergeCell ref="A25:B25"/>
    <mergeCell ref="A26:B26"/>
    <mergeCell ref="B27:B30"/>
    <mergeCell ref="I27:I30"/>
    <mergeCell ref="J27:J30"/>
    <mergeCell ref="K27:K30"/>
    <mergeCell ref="L27:L30"/>
    <mergeCell ref="M27:M30"/>
    <mergeCell ref="N27:N30"/>
    <mergeCell ref="O27:O30"/>
    <mergeCell ref="P27:P30"/>
    <mergeCell ref="B31:B34"/>
    <mergeCell ref="I31:I34"/>
    <mergeCell ref="J31:J34"/>
    <mergeCell ref="K31:K34"/>
    <mergeCell ref="L31:L34"/>
    <mergeCell ref="M31:M34"/>
    <mergeCell ref="N31:N34"/>
    <mergeCell ref="O31:O34"/>
    <mergeCell ref="P31:P34"/>
    <mergeCell ref="B35:B38"/>
    <mergeCell ref="I35:I38"/>
    <mergeCell ref="J35:J38"/>
    <mergeCell ref="K35:K38"/>
    <mergeCell ref="L35:L38"/>
    <mergeCell ref="M35:M38"/>
    <mergeCell ref="N35:N38"/>
    <mergeCell ref="O35:O38"/>
    <mergeCell ref="P35:P38"/>
    <mergeCell ref="B39:B42"/>
    <mergeCell ref="I39:I42"/>
    <mergeCell ref="J39:J42"/>
    <mergeCell ref="K39:K42"/>
    <mergeCell ref="L39:L42"/>
    <mergeCell ref="M39:M42"/>
    <mergeCell ref="N39:N42"/>
    <mergeCell ref="O39:O42"/>
    <mergeCell ref="P39:P42"/>
    <mergeCell ref="A47:B47"/>
    <mergeCell ref="A48:B48"/>
    <mergeCell ref="A49:B49"/>
    <mergeCell ref="A50:B50"/>
    <mergeCell ref="B43:B46"/>
    <mergeCell ref="I43:I46"/>
    <mergeCell ref="J43:J46"/>
    <mergeCell ref="L43:L46"/>
    <mergeCell ref="M55:M58"/>
    <mergeCell ref="N55:N58"/>
    <mergeCell ref="B51:B54"/>
    <mergeCell ref="I51:I54"/>
    <mergeCell ref="J51:J54"/>
    <mergeCell ref="K51:K54"/>
    <mergeCell ref="L51:L54"/>
    <mergeCell ref="M51:M54"/>
    <mergeCell ref="N59:N62"/>
    <mergeCell ref="O59:O62"/>
    <mergeCell ref="N51:N54"/>
    <mergeCell ref="O51:O54"/>
    <mergeCell ref="P51:P54"/>
    <mergeCell ref="B55:B58"/>
    <mergeCell ref="I55:I58"/>
    <mergeCell ref="J55:J58"/>
    <mergeCell ref="K55:K58"/>
    <mergeCell ref="L55:L58"/>
    <mergeCell ref="O63:O66"/>
    <mergeCell ref="P63:P66"/>
    <mergeCell ref="O55:O58"/>
    <mergeCell ref="P55:P58"/>
    <mergeCell ref="B59:B62"/>
    <mergeCell ref="I59:I62"/>
    <mergeCell ref="J59:J62"/>
    <mergeCell ref="K59:K62"/>
    <mergeCell ref="L59:L62"/>
    <mergeCell ref="M59:M62"/>
    <mergeCell ref="L67:L70"/>
    <mergeCell ref="M67:M70"/>
    <mergeCell ref="P59:P62"/>
    <mergeCell ref="B63:B66"/>
    <mergeCell ref="I63:I66"/>
    <mergeCell ref="J63:J66"/>
    <mergeCell ref="K63:K66"/>
    <mergeCell ref="L63:L66"/>
    <mergeCell ref="M63:M66"/>
    <mergeCell ref="N63:N66"/>
    <mergeCell ref="N67:N70"/>
    <mergeCell ref="O67:O70"/>
    <mergeCell ref="P67:P70"/>
    <mergeCell ref="A75:B75"/>
    <mergeCell ref="A76:B76"/>
    <mergeCell ref="A77:B77"/>
    <mergeCell ref="B67:B70"/>
    <mergeCell ref="I67:I70"/>
    <mergeCell ref="J67:J70"/>
    <mergeCell ref="K67:K70"/>
    <mergeCell ref="A78:B78"/>
    <mergeCell ref="B79:B82"/>
    <mergeCell ref="I79:I82"/>
    <mergeCell ref="J79:J82"/>
    <mergeCell ref="K79:K82"/>
    <mergeCell ref="L79:L82"/>
    <mergeCell ref="M79:M82"/>
    <mergeCell ref="N79:N82"/>
    <mergeCell ref="O79:O82"/>
    <mergeCell ref="P79:P82"/>
    <mergeCell ref="B83:B86"/>
    <mergeCell ref="I83:I86"/>
    <mergeCell ref="J83:J86"/>
    <mergeCell ref="K83:K86"/>
    <mergeCell ref="L83:L86"/>
    <mergeCell ref="M83:M86"/>
    <mergeCell ref="N83:N86"/>
    <mergeCell ref="O83:O86"/>
    <mergeCell ref="P83:P86"/>
    <mergeCell ref="B87:B90"/>
    <mergeCell ref="I87:I90"/>
    <mergeCell ref="J87:J90"/>
    <mergeCell ref="K87:K90"/>
    <mergeCell ref="L87:L90"/>
    <mergeCell ref="M87:M90"/>
    <mergeCell ref="N87:N90"/>
    <mergeCell ref="O87:O90"/>
    <mergeCell ref="P87:P90"/>
    <mergeCell ref="Q87:Q90"/>
    <mergeCell ref="B91:B94"/>
    <mergeCell ref="I91:I94"/>
    <mergeCell ref="J91:J94"/>
    <mergeCell ref="K91:K94"/>
    <mergeCell ref="L91:L94"/>
    <mergeCell ref="M91:M94"/>
    <mergeCell ref="N91:N94"/>
    <mergeCell ref="O91:O94"/>
    <mergeCell ref="P91:P94"/>
    <mergeCell ref="A95:B95"/>
    <mergeCell ref="A96:B96"/>
    <mergeCell ref="A98:B98"/>
    <mergeCell ref="A99:B99"/>
    <mergeCell ref="A101:B101"/>
    <mergeCell ref="A102:B102"/>
    <mergeCell ref="B103:B106"/>
    <mergeCell ref="I103:I106"/>
    <mergeCell ref="J103:J106"/>
    <mergeCell ref="K103:K106"/>
    <mergeCell ref="L103:L106"/>
    <mergeCell ref="M103:M106"/>
    <mergeCell ref="N103:N106"/>
    <mergeCell ref="O103:O106"/>
    <mergeCell ref="P103:P106"/>
    <mergeCell ref="B107:B110"/>
    <mergeCell ref="I107:I110"/>
    <mergeCell ref="J107:J110"/>
    <mergeCell ref="K107:K110"/>
    <mergeCell ref="L107:L110"/>
    <mergeCell ref="M107:M110"/>
    <mergeCell ref="N107:N110"/>
    <mergeCell ref="O107:O110"/>
    <mergeCell ref="P107:P110"/>
    <mergeCell ref="B111:B114"/>
    <mergeCell ref="I111:I114"/>
    <mergeCell ref="J111:J114"/>
    <mergeCell ref="K111:K114"/>
    <mergeCell ref="L111:L114"/>
    <mergeCell ref="M111:M114"/>
    <mergeCell ref="N111:N114"/>
    <mergeCell ref="O111:O114"/>
    <mergeCell ref="P111:P114"/>
    <mergeCell ref="B115:B118"/>
    <mergeCell ref="I115:I118"/>
    <mergeCell ref="J115:J118"/>
    <mergeCell ref="K115:K118"/>
    <mergeCell ref="L115:L118"/>
    <mergeCell ref="M115:M118"/>
    <mergeCell ref="N115:N118"/>
    <mergeCell ref="O115:O118"/>
    <mergeCell ref="P115:P118"/>
    <mergeCell ref="A123:B123"/>
    <mergeCell ref="A124:B124"/>
    <mergeCell ref="A125:B125"/>
    <mergeCell ref="A126:B126"/>
    <mergeCell ref="B119:B122"/>
    <mergeCell ref="I119:I122"/>
    <mergeCell ref="J119:J122"/>
    <mergeCell ref="K119:K122"/>
    <mergeCell ref="B127:B130"/>
    <mergeCell ref="I127:I130"/>
    <mergeCell ref="J127:J130"/>
    <mergeCell ref="K127:K130"/>
    <mergeCell ref="L127:L130"/>
    <mergeCell ref="M127:M130"/>
    <mergeCell ref="N127:N130"/>
    <mergeCell ref="O127:O130"/>
    <mergeCell ref="P127:P130"/>
    <mergeCell ref="B131:B134"/>
    <mergeCell ref="I131:I134"/>
    <mergeCell ref="J131:J134"/>
    <mergeCell ref="K131:K134"/>
    <mergeCell ref="L131:L134"/>
    <mergeCell ref="M131:M134"/>
    <mergeCell ref="N131:N134"/>
    <mergeCell ref="O131:O134"/>
    <mergeCell ref="P131:P134"/>
    <mergeCell ref="B135:B138"/>
    <mergeCell ref="I135:I138"/>
    <mergeCell ref="J135:J138"/>
    <mergeCell ref="K135:K138"/>
    <mergeCell ref="L135:L138"/>
    <mergeCell ref="M135:M138"/>
    <mergeCell ref="N135:N138"/>
    <mergeCell ref="O135:O138"/>
    <mergeCell ref="P135:P138"/>
    <mergeCell ref="A139:B139"/>
    <mergeCell ref="A140:B140"/>
    <mergeCell ref="A141:B141"/>
    <mergeCell ref="A142:B142"/>
    <mergeCell ref="B143:B146"/>
    <mergeCell ref="I143:I146"/>
    <mergeCell ref="J143:J146"/>
    <mergeCell ref="K143:K146"/>
    <mergeCell ref="L143:L146"/>
    <mergeCell ref="M143:M146"/>
    <mergeCell ref="N143:N146"/>
    <mergeCell ref="O143:O146"/>
    <mergeCell ref="P143:P146"/>
    <mergeCell ref="B147:B150"/>
    <mergeCell ref="I147:I150"/>
    <mergeCell ref="J147:J150"/>
    <mergeCell ref="K147:K150"/>
    <mergeCell ref="L147:L150"/>
    <mergeCell ref="M147:M150"/>
    <mergeCell ref="N147:N150"/>
    <mergeCell ref="O147:O150"/>
    <mergeCell ref="P147:P150"/>
    <mergeCell ref="B151:B154"/>
    <mergeCell ref="I151:I154"/>
    <mergeCell ref="J151:J154"/>
    <mergeCell ref="K151:K154"/>
    <mergeCell ref="L151:L154"/>
    <mergeCell ref="M151:M154"/>
    <mergeCell ref="N151:N154"/>
    <mergeCell ref="O151:O154"/>
    <mergeCell ref="P151:P154"/>
    <mergeCell ref="B155:B158"/>
    <mergeCell ref="I155:I158"/>
    <mergeCell ref="J155:J158"/>
    <mergeCell ref="K155:K158"/>
    <mergeCell ref="L155:L158"/>
    <mergeCell ref="M155:M158"/>
    <mergeCell ref="N155:N158"/>
    <mergeCell ref="O155:O158"/>
    <mergeCell ref="P155:P158"/>
    <mergeCell ref="B159:B162"/>
    <mergeCell ref="I159:I162"/>
    <mergeCell ref="J159:J162"/>
    <mergeCell ref="K159:K162"/>
    <mergeCell ref="L159:L162"/>
    <mergeCell ref="M159:M162"/>
    <mergeCell ref="N159:N162"/>
    <mergeCell ref="O159:O162"/>
    <mergeCell ref="P159:P162"/>
    <mergeCell ref="B163:B166"/>
    <mergeCell ref="I163:I166"/>
    <mergeCell ref="J163:J166"/>
    <mergeCell ref="K163:K166"/>
    <mergeCell ref="L163:L166"/>
    <mergeCell ref="M163:M166"/>
    <mergeCell ref="N163:N166"/>
    <mergeCell ref="O163:O166"/>
    <mergeCell ref="P163:P166"/>
    <mergeCell ref="B167:B170"/>
    <mergeCell ref="I167:I170"/>
    <mergeCell ref="J167:J170"/>
    <mergeCell ref="K167:K170"/>
    <mergeCell ref="L167:L170"/>
    <mergeCell ref="M167:M170"/>
    <mergeCell ref="N167:N170"/>
    <mergeCell ref="O167:O170"/>
    <mergeCell ref="P167:P170"/>
    <mergeCell ref="B171:B174"/>
    <mergeCell ref="I171:I174"/>
    <mergeCell ref="J171:J174"/>
    <mergeCell ref="K171:K174"/>
    <mergeCell ref="L171:L174"/>
    <mergeCell ref="M171:M174"/>
    <mergeCell ref="N171:N174"/>
    <mergeCell ref="O171:O174"/>
    <mergeCell ref="P171:P174"/>
    <mergeCell ref="B175:B178"/>
    <mergeCell ref="I175:I178"/>
    <mergeCell ref="J175:J178"/>
    <mergeCell ref="K175:K178"/>
    <mergeCell ref="L175:L178"/>
    <mergeCell ref="M175:M178"/>
    <mergeCell ref="N187:N190"/>
    <mergeCell ref="O187:O190"/>
    <mergeCell ref="N175:N178"/>
    <mergeCell ref="O175:O178"/>
    <mergeCell ref="P175:P178"/>
    <mergeCell ref="B179:B182"/>
    <mergeCell ref="I179:I182"/>
    <mergeCell ref="J179:J182"/>
    <mergeCell ref="K179:K182"/>
    <mergeCell ref="L179:L182"/>
    <mergeCell ref="O179:O182"/>
    <mergeCell ref="P179:P182"/>
    <mergeCell ref="A183:B183"/>
    <mergeCell ref="A184:B184"/>
    <mergeCell ref="A185:B185"/>
    <mergeCell ref="A186:B186"/>
    <mergeCell ref="M179:M182"/>
    <mergeCell ref="N179:N182"/>
    <mergeCell ref="P187:P190"/>
    <mergeCell ref="A191:B191"/>
    <mergeCell ref="A192:B192"/>
    <mergeCell ref="A193:B193"/>
    <mergeCell ref="B187:B190"/>
    <mergeCell ref="I187:I190"/>
    <mergeCell ref="J187:J190"/>
    <mergeCell ref="K187:K190"/>
    <mergeCell ref="L187:L190"/>
    <mergeCell ref="M187:M190"/>
    <mergeCell ref="A194:B194"/>
    <mergeCell ref="A195:B195"/>
    <mergeCell ref="A196:B196"/>
    <mergeCell ref="A197:B197"/>
    <mergeCell ref="A198:B198"/>
    <mergeCell ref="B199:B202"/>
    <mergeCell ref="M203:M206"/>
    <mergeCell ref="N203:N206"/>
    <mergeCell ref="O203:O206"/>
    <mergeCell ref="I199:I202"/>
    <mergeCell ref="J199:J202"/>
    <mergeCell ref="K199:K202"/>
    <mergeCell ref="L199:L202"/>
    <mergeCell ref="M199:M202"/>
    <mergeCell ref="N199:N202"/>
    <mergeCell ref="N207:N210"/>
    <mergeCell ref="O207:O210"/>
    <mergeCell ref="P207:P210"/>
    <mergeCell ref="O199:O202"/>
    <mergeCell ref="P199:P202"/>
    <mergeCell ref="B203:B206"/>
    <mergeCell ref="I203:I206"/>
    <mergeCell ref="J203:J206"/>
    <mergeCell ref="K203:K206"/>
    <mergeCell ref="L203:L206"/>
    <mergeCell ref="O215:O217"/>
    <mergeCell ref="L211:L214"/>
    <mergeCell ref="M211:M214"/>
    <mergeCell ref="P203:P206"/>
    <mergeCell ref="B207:B210"/>
    <mergeCell ref="I207:I210"/>
    <mergeCell ref="J207:J210"/>
    <mergeCell ref="K207:K210"/>
    <mergeCell ref="L207:L210"/>
    <mergeCell ref="M207:M210"/>
    <mergeCell ref="A218:B218"/>
    <mergeCell ref="A219:B219"/>
    <mergeCell ref="A220:B220"/>
    <mergeCell ref="B211:B214"/>
    <mergeCell ref="K211:K214"/>
    <mergeCell ref="N215:N217"/>
    <mergeCell ref="A221:B221"/>
    <mergeCell ref="B222:B225"/>
    <mergeCell ref="I222:I225"/>
    <mergeCell ref="J222:J225"/>
    <mergeCell ref="K222:K225"/>
    <mergeCell ref="L222:L225"/>
    <mergeCell ref="M222:M225"/>
    <mergeCell ref="N222:N225"/>
    <mergeCell ref="O222:O225"/>
    <mergeCell ref="P222:P225"/>
    <mergeCell ref="A226:B226"/>
    <mergeCell ref="A227:B227"/>
    <mergeCell ref="A228:B228"/>
    <mergeCell ref="A229:B229"/>
    <mergeCell ref="B230:B233"/>
    <mergeCell ref="I230:I233"/>
    <mergeCell ref="J230:J233"/>
    <mergeCell ref="K230:K233"/>
    <mergeCell ref="L230:L233"/>
    <mergeCell ref="M230:M233"/>
    <mergeCell ref="N230:N233"/>
    <mergeCell ref="O230:O233"/>
    <mergeCell ref="P230:P233"/>
    <mergeCell ref="B234:B237"/>
    <mergeCell ref="I234:I237"/>
    <mergeCell ref="J234:J237"/>
    <mergeCell ref="K234:K237"/>
    <mergeCell ref="L234:L237"/>
    <mergeCell ref="M234:M237"/>
    <mergeCell ref="N234:N237"/>
    <mergeCell ref="O234:O237"/>
    <mergeCell ref="P234:P237"/>
    <mergeCell ref="A238:B238"/>
    <mergeCell ref="A239:B239"/>
    <mergeCell ref="A240:B240"/>
    <mergeCell ref="A241:B241"/>
    <mergeCell ref="B242:B245"/>
    <mergeCell ref="I242:I245"/>
    <mergeCell ref="J242:J245"/>
    <mergeCell ref="K242:K245"/>
    <mergeCell ref="L242:L245"/>
    <mergeCell ref="M242:M245"/>
    <mergeCell ref="N242:N245"/>
    <mergeCell ref="O242:O245"/>
    <mergeCell ref="P242:P245"/>
    <mergeCell ref="B246:B249"/>
    <mergeCell ref="I246:I249"/>
    <mergeCell ref="J246:J249"/>
    <mergeCell ref="K246:K249"/>
    <mergeCell ref="L246:L249"/>
    <mergeCell ref="M246:M249"/>
    <mergeCell ref="N246:N249"/>
    <mergeCell ref="O246:O249"/>
    <mergeCell ref="P246:P249"/>
    <mergeCell ref="B250:B253"/>
    <mergeCell ref="I250:I253"/>
    <mergeCell ref="J250:J253"/>
    <mergeCell ref="K250:K253"/>
    <mergeCell ref="L250:L253"/>
    <mergeCell ref="M250:M253"/>
    <mergeCell ref="N250:N253"/>
    <mergeCell ref="O250:O253"/>
    <mergeCell ref="P250:P253"/>
    <mergeCell ref="A254:B254"/>
    <mergeCell ref="A255:B255"/>
    <mergeCell ref="A256:B256"/>
    <mergeCell ref="A257:B257"/>
    <mergeCell ref="B258:B261"/>
    <mergeCell ref="I258:I261"/>
    <mergeCell ref="J258:J261"/>
    <mergeCell ref="K258:K261"/>
    <mergeCell ref="L258:L261"/>
    <mergeCell ref="M258:M261"/>
    <mergeCell ref="N258:N261"/>
    <mergeCell ref="O258:O261"/>
    <mergeCell ref="P258:P261"/>
    <mergeCell ref="B262:B265"/>
    <mergeCell ref="I262:I265"/>
    <mergeCell ref="J262:J265"/>
    <mergeCell ref="K262:K265"/>
    <mergeCell ref="L262:L265"/>
    <mergeCell ref="M262:M265"/>
    <mergeCell ref="N262:N265"/>
    <mergeCell ref="O262:O265"/>
    <mergeCell ref="P262:P265"/>
    <mergeCell ref="B266:B269"/>
    <mergeCell ref="I266:I269"/>
    <mergeCell ref="J267:J269"/>
    <mergeCell ref="K267:K269"/>
    <mergeCell ref="L267:L269"/>
    <mergeCell ref="M267:M269"/>
    <mergeCell ref="N267:N269"/>
    <mergeCell ref="O267:O269"/>
    <mergeCell ref="P267:P269"/>
    <mergeCell ref="B270:B273"/>
    <mergeCell ref="I270:I273"/>
    <mergeCell ref="J271:J273"/>
    <mergeCell ref="K271:K273"/>
    <mergeCell ref="L271:L273"/>
    <mergeCell ref="M271:M273"/>
    <mergeCell ref="N271:N273"/>
    <mergeCell ref="O271:O273"/>
    <mergeCell ref="P271:P273"/>
    <mergeCell ref="A274:B274"/>
    <mergeCell ref="A275:B275"/>
    <mergeCell ref="A276:B276"/>
    <mergeCell ref="A277:B277"/>
    <mergeCell ref="A278:B278"/>
    <mergeCell ref="A279:B279"/>
    <mergeCell ref="A280:B280"/>
    <mergeCell ref="A281:B281"/>
    <mergeCell ref="B282:B285"/>
    <mergeCell ref="I282:I285"/>
    <mergeCell ref="J282:J285"/>
    <mergeCell ref="K282:K285"/>
    <mergeCell ref="L282:L285"/>
    <mergeCell ref="M282:M285"/>
    <mergeCell ref="N282:N285"/>
    <mergeCell ref="O282:O285"/>
    <mergeCell ref="P282:P285"/>
    <mergeCell ref="M290:M293"/>
    <mergeCell ref="N290:N293"/>
    <mergeCell ref="B286:B289"/>
    <mergeCell ref="I286:I289"/>
    <mergeCell ref="J286:J289"/>
    <mergeCell ref="K286:K289"/>
    <mergeCell ref="L286:L289"/>
    <mergeCell ref="M286:M289"/>
    <mergeCell ref="O290:O293"/>
    <mergeCell ref="P290:P293"/>
    <mergeCell ref="N286:N289"/>
    <mergeCell ref="O286:O289"/>
    <mergeCell ref="P286:P289"/>
    <mergeCell ref="B290:B293"/>
    <mergeCell ref="I290:I293"/>
    <mergeCell ref="J290:J293"/>
    <mergeCell ref="K290:K293"/>
    <mergeCell ref="L290:L293"/>
    <mergeCell ref="P215:P217"/>
    <mergeCell ref="B215:B217"/>
    <mergeCell ref="I211:I217"/>
    <mergeCell ref="J211:J217"/>
    <mergeCell ref="K215:K217"/>
    <mergeCell ref="L215:L217"/>
    <mergeCell ref="M215:M217"/>
    <mergeCell ref="N211:N214"/>
    <mergeCell ref="O211:O214"/>
    <mergeCell ref="P211:P214"/>
  </mergeCells>
  <printOptions/>
  <pageMargins left="0.31496062992125984" right="0.31496062992125984" top="0.7480314960629921" bottom="0.7480314960629921"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Работа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2022-03-18T10:48:21Z</cp:lastPrinted>
  <dcterms:created xsi:type="dcterms:W3CDTF">2014-10-03T07:10:09Z</dcterms:created>
  <dcterms:modified xsi:type="dcterms:W3CDTF">2022-04-14T06:33:02Z</dcterms:modified>
  <cp:category/>
  <cp:version/>
  <cp:contentType/>
  <cp:contentStatus/>
</cp:coreProperties>
</file>