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405" windowWidth="14805" windowHeight="7710" activeTab="0"/>
  </bookViews>
  <sheets>
    <sheet name="Форма 1 перечень МКД" sheetId="1" r:id="rId1"/>
    <sheet name="Форма 2 Виды ремонтов" sheetId="2" r:id="rId2"/>
    <sheet name="Форма 3 Показатели" sheetId="3" r:id="rId3"/>
  </sheets>
  <definedNames/>
  <calcPr calcId="152511"/>
</workbook>
</file>

<file path=xl/sharedStrings.xml><?xml version="1.0" encoding="utf-8"?>
<sst xmlns="http://schemas.openxmlformats.org/spreadsheetml/2006/main" count="604" uniqueCount="186">
  <si>
    <t>Форма 1</t>
  </si>
  <si>
    <t>N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</si>
  <si>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</si>
  <si>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</si>
  <si>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</si>
  <si>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</si>
  <si>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</si>
  <si>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</si>
  <si>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 помещений МКД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</si>
  <si>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</si>
  <si>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</si>
  <si>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</si>
  <si>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</si>
  <si>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</si>
  <si>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Способ формирования фонда капитального оператора</t>
  </si>
  <si>
    <t>ввода в эксплуатацию</t>
  </si>
  <si>
    <t>завершение последнего капитального ремонта</t>
  </si>
  <si>
    <t>всего</t>
  </si>
  <si>
    <t>в том числе жилых помещений, находящихся в собственности граждан</t>
  </si>
  <si>
    <t>в том числе</t>
  </si>
  <si>
    <t>за счет средств Фонда</t>
  </si>
  <si>
    <t>за счет средств местного бюджета</t>
  </si>
  <si>
    <t>за счет средств собственников помещений в МКД</t>
  </si>
  <si>
    <t>м2</t>
  </si>
  <si>
    <t>чел.</t>
  </si>
  <si>
    <t>руб.</t>
  </si>
  <si>
    <t>руб./м2</t>
  </si>
  <si>
    <t>17= 12/9</t>
  </si>
  <si>
    <t>X</t>
  </si>
  <si>
    <t>Итого на 2019 год</t>
  </si>
  <si>
    <t>Итого на 2020 год</t>
  </si>
  <si>
    <t>Итого на 2018  год</t>
  </si>
  <si>
    <t>за счет средств бюджета субъекта РФ</t>
  </si>
  <si>
    <t>Всего по МО</t>
  </si>
  <si>
    <t>Виды работ/услуг, установленные частью 1 статьи 166 Жилищного кодекса Российской Федерации</t>
  </si>
  <si>
    <t>Виды работ/услуг, установленные частью 2 статьи 17 Закона Пермского края от 11 марта 2014 г. № 304-ПК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</si>
  <si>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</si>
  <si>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</si>
  <si>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</si>
  <si>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</si>
  <si>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</si>
  <si>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</si>
  <si>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фасадов</t>
  </si>
  <si>
    <t>установка коллективных (общедомовых) приборов учета и узлов управления</t>
  </si>
  <si>
    <t>ремонт несущих конструкций многоквартирного дома</t>
  </si>
  <si>
    <t>устройство и ремонт систем противопожарной автоматики</t>
  </si>
  <si>
    <t>устройство и ремонт систем мусороудаления</t>
  </si>
  <si>
    <t>Разработка (экспертиза) проектной документации</t>
  </si>
  <si>
    <t>Инструментальное обследование</t>
  </si>
  <si>
    <t>ЭЛ</t>
  </si>
  <si>
    <t>ТЕП</t>
  </si>
  <si>
    <t>ГАЗ</t>
  </si>
  <si>
    <t>ХВС</t>
  </si>
  <si>
    <t>ГВС</t>
  </si>
  <si>
    <t>ВОД</t>
  </si>
  <si>
    <t xml:space="preserve">руб. </t>
  </si>
  <si>
    <t>ед.</t>
  </si>
  <si>
    <t>м3</t>
  </si>
  <si>
    <t>Реестр многоквартирных домов по видам ремонта</t>
  </si>
  <si>
    <t>Стоимость капитального ремонта, всего</t>
  </si>
  <si>
    <t>Форма 2</t>
  </si>
  <si>
    <t>Планируемые показатели выполнения работ по капитальному</t>
  </si>
  <si>
    <t>ремонту общего имущества  многоквартирных домов</t>
  </si>
  <si>
    <t>Форма 3</t>
  </si>
  <si>
    <t xml:space="preserve">Наименование  муниципального района/                        городского округа </t>
  </si>
  <si>
    <t>Площадь МКД</t>
  </si>
  <si>
    <t>Количество МКД</t>
  </si>
  <si>
    <t>I кв.</t>
  </si>
  <si>
    <t>II кв.</t>
  </si>
  <si>
    <t>III кв.</t>
  </si>
  <si>
    <t>IV кв.</t>
  </si>
  <si>
    <t>всего:</t>
  </si>
  <si>
    <t>кв. м</t>
  </si>
  <si>
    <t>ВСЕГО по МО</t>
  </si>
  <si>
    <t>Итого с плановой датой завершения работ в 2018 г.</t>
  </si>
  <si>
    <t>Итого с плановой датой завершения работ в 2019 г.</t>
  </si>
  <si>
    <t>Итого с плановой датой завершения работ в 2020 г.</t>
  </si>
  <si>
    <t>г. Верещагино, ул. Профинтерна, 87</t>
  </si>
  <si>
    <t>г, Верещагино, ул. 50 Лет Октября, 85</t>
  </si>
  <si>
    <t>п. Кукетский ул.Октябрьская, 1</t>
  </si>
  <si>
    <t>г. Верещагино, ул. Железнодорожная, 51</t>
  </si>
  <si>
    <t>г. Верещагино, ул. К.Маркса, 6а</t>
  </si>
  <si>
    <t>г. Верещагино, ул. К.Маркса, 8</t>
  </si>
  <si>
    <t>г. Верещагино, ул. К.Маркса, 10</t>
  </si>
  <si>
    <t>г. Верещагино, ул. К.Маркса, 12</t>
  </si>
  <si>
    <t>г. Верещагино, ул. О.Кошевого, 22</t>
  </si>
  <si>
    <t>г. Верещагино, ул. О. Кошевого, 24</t>
  </si>
  <si>
    <t>г. Верещагино, ул. Свердлова, 16а</t>
  </si>
  <si>
    <t>г. Верещагино, ул. Энергетиков, 5</t>
  </si>
  <si>
    <t>г. Верещагино, ул. Ленина, 47</t>
  </si>
  <si>
    <t>г. Верещагино, ул. Южная, 1</t>
  </si>
  <si>
    <t>г. Верещагино, ул. Ленина, 41</t>
  </si>
  <si>
    <t>г. Верещагино, ул. Ленина, 51</t>
  </si>
  <si>
    <t>п. Зюкайка, ул. Куйбышева, 41</t>
  </si>
  <si>
    <t>г. Верещагино, ул. Ленина, 37</t>
  </si>
  <si>
    <t>г. Верещагино, ул. Лермонтова, 40</t>
  </si>
  <si>
    <t>г. Верещагино, ул. 12 Декабря, 91</t>
  </si>
  <si>
    <t>п. Зюкайка, ул. Тимирязева, 6а</t>
  </si>
  <si>
    <t>г. Верещагино, ул. К.Маркса, 18</t>
  </si>
  <si>
    <t>г. Верещагино, ул. Свердлова, 3</t>
  </si>
  <si>
    <t>г. Верещагино, ул. К.Маркса, 20</t>
  </si>
  <si>
    <t>г. Верещагино, ул. Ленина, 36</t>
  </si>
  <si>
    <t>г. Верещагино, ул. К.Маркса, 14</t>
  </si>
  <si>
    <t>г. Верещагино, ул. Ленина, 38</t>
  </si>
  <si>
    <t>г. Верещагино, ул. 12 Декабря, 95</t>
  </si>
  <si>
    <t>г. Верещагино, ул. Урицкого, 18</t>
  </si>
  <si>
    <t>г. Верещагино, ул. Ленина, 43</t>
  </si>
  <si>
    <t>г. Верещагино, ул. Железнодорожная, 71</t>
  </si>
  <si>
    <t>г. Верещагино, ул. Мичурина, 58а</t>
  </si>
  <si>
    <t>п. Зюкайка, ул. Тимирязева, 5а</t>
  </si>
  <si>
    <t>г. Верещагино, ул. Железнодорожная, 71а</t>
  </si>
  <si>
    <t>г. Верещагино, ул. Лермонтова, 40а</t>
  </si>
  <si>
    <t>г. Верещагино, ул. Мичурина, 56а</t>
  </si>
  <si>
    <t>г. Верещагино, ул. Южная, 3</t>
  </si>
  <si>
    <t>г. Верещагино, ул. 12 Декабря, 97</t>
  </si>
  <si>
    <t>п. Зюкайка, ул. Юбилейная, 4</t>
  </si>
  <si>
    <t>г. Верещагино, ул. Мичурина, 54</t>
  </si>
  <si>
    <t>г. Верещагино, ул. Павлова, 30</t>
  </si>
  <si>
    <t>г. Верещагино, ул. Мичурина, 60</t>
  </si>
  <si>
    <t>г. Верещагино, ул. Советская, 96</t>
  </si>
  <si>
    <t>г. Верещагино, ул. Павлова, 22а</t>
  </si>
  <si>
    <t>г. Верещагино, ул. Урицкого, 12</t>
  </si>
  <si>
    <t>г. Верещагино, ул. Урицкого, 14</t>
  </si>
  <si>
    <t>г. Верещагино, ул.Ленина, 35</t>
  </si>
  <si>
    <t>г. Верещагино, ул.Ленина, 47</t>
  </si>
  <si>
    <t>г. Верещагино, ул. Урицкого, 16</t>
  </si>
  <si>
    <t>г. Верещагино, ул. Строителей, 98</t>
  </si>
  <si>
    <t>г. Верещагино, ул. Ульяновская, 144</t>
  </si>
  <si>
    <t>с. Вознесенское, ул. 1 Мая, 1</t>
  </si>
  <si>
    <t>с. Вознесенское, ул. 1 Мая, 3</t>
  </si>
  <si>
    <t>с. Вознесенское, ул. Ленина, 42</t>
  </si>
  <si>
    <t>г. Верещагино, ул. К.Маркса, 83</t>
  </si>
  <si>
    <t>г. Верещагино, ул. Фрунзе, 86</t>
  </si>
  <si>
    <t>г. Верещагино, ул. Мичурина, 56</t>
  </si>
  <si>
    <t>г. Верещагино, ул.Октябрьская, 68</t>
  </si>
  <si>
    <t>дерево</t>
  </si>
  <si>
    <t>564,1</t>
  </si>
  <si>
    <t>445,6</t>
  </si>
  <si>
    <t>255,1</t>
  </si>
  <si>
    <t>31 декабря 2018</t>
  </si>
  <si>
    <t>РО</t>
  </si>
  <si>
    <t>344,6</t>
  </si>
  <si>
    <t>крупноблочные</t>
  </si>
  <si>
    <t>359,4</t>
  </si>
  <si>
    <t>камень</t>
  </si>
  <si>
    <t>672,4</t>
  </si>
  <si>
    <t>645,2</t>
  </si>
  <si>
    <t>384</t>
  </si>
  <si>
    <t>363,5</t>
  </si>
  <si>
    <t>590,2</t>
  </si>
  <si>
    <t>548,3</t>
  </si>
  <si>
    <t>503,8</t>
  </si>
  <si>
    <t>445,7</t>
  </si>
  <si>
    <t>кирпич</t>
  </si>
  <si>
    <t>301,4</t>
  </si>
  <si>
    <t>349,6</t>
  </si>
  <si>
    <t>263,3</t>
  </si>
  <si>
    <t>631,8</t>
  </si>
  <si>
    <t>684,6</t>
  </si>
  <si>
    <t>634,8</t>
  </si>
  <si>
    <t>481,3</t>
  </si>
  <si>
    <t>480,5</t>
  </si>
  <si>
    <t>31 декабря 2019</t>
  </si>
  <si>
    <t>СС</t>
  </si>
  <si>
    <t>813,41</t>
  </si>
  <si>
    <t>445,8</t>
  </si>
  <si>
    <t>444,1</t>
  </si>
  <si>
    <t>31 декабря 2020</t>
  </si>
  <si>
    <t>811,6</t>
  </si>
  <si>
    <t>крупноблочный</t>
  </si>
  <si>
    <t>п. Зюкайка, ул. Тимирязева, 5б</t>
  </si>
  <si>
    <t>555,90</t>
  </si>
  <si>
    <t>1367,3</t>
  </si>
  <si>
    <t>1142,8</t>
  </si>
  <si>
    <t>Х</t>
  </si>
  <si>
    <t>УТВЕРЖДЕН                                                    постановлением администрации Верещагинского муниципального района         от 23.05.2017 №359-п</t>
  </si>
  <si>
    <r>
      <rPr>
        <b/>
        <sz val="14"/>
        <color theme="1"/>
        <rFont val="Times New Roman"/>
        <family val="1"/>
      </rPr>
      <t xml:space="preserve">Муниципальный краткосрочный план реализации региональной Программы 
 капитального ремонта общего имущества
в многоквартирных домах, расположенных на территории Верещагинского муниципального района  на 2018-2020 годы                                                                                                                                                            </t>
    </r>
    <r>
      <rPr>
        <sz val="14"/>
        <color theme="1"/>
        <rFont val="Times New Roman"/>
        <family val="1"/>
      </rPr>
      <t xml:space="preserve">
</t>
    </r>
  </si>
  <si>
    <t>Перечень многоквартирных домов</t>
  </si>
  <si>
    <t>465,7</t>
  </si>
  <si>
    <t>г. Верещагино, ул. Железнодорожная, 67а</t>
  </si>
  <si>
    <t>456</t>
  </si>
  <si>
    <t>403,2</t>
  </si>
  <si>
    <t>0</t>
  </si>
  <si>
    <t>п. Зюкайка, ул.  Куйбышева, 39</t>
  </si>
  <si>
    <t>п. Кукетский,  ул.Октябрьская, 1</t>
  </si>
  <si>
    <t xml:space="preserve">Приложение                                                                     к постановлению администрации Верещагинского муниципального района         от 29.06.2017 №483-п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</si>
</sst>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[$-419]General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color rgb="FF00000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 Cyr"/>
      <family val="2"/>
    </font>
    <font>
      <sz val="10"/>
      <color rgb="FF000000"/>
      <name val="Arial1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2"/>
      <color rgb="FFFF000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164" fontId="16" fillId="0" borderId="0" applyBorder="0" applyProtection="0">
      <alignment/>
    </xf>
    <xf numFmtId="164" fontId="16" fillId="0" borderId="0">
      <alignment/>
      <protection/>
    </xf>
  </cellStyleXfs>
  <cellXfs count="129">
    <xf numFmtId="0" fontId="0" fillId="0" borderId="0" xfId="0"/>
    <xf numFmtId="0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/>
    </xf>
    <xf numFmtId="4" fontId="2" fillId="2" borderId="0" xfId="0" applyNumberFormat="1" applyFont="1" applyFill="1" applyBorder="1" applyAlignment="1">
      <alignment horizontal="right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right" wrapText="1"/>
    </xf>
    <xf numFmtId="4" fontId="5" fillId="2" borderId="1" xfId="0" applyNumberFormat="1" applyFont="1" applyFill="1" applyBorder="1" applyAlignment="1">
      <alignment horizontal="right" wrapText="1"/>
    </xf>
    <xf numFmtId="4" fontId="5" fillId="2" borderId="2" xfId="0" applyNumberFormat="1" applyFont="1" applyFill="1" applyBorder="1" applyAlignment="1">
      <alignment horizontal="right" wrapText="1"/>
    </xf>
    <xf numFmtId="4" fontId="5" fillId="2" borderId="1" xfId="0" applyNumberFormat="1" applyFont="1" applyFill="1" applyBorder="1" applyAlignment="1">
      <alignment horizontal="right" vertical="center" wrapText="1"/>
    </xf>
    <xf numFmtId="0" fontId="5" fillId="2" borderId="2" xfId="0" applyNumberFormat="1" applyFont="1" applyFill="1" applyBorder="1" applyAlignment="1">
      <alignment horizontal="right" wrapText="1"/>
    </xf>
    <xf numFmtId="4" fontId="6" fillId="2" borderId="1" xfId="0" applyNumberFormat="1" applyFont="1" applyFill="1" applyBorder="1" applyAlignment="1">
      <alignment horizontal="center" wrapText="1"/>
    </xf>
    <xf numFmtId="0" fontId="6" fillId="2" borderId="1" xfId="0" applyNumberFormat="1" applyFont="1" applyFill="1" applyBorder="1" applyAlignment="1">
      <alignment horizontal="center" wrapText="1"/>
    </xf>
    <xf numFmtId="4" fontId="4" fillId="2" borderId="1" xfId="0" applyNumberFormat="1" applyFont="1" applyFill="1" applyBorder="1" applyAlignment="1">
      <alignment horizontal="right" wrapText="1"/>
    </xf>
    <xf numFmtId="0" fontId="4" fillId="2" borderId="1" xfId="0" applyNumberFormat="1" applyFont="1" applyFill="1" applyBorder="1" applyAlignment="1">
      <alignment horizontal="right" wrapText="1"/>
    </xf>
    <xf numFmtId="4" fontId="4" fillId="2" borderId="1" xfId="0" applyNumberFormat="1" applyFont="1" applyFill="1" applyBorder="1" applyAlignment="1">
      <alignment horizontal="right" vertical="center" wrapText="1"/>
    </xf>
    <xf numFmtId="0" fontId="4" fillId="2" borderId="1" xfId="0" applyNumberFormat="1" applyFont="1" applyFill="1" applyBorder="1" applyAlignment="1">
      <alignment horizontal="center" wrapText="1"/>
    </xf>
    <xf numFmtId="0" fontId="4" fillId="2" borderId="2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2" borderId="0" xfId="0" applyFill="1"/>
    <xf numFmtId="0" fontId="7" fillId="0" borderId="0" xfId="0" applyFont="1"/>
    <xf numFmtId="0" fontId="7" fillId="0" borderId="0" xfId="0" applyFont="1" applyAlignment="1">
      <alignment horizontal="center"/>
    </xf>
    <xf numFmtId="0" fontId="2" fillId="2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/>
    </xf>
    <xf numFmtId="0" fontId="11" fillId="2" borderId="0" xfId="0" applyNumberFormat="1" applyFont="1" applyFill="1" applyBorder="1" applyAlignment="1">
      <alignment horizontal="center"/>
    </xf>
    <xf numFmtId="0" fontId="12" fillId="2" borderId="0" xfId="0" applyNumberFormat="1" applyFont="1" applyFill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wrapText="1"/>
    </xf>
    <xf numFmtId="4" fontId="4" fillId="2" borderId="1" xfId="0" applyNumberFormat="1" applyFont="1" applyFill="1" applyBorder="1" applyAlignment="1">
      <alignment horizontal="left" wrapText="1"/>
    </xf>
    <xf numFmtId="0" fontId="8" fillId="2" borderId="0" xfId="0" applyFont="1" applyFill="1" applyBorder="1" applyAlignment="1">
      <alignment wrapText="1"/>
    </xf>
    <xf numFmtId="0" fontId="8" fillId="2" borderId="3" xfId="0" applyFont="1" applyFill="1" applyBorder="1" applyAlignment="1">
      <alignment wrapText="1"/>
    </xf>
    <xf numFmtId="0" fontId="2" fillId="0" borderId="0" xfId="0" applyFont="1"/>
    <xf numFmtId="0" fontId="2" fillId="0" borderId="1" xfId="0" applyFont="1" applyBorder="1"/>
    <xf numFmtId="4" fontId="4" fillId="2" borderId="2" xfId="0" applyNumberFormat="1" applyFont="1" applyFill="1" applyBorder="1" applyAlignment="1">
      <alignment horizontal="right" wrapText="1"/>
    </xf>
    <xf numFmtId="4" fontId="5" fillId="2" borderId="1" xfId="0" applyNumberFormat="1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/>
    <xf numFmtId="0" fontId="2" fillId="0" borderId="1" xfId="0" applyFont="1" applyBorder="1" applyAlignment="1">
      <alignment horizontal="right"/>
    </xf>
    <xf numFmtId="0" fontId="8" fillId="0" borderId="0" xfId="0" applyFont="1"/>
    <xf numFmtId="4" fontId="18" fillId="2" borderId="1" xfId="0" applyNumberFormat="1" applyFont="1" applyFill="1" applyBorder="1" applyAlignment="1">
      <alignment horizontal="right" wrapText="1"/>
    </xf>
    <xf numFmtId="4" fontId="18" fillId="2" borderId="1" xfId="0" applyNumberFormat="1" applyFont="1" applyFill="1" applyBorder="1" applyAlignment="1">
      <alignment horizontal="right" wrapText="1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8" fillId="2" borderId="0" xfId="0" applyFont="1" applyFill="1" applyBorder="1" applyAlignment="1">
      <alignment horizontal="left" wrapText="1"/>
    </xf>
    <xf numFmtId="0" fontId="8" fillId="2" borderId="3" xfId="0" applyFont="1" applyFill="1" applyBorder="1" applyAlignment="1">
      <alignment horizontal="left" wrapText="1"/>
    </xf>
    <xf numFmtId="4" fontId="17" fillId="2" borderId="1" xfId="0" applyNumberFormat="1" applyFont="1" applyFill="1" applyBorder="1" applyAlignment="1">
      <alignment horizontal="left" wrapText="1"/>
    </xf>
    <xf numFmtId="1" fontId="13" fillId="0" borderId="1" xfId="0" applyNumberFormat="1" applyFont="1" applyFill="1" applyBorder="1" applyAlignment="1">
      <alignment horizontal="right" wrapText="1"/>
    </xf>
    <xf numFmtId="0" fontId="2" fillId="2" borderId="1" xfId="0" applyNumberFormat="1" applyFont="1" applyFill="1" applyBorder="1" applyAlignment="1">
      <alignment horizontal="right"/>
    </xf>
    <xf numFmtId="49" fontId="14" fillId="0" borderId="1" xfId="0" applyNumberFormat="1" applyFont="1" applyBorder="1" applyAlignment="1" applyProtection="1">
      <alignment horizontal="right" wrapText="1"/>
      <protection locked="0"/>
    </xf>
    <xf numFmtId="43" fontId="2" fillId="0" borderId="1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8" fillId="2" borderId="1" xfId="0" applyNumberFormat="1" applyFont="1" applyFill="1" applyBorder="1" applyAlignment="1">
      <alignment horizontal="center"/>
    </xf>
    <xf numFmtId="14" fontId="3" fillId="2" borderId="0" xfId="0" applyNumberFormat="1" applyFont="1" applyFill="1" applyBorder="1" applyAlignment="1">
      <alignment horizontal="left"/>
    </xf>
    <xf numFmtId="0" fontId="8" fillId="2" borderId="4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wrapText="1"/>
    </xf>
    <xf numFmtId="0" fontId="19" fillId="0" borderId="0" xfId="0" applyFont="1"/>
    <xf numFmtId="4" fontId="5" fillId="2" borderId="1" xfId="0" applyNumberFormat="1" applyFont="1" applyFill="1" applyBorder="1" applyAlignment="1">
      <alignment horizontal="right" wrapText="1"/>
    </xf>
    <xf numFmtId="4" fontId="2" fillId="2" borderId="1" xfId="0" applyNumberFormat="1" applyFont="1" applyFill="1" applyBorder="1" applyAlignment="1">
      <alignment horizontal="left" wrapText="1"/>
    </xf>
    <xf numFmtId="1" fontId="2" fillId="0" borderId="1" xfId="0" applyNumberFormat="1" applyFont="1" applyFill="1" applyBorder="1" applyAlignment="1">
      <alignment horizontal="right" wrapText="1"/>
    </xf>
    <xf numFmtId="4" fontId="2" fillId="2" borderId="1" xfId="0" applyNumberFormat="1" applyFont="1" applyFill="1" applyBorder="1" applyAlignment="1">
      <alignment horizontal="right" wrapText="1"/>
    </xf>
    <xf numFmtId="49" fontId="2" fillId="0" borderId="1" xfId="0" applyNumberFormat="1" applyFont="1" applyBorder="1" applyAlignment="1" applyProtection="1">
      <alignment horizontal="right" wrapText="1"/>
      <protection locked="0"/>
    </xf>
    <xf numFmtId="0" fontId="2" fillId="2" borderId="1" xfId="0" applyNumberFormat="1" applyFont="1" applyFill="1" applyBorder="1" applyAlignment="1">
      <alignment horizontal="right" wrapText="1"/>
    </xf>
    <xf numFmtId="4" fontId="18" fillId="2" borderId="1" xfId="0" applyNumberFormat="1" applyFont="1" applyFill="1" applyBorder="1" applyAlignment="1">
      <alignment horizontal="right" wrapText="1"/>
    </xf>
    <xf numFmtId="43" fontId="2" fillId="2" borderId="1" xfId="0" applyNumberFormat="1" applyFont="1" applyFill="1" applyBorder="1" applyAlignment="1">
      <alignment horizontal="right"/>
    </xf>
    <xf numFmtId="43" fontId="3" fillId="0" borderId="1" xfId="0" applyNumberFormat="1" applyFont="1" applyBorder="1"/>
    <xf numFmtId="4" fontId="3" fillId="0" borderId="1" xfId="0" applyNumberFormat="1" applyFont="1" applyBorder="1"/>
    <xf numFmtId="0" fontId="8" fillId="2" borderId="0" xfId="0" applyFont="1" applyFill="1" applyBorder="1" applyAlignment="1">
      <alignment wrapText="1"/>
    </xf>
    <xf numFmtId="0" fontId="0" fillId="0" borderId="0" xfId="0" applyAlignment="1">
      <alignment/>
    </xf>
    <xf numFmtId="4" fontId="8" fillId="0" borderId="0" xfId="0" applyNumberFormat="1" applyFont="1"/>
    <xf numFmtId="4" fontId="18" fillId="3" borderId="1" xfId="0" applyNumberFormat="1" applyFont="1" applyFill="1" applyBorder="1" applyAlignment="1">
      <alignment horizontal="right" wrapText="1"/>
    </xf>
    <xf numFmtId="4" fontId="8" fillId="3" borderId="0" xfId="0" applyNumberFormat="1" applyFont="1" applyFill="1"/>
    <xf numFmtId="0" fontId="8" fillId="3" borderId="0" xfId="0" applyFont="1" applyFill="1"/>
    <xf numFmtId="0" fontId="5" fillId="2" borderId="5" xfId="0" applyNumberFormat="1" applyFont="1" applyFill="1" applyBorder="1" applyAlignment="1">
      <alignment horizontal="right" vertical="center" wrapText="1"/>
    </xf>
    <xf numFmtId="0" fontId="5" fillId="2" borderId="2" xfId="0" applyNumberFormat="1" applyFont="1" applyFill="1" applyBorder="1" applyAlignment="1">
      <alignment horizontal="right" vertical="center" wrapText="1"/>
    </xf>
    <xf numFmtId="4" fontId="5" fillId="2" borderId="1" xfId="0" applyNumberFormat="1" applyFont="1" applyFill="1" applyBorder="1" applyAlignment="1">
      <alignment horizontal="right" wrapText="1"/>
    </xf>
    <xf numFmtId="4" fontId="5" fillId="2" borderId="5" xfId="0" applyNumberFormat="1" applyFont="1" applyFill="1" applyBorder="1" applyAlignment="1">
      <alignment horizontal="right" wrapText="1"/>
    </xf>
    <xf numFmtId="4" fontId="5" fillId="2" borderId="2" xfId="0" applyNumberFormat="1" applyFont="1" applyFill="1" applyBorder="1" applyAlignment="1">
      <alignment horizontal="right" wrapText="1"/>
    </xf>
    <xf numFmtId="0" fontId="6" fillId="2" borderId="2" xfId="0" applyNumberFormat="1" applyFont="1" applyFill="1" applyBorder="1" applyAlignment="1">
      <alignment horizontal="center" textRotation="90" wrapText="1"/>
    </xf>
    <xf numFmtId="0" fontId="6" fillId="2" borderId="1" xfId="0" applyNumberFormat="1" applyFont="1" applyFill="1" applyBorder="1" applyAlignment="1">
      <alignment horizontal="center" vertical="center" wrapText="1"/>
    </xf>
    <xf numFmtId="4" fontId="6" fillId="2" borderId="6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textRotation="90" wrapText="1"/>
    </xf>
    <xf numFmtId="4" fontId="6" fillId="2" borderId="7" xfId="0" applyNumberFormat="1" applyFont="1" applyFill="1" applyBorder="1" applyAlignment="1">
      <alignment horizontal="center" wrapText="1"/>
    </xf>
    <xf numFmtId="4" fontId="6" fillId="2" borderId="6" xfId="0" applyNumberFormat="1" applyFont="1" applyFill="1" applyBorder="1" applyAlignment="1">
      <alignment horizontal="center" wrapText="1"/>
    </xf>
    <xf numFmtId="4" fontId="6" fillId="2" borderId="8" xfId="0" applyNumberFormat="1" applyFont="1" applyFill="1" applyBorder="1" applyAlignment="1">
      <alignment horizontal="center" textRotation="90" wrapText="1"/>
    </xf>
    <xf numFmtId="4" fontId="6" fillId="2" borderId="6" xfId="0" applyNumberFormat="1" applyFont="1" applyFill="1" applyBorder="1" applyAlignment="1">
      <alignment horizontal="center" textRotation="90" wrapText="1"/>
    </xf>
    <xf numFmtId="0" fontId="6" fillId="2" borderId="8" xfId="0" applyNumberFormat="1" applyFont="1" applyFill="1" applyBorder="1" applyAlignment="1">
      <alignment horizontal="center" textRotation="90" wrapText="1"/>
    </xf>
    <xf numFmtId="0" fontId="6" fillId="2" borderId="6" xfId="0" applyNumberFormat="1" applyFont="1" applyFill="1" applyBorder="1" applyAlignment="1">
      <alignment horizontal="center" textRotation="90" wrapText="1"/>
    </xf>
    <xf numFmtId="0" fontId="8" fillId="2" borderId="0" xfId="0" applyFont="1" applyFill="1" applyBorder="1" applyAlignment="1">
      <alignment wrapText="1"/>
    </xf>
    <xf numFmtId="0" fontId="0" fillId="0" borderId="0" xfId="0" applyAlignment="1">
      <alignment/>
    </xf>
    <xf numFmtId="0" fontId="9" fillId="2" borderId="4" xfId="0" applyFont="1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4" fontId="6" fillId="2" borderId="1" xfId="0" applyNumberFormat="1" applyFont="1" applyFill="1" applyBorder="1" applyAlignment="1">
      <alignment horizontal="right" textRotation="90" wrapText="1"/>
    </xf>
    <xf numFmtId="14" fontId="6" fillId="2" borderId="1" xfId="0" applyNumberFormat="1" applyFont="1" applyFill="1" applyBorder="1" applyAlignment="1">
      <alignment horizontal="center" vertical="center" textRotation="90" wrapText="1"/>
    </xf>
    <xf numFmtId="4" fontId="6" fillId="2" borderId="1" xfId="0" applyNumberFormat="1" applyFont="1" applyFill="1" applyBorder="1" applyAlignment="1">
      <alignment horizontal="right" vertical="center" textRotation="90" wrapText="1"/>
    </xf>
    <xf numFmtId="14" fontId="3" fillId="2" borderId="0" xfId="0" applyNumberFormat="1" applyFont="1" applyFill="1" applyBorder="1" applyAlignment="1">
      <alignment horizontal="left"/>
    </xf>
    <xf numFmtId="4" fontId="6" fillId="2" borderId="6" xfId="0" applyNumberFormat="1" applyFont="1" applyFill="1" applyBorder="1" applyAlignment="1">
      <alignment horizontal="right" textRotation="90" wrapText="1"/>
    </xf>
    <xf numFmtId="0" fontId="8" fillId="2" borderId="0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4" fontId="6" fillId="2" borderId="1" xfId="0" applyNumberFormat="1" applyFont="1" applyFill="1" applyBorder="1" applyAlignment="1">
      <alignment horizontal="center" wrapText="1"/>
    </xf>
    <xf numFmtId="0" fontId="6" fillId="2" borderId="1" xfId="0" applyNumberFormat="1" applyFont="1" applyFill="1" applyBorder="1" applyAlignment="1">
      <alignment horizontal="center" textRotation="90" wrapText="1"/>
    </xf>
    <xf numFmtId="4" fontId="18" fillId="3" borderId="1" xfId="0" applyNumberFormat="1" applyFont="1" applyFill="1" applyBorder="1" applyAlignment="1">
      <alignment horizontal="right" wrapText="1"/>
    </xf>
    <xf numFmtId="0" fontId="10" fillId="0" borderId="9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textRotation="90" wrapText="1"/>
    </xf>
    <xf numFmtId="4" fontId="18" fillId="2" borderId="1" xfId="0" applyNumberFormat="1" applyFont="1" applyFill="1" applyBorder="1" applyAlignment="1">
      <alignment horizontal="right" wrapText="1"/>
    </xf>
    <xf numFmtId="0" fontId="10" fillId="0" borderId="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horizontal="right" wrapText="1"/>
    </xf>
    <xf numFmtId="4" fontId="18" fillId="0" borderId="1" xfId="0" applyNumberFormat="1" applyFont="1" applyFill="1" applyBorder="1" applyAlignment="1">
      <alignment horizontal="right" wrapText="1"/>
    </xf>
    <xf numFmtId="4" fontId="8" fillId="0" borderId="0" xfId="0" applyNumberFormat="1" applyFont="1" applyFill="1"/>
    <xf numFmtId="0" fontId="8" fillId="0" borderId="0" xfId="0" applyFont="1" applyFill="1"/>
    <xf numFmtId="0" fontId="8" fillId="0" borderId="1" xfId="0" applyNumberFormat="1" applyFont="1" applyFill="1" applyBorder="1" applyAlignment="1">
      <alignment horizontal="center"/>
    </xf>
    <xf numFmtId="4" fontId="17" fillId="0" borderId="1" xfId="0" applyNumberFormat="1" applyFont="1" applyFill="1" applyBorder="1" applyAlignment="1">
      <alignment horizontal="left" wrapText="1"/>
    </xf>
    <xf numFmtId="4" fontId="4" fillId="0" borderId="1" xfId="0" applyNumberFormat="1" applyFont="1" applyFill="1" applyBorder="1" applyAlignment="1">
      <alignment horizontal="right" wrapText="1"/>
    </xf>
    <xf numFmtId="49" fontId="14" fillId="0" borderId="1" xfId="0" applyNumberFormat="1" applyFont="1" applyFill="1" applyBorder="1" applyAlignment="1" applyProtection="1">
      <alignment horizontal="right" wrapText="1"/>
      <protection locked="0"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5" xfId="20"/>
    <cellStyle name="Обычный 2" xfId="21"/>
    <cellStyle name="Обычный 2 2" xfId="22"/>
    <cellStyle name="Обычный 3" xfId="23"/>
    <cellStyle name="Обычный 10" xfId="24"/>
    <cellStyle name="Процентный 2" xfId="25"/>
    <cellStyle name="Обычный 4" xfId="26"/>
    <cellStyle name="Excel Built-in Normal" xfId="27"/>
    <cellStyle name="Excel Built-in Normal 1" xfId="2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1"/>
  <sheetViews>
    <sheetView tabSelected="1" view="pageBreakPreview" zoomScale="60" workbookViewId="0" topLeftCell="A1">
      <selection activeCell="Q1" sqref="Q1:T1"/>
    </sheetView>
  </sheetViews>
  <sheetFormatPr defaultColWidth="9.140625" defaultRowHeight="15"/>
  <cols>
    <col min="1" max="1" width="6.140625" style="0" customWidth="1"/>
    <col min="2" max="2" width="46.28125" style="49" customWidth="1"/>
    <col min="8" max="8" width="12.7109375" style="0" customWidth="1"/>
    <col min="9" max="9" width="14.28125" style="0" customWidth="1"/>
    <col min="10" max="10" width="13.28125" style="0" customWidth="1"/>
    <col min="11" max="11" width="13.8515625" style="0" customWidth="1"/>
    <col min="12" max="12" width="19.00390625" style="18" customWidth="1"/>
    <col min="14" max="14" width="10.421875" style="0" customWidth="1"/>
    <col min="15" max="15" width="10.28125" style="0" customWidth="1"/>
    <col min="16" max="16" width="16.7109375" style="0" customWidth="1"/>
    <col min="17" max="17" width="11.28125" style="0" customWidth="1"/>
    <col min="18" max="18" width="11.7109375" style="0" customWidth="1"/>
    <col min="19" max="19" width="20.57421875" style="0" customWidth="1"/>
    <col min="20" max="20" width="9.140625" style="57" customWidth="1"/>
  </cols>
  <sheetData>
    <row r="1" spans="1:20" ht="92.25" customHeight="1">
      <c r="A1" s="1"/>
      <c r="B1" s="104" t="s">
        <v>176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95" t="s">
        <v>185</v>
      </c>
      <c r="R1" s="96"/>
      <c r="S1" s="96"/>
      <c r="T1" s="96"/>
    </row>
    <row r="2" spans="1:20" ht="39.75" customHeight="1">
      <c r="A2" s="1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73"/>
      <c r="R2" s="74"/>
      <c r="S2" s="74"/>
      <c r="T2" s="74"/>
    </row>
    <row r="3" spans="1:20" ht="84" customHeight="1">
      <c r="A3" s="1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95" t="s">
        <v>175</v>
      </c>
      <c r="R3" s="96"/>
      <c r="S3" s="96"/>
      <c r="T3" s="96"/>
    </row>
    <row r="4" spans="1:20" ht="28.5" customHeight="1">
      <c r="A4" s="1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34"/>
      <c r="R4" s="2"/>
      <c r="S4" s="2"/>
      <c r="T4" s="2"/>
    </row>
    <row r="5" spans="1:20" ht="68.25" customHeight="1">
      <c r="A5" s="1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35"/>
      <c r="R5" s="3"/>
      <c r="S5" s="102" t="s">
        <v>0</v>
      </c>
      <c r="T5" s="102"/>
    </row>
    <row r="6" spans="1:20" ht="21" customHeight="1" thickBot="1">
      <c r="A6" s="1"/>
      <c r="B6" s="60"/>
      <c r="C6" s="60"/>
      <c r="D6" s="60"/>
      <c r="E6" s="60"/>
      <c r="F6" s="60"/>
      <c r="G6" s="60"/>
      <c r="H6" s="97" t="s">
        <v>177</v>
      </c>
      <c r="I6" s="98"/>
      <c r="J6" s="98"/>
      <c r="K6" s="98"/>
      <c r="L6" s="98"/>
      <c r="M6" s="60"/>
      <c r="N6" s="60"/>
      <c r="O6" s="60"/>
      <c r="P6" s="60"/>
      <c r="Q6" s="61"/>
      <c r="R6" s="3"/>
      <c r="S6" s="59"/>
      <c r="T6" s="59"/>
    </row>
    <row r="7" spans="1:20" ht="15">
      <c r="A7" s="85" t="s">
        <v>1</v>
      </c>
      <c r="B7" s="86" t="s">
        <v>2</v>
      </c>
      <c r="C7" s="89" t="s">
        <v>3</v>
      </c>
      <c r="D7" s="90"/>
      <c r="E7" s="91" t="s">
        <v>4</v>
      </c>
      <c r="F7" s="93" t="s">
        <v>5</v>
      </c>
      <c r="G7" s="94" t="s">
        <v>6</v>
      </c>
      <c r="H7" s="92" t="s">
        <v>7</v>
      </c>
      <c r="I7" s="90" t="s">
        <v>8</v>
      </c>
      <c r="J7" s="90"/>
      <c r="K7" s="94" t="s">
        <v>9</v>
      </c>
      <c r="L7" s="90" t="s">
        <v>10</v>
      </c>
      <c r="M7" s="90"/>
      <c r="N7" s="90"/>
      <c r="O7" s="90"/>
      <c r="P7" s="90"/>
      <c r="Q7" s="103" t="s">
        <v>11</v>
      </c>
      <c r="R7" s="99" t="s">
        <v>12</v>
      </c>
      <c r="S7" s="100" t="s">
        <v>13</v>
      </c>
      <c r="T7" s="101" t="s">
        <v>14</v>
      </c>
    </row>
    <row r="8" spans="1:20" ht="15">
      <c r="A8" s="85"/>
      <c r="B8" s="87"/>
      <c r="C8" s="84" t="s">
        <v>15</v>
      </c>
      <c r="D8" s="84" t="s">
        <v>16</v>
      </c>
      <c r="E8" s="91"/>
      <c r="F8" s="93"/>
      <c r="G8" s="107"/>
      <c r="H8" s="88"/>
      <c r="I8" s="88" t="s">
        <v>17</v>
      </c>
      <c r="J8" s="88" t="s">
        <v>18</v>
      </c>
      <c r="K8" s="107"/>
      <c r="L8" s="106" t="s">
        <v>17</v>
      </c>
      <c r="M8" s="106" t="s">
        <v>19</v>
      </c>
      <c r="N8" s="106"/>
      <c r="O8" s="106"/>
      <c r="P8" s="106"/>
      <c r="Q8" s="99"/>
      <c r="R8" s="99"/>
      <c r="S8" s="100"/>
      <c r="T8" s="101"/>
    </row>
    <row r="9" spans="1:20" ht="134.25" customHeight="1">
      <c r="A9" s="85"/>
      <c r="B9" s="87"/>
      <c r="C9" s="84"/>
      <c r="D9" s="84"/>
      <c r="E9" s="91"/>
      <c r="F9" s="93"/>
      <c r="G9" s="107"/>
      <c r="H9" s="88"/>
      <c r="I9" s="88"/>
      <c r="J9" s="88"/>
      <c r="K9" s="107"/>
      <c r="L9" s="106"/>
      <c r="M9" s="10" t="s">
        <v>20</v>
      </c>
      <c r="N9" s="10" t="s">
        <v>32</v>
      </c>
      <c r="O9" s="10" t="s">
        <v>21</v>
      </c>
      <c r="P9" s="10" t="s">
        <v>22</v>
      </c>
      <c r="Q9" s="99"/>
      <c r="R9" s="99"/>
      <c r="S9" s="100"/>
      <c r="T9" s="101"/>
    </row>
    <row r="10" spans="1:20" ht="15">
      <c r="A10" s="85"/>
      <c r="B10" s="87"/>
      <c r="C10" s="84"/>
      <c r="D10" s="84"/>
      <c r="E10" s="92"/>
      <c r="F10" s="94"/>
      <c r="G10" s="107"/>
      <c r="H10" s="10" t="s">
        <v>23</v>
      </c>
      <c r="I10" s="10" t="s">
        <v>23</v>
      </c>
      <c r="J10" s="10" t="s">
        <v>23</v>
      </c>
      <c r="K10" s="11" t="s">
        <v>24</v>
      </c>
      <c r="L10" s="10" t="s">
        <v>25</v>
      </c>
      <c r="M10" s="10" t="s">
        <v>25</v>
      </c>
      <c r="N10" s="10" t="s">
        <v>25</v>
      </c>
      <c r="O10" s="10" t="s">
        <v>25</v>
      </c>
      <c r="P10" s="10" t="s">
        <v>25</v>
      </c>
      <c r="Q10" s="10" t="s">
        <v>26</v>
      </c>
      <c r="R10" s="10" t="s">
        <v>26</v>
      </c>
      <c r="S10" s="100"/>
      <c r="T10" s="101"/>
    </row>
    <row r="11" spans="1:20" s="17" customFormat="1" ht="15.75" customHeight="1">
      <c r="A11" s="4">
        <v>1</v>
      </c>
      <c r="B11" s="15">
        <v>2</v>
      </c>
      <c r="C11" s="16">
        <v>3</v>
      </c>
      <c r="D11" s="15">
        <v>4</v>
      </c>
      <c r="E11" s="15">
        <v>5</v>
      </c>
      <c r="F11" s="15">
        <v>6</v>
      </c>
      <c r="G11" s="15">
        <v>7</v>
      </c>
      <c r="H11" s="15">
        <v>8</v>
      </c>
      <c r="I11" s="15">
        <v>9</v>
      </c>
      <c r="J11" s="15">
        <v>10</v>
      </c>
      <c r="K11" s="15">
        <v>11</v>
      </c>
      <c r="L11" s="15">
        <v>12</v>
      </c>
      <c r="M11" s="15">
        <v>13</v>
      </c>
      <c r="N11" s="15">
        <v>14</v>
      </c>
      <c r="O11" s="15">
        <v>15</v>
      </c>
      <c r="P11" s="15">
        <v>16</v>
      </c>
      <c r="Q11" s="15" t="s">
        <v>27</v>
      </c>
      <c r="R11" s="15">
        <v>18</v>
      </c>
      <c r="S11" s="15">
        <v>19</v>
      </c>
      <c r="T11" s="13">
        <v>20</v>
      </c>
    </row>
    <row r="12" spans="1:20" s="20" customFormat="1" ht="15.75" customHeight="1">
      <c r="A12" s="79" t="s">
        <v>33</v>
      </c>
      <c r="B12" s="80"/>
      <c r="C12" s="9" t="s">
        <v>28</v>
      </c>
      <c r="D12" s="5" t="s">
        <v>28</v>
      </c>
      <c r="E12" s="5" t="s">
        <v>28</v>
      </c>
      <c r="F12" s="5" t="s">
        <v>28</v>
      </c>
      <c r="G12" s="5" t="s">
        <v>28</v>
      </c>
      <c r="H12" s="39">
        <f aca="true" t="shared" si="0" ref="H12:P12">H13+H35+H65</f>
        <v>42782.8</v>
      </c>
      <c r="I12" s="39">
        <f t="shared" si="0"/>
        <v>34734.600000000006</v>
      </c>
      <c r="J12" s="39">
        <f t="shared" si="0"/>
        <v>40952.3</v>
      </c>
      <c r="K12" s="39">
        <f t="shared" si="0"/>
        <v>2513</v>
      </c>
      <c r="L12" s="39">
        <f t="shared" si="0"/>
        <v>40860353.2492</v>
      </c>
      <c r="M12" s="39">
        <f t="shared" si="0"/>
        <v>0</v>
      </c>
      <c r="N12" s="39">
        <f t="shared" si="0"/>
        <v>0</v>
      </c>
      <c r="O12" s="39">
        <f t="shared" si="0"/>
        <v>0</v>
      </c>
      <c r="P12" s="39">
        <f t="shared" si="0"/>
        <v>40860353.2492</v>
      </c>
      <c r="Q12" s="5" t="s">
        <v>28</v>
      </c>
      <c r="R12" s="5" t="s">
        <v>28</v>
      </c>
      <c r="S12" s="5" t="s">
        <v>28</v>
      </c>
      <c r="T12" s="5" t="s">
        <v>28</v>
      </c>
    </row>
    <row r="13" spans="1:20" s="19" customFormat="1" ht="15.75">
      <c r="A13" s="81" t="s">
        <v>31</v>
      </c>
      <c r="B13" s="81"/>
      <c r="C13" s="7" t="s">
        <v>28</v>
      </c>
      <c r="D13" s="6" t="s">
        <v>28</v>
      </c>
      <c r="E13" s="6" t="s">
        <v>28</v>
      </c>
      <c r="F13" s="6" t="s">
        <v>28</v>
      </c>
      <c r="G13" s="6" t="s">
        <v>28</v>
      </c>
      <c r="H13" s="39">
        <f>SUM(H14:H34)</f>
        <v>6687.7</v>
      </c>
      <c r="I13" s="39">
        <f aca="true" t="shared" si="1" ref="I13:P13">SUM(I14:I34)</f>
        <v>5644.7</v>
      </c>
      <c r="J13" s="39">
        <f t="shared" si="1"/>
        <v>6844.9</v>
      </c>
      <c r="K13" s="39">
        <f t="shared" si="1"/>
        <v>570</v>
      </c>
      <c r="L13" s="39">
        <f t="shared" si="1"/>
        <v>8381881.545000001</v>
      </c>
      <c r="M13" s="39">
        <f t="shared" si="1"/>
        <v>0</v>
      </c>
      <c r="N13" s="39">
        <f t="shared" si="1"/>
        <v>0</v>
      </c>
      <c r="O13" s="39">
        <f t="shared" si="1"/>
        <v>0</v>
      </c>
      <c r="P13" s="39">
        <f t="shared" si="1"/>
        <v>8381881.545000001</v>
      </c>
      <c r="Q13" s="8" t="s">
        <v>28</v>
      </c>
      <c r="R13" s="8" t="s">
        <v>28</v>
      </c>
      <c r="S13" s="8" t="s">
        <v>28</v>
      </c>
      <c r="T13" s="8" t="s">
        <v>28</v>
      </c>
    </row>
    <row r="14" spans="1:20" s="62" customFormat="1" ht="25.5" customHeight="1">
      <c r="A14" s="21">
        <v>1</v>
      </c>
      <c r="B14" s="64" t="s">
        <v>78</v>
      </c>
      <c r="C14" s="65">
        <v>1938</v>
      </c>
      <c r="D14" s="66"/>
      <c r="E14" s="66" t="s">
        <v>135</v>
      </c>
      <c r="F14" s="54">
        <v>2</v>
      </c>
      <c r="G14" s="54">
        <v>2</v>
      </c>
      <c r="H14" s="67" t="s">
        <v>136</v>
      </c>
      <c r="I14" s="67" t="s">
        <v>137</v>
      </c>
      <c r="J14" s="67" t="s">
        <v>138</v>
      </c>
      <c r="K14" s="68">
        <v>44</v>
      </c>
      <c r="L14" s="56">
        <f>H14*Q14</f>
        <v>921248.6330000001</v>
      </c>
      <c r="M14" s="66">
        <v>0</v>
      </c>
      <c r="N14" s="66">
        <v>0</v>
      </c>
      <c r="O14" s="66">
        <v>0</v>
      </c>
      <c r="P14" s="66">
        <f>L14</f>
        <v>921248.6330000001</v>
      </c>
      <c r="Q14" s="66">
        <v>1633.13</v>
      </c>
      <c r="R14" s="66">
        <v>1633.13</v>
      </c>
      <c r="S14" s="66" t="s">
        <v>139</v>
      </c>
      <c r="T14" s="66" t="s">
        <v>140</v>
      </c>
    </row>
    <row r="15" spans="1:20" s="62" customFormat="1" ht="25.5" customHeight="1">
      <c r="A15" s="21">
        <v>2</v>
      </c>
      <c r="B15" s="64" t="s">
        <v>77</v>
      </c>
      <c r="C15" s="65">
        <v>1941</v>
      </c>
      <c r="D15" s="66"/>
      <c r="E15" s="66" t="s">
        <v>135</v>
      </c>
      <c r="F15" s="54">
        <v>2</v>
      </c>
      <c r="G15" s="54">
        <v>2</v>
      </c>
      <c r="H15" s="67">
        <v>519.9</v>
      </c>
      <c r="I15" s="67">
        <v>459.9</v>
      </c>
      <c r="J15" s="67" t="s">
        <v>141</v>
      </c>
      <c r="K15" s="68">
        <v>20</v>
      </c>
      <c r="L15" s="56">
        <f aca="true" t="shared" si="2" ref="L15:L34">H15*Q15</f>
        <v>998790.288</v>
      </c>
      <c r="M15" s="66">
        <v>0</v>
      </c>
      <c r="N15" s="66">
        <v>0</v>
      </c>
      <c r="O15" s="66">
        <v>0</v>
      </c>
      <c r="P15" s="66">
        <f aca="true" t="shared" si="3" ref="P15:P34">L15</f>
        <v>998790.288</v>
      </c>
      <c r="Q15" s="66">
        <v>1921.12</v>
      </c>
      <c r="R15" s="66">
        <v>1921.12</v>
      </c>
      <c r="S15" s="66" t="s">
        <v>139</v>
      </c>
      <c r="T15" s="66" t="s">
        <v>140</v>
      </c>
    </row>
    <row r="16" spans="1:20" s="62" customFormat="1" ht="25.5" customHeight="1">
      <c r="A16" s="21">
        <v>3</v>
      </c>
      <c r="B16" s="64" t="s">
        <v>184</v>
      </c>
      <c r="C16" s="65">
        <v>1947</v>
      </c>
      <c r="D16" s="66"/>
      <c r="E16" s="66" t="s">
        <v>135</v>
      </c>
      <c r="F16" s="54">
        <v>2</v>
      </c>
      <c r="G16" s="54">
        <v>2</v>
      </c>
      <c r="H16" s="67">
        <v>491.2</v>
      </c>
      <c r="I16" s="67">
        <v>491.2</v>
      </c>
      <c r="J16" s="67">
        <v>61.3</v>
      </c>
      <c r="K16" s="68">
        <v>23</v>
      </c>
      <c r="L16" s="56">
        <f t="shared" si="2"/>
        <v>943654.144</v>
      </c>
      <c r="M16" s="66">
        <v>0</v>
      </c>
      <c r="N16" s="66">
        <v>0</v>
      </c>
      <c r="O16" s="66">
        <v>0</v>
      </c>
      <c r="P16" s="66">
        <f t="shared" si="3"/>
        <v>943654.144</v>
      </c>
      <c r="Q16" s="66">
        <v>1921.12</v>
      </c>
      <c r="R16" s="66">
        <v>1921.12</v>
      </c>
      <c r="S16" s="66" t="s">
        <v>139</v>
      </c>
      <c r="T16" s="66" t="s">
        <v>140</v>
      </c>
    </row>
    <row r="17" spans="1:20" s="62" customFormat="1" ht="25.5" customHeight="1">
      <c r="A17" s="21">
        <v>4</v>
      </c>
      <c r="B17" s="64" t="s">
        <v>80</v>
      </c>
      <c r="C17" s="65">
        <v>1948</v>
      </c>
      <c r="D17" s="66"/>
      <c r="E17" s="66" t="s">
        <v>142</v>
      </c>
      <c r="F17" s="54">
        <v>2</v>
      </c>
      <c r="G17" s="54">
        <v>2</v>
      </c>
      <c r="H17" s="67">
        <v>471.6</v>
      </c>
      <c r="I17" s="67">
        <v>419.8</v>
      </c>
      <c r="J17" s="67" t="s">
        <v>143</v>
      </c>
      <c r="K17" s="68">
        <v>21</v>
      </c>
      <c r="L17" s="56">
        <f t="shared" si="2"/>
        <v>906000.192</v>
      </c>
      <c r="M17" s="66">
        <v>0</v>
      </c>
      <c r="N17" s="66">
        <v>0</v>
      </c>
      <c r="O17" s="66">
        <v>0</v>
      </c>
      <c r="P17" s="66">
        <f t="shared" si="3"/>
        <v>906000.192</v>
      </c>
      <c r="Q17" s="66">
        <v>1921.12</v>
      </c>
      <c r="R17" s="66">
        <v>1921.12</v>
      </c>
      <c r="S17" s="66" t="s">
        <v>139</v>
      </c>
      <c r="T17" s="66" t="s">
        <v>140</v>
      </c>
    </row>
    <row r="18" spans="1:20" s="36" customFormat="1" ht="25.5" customHeight="1">
      <c r="A18" s="21">
        <v>5</v>
      </c>
      <c r="B18" s="33" t="s">
        <v>81</v>
      </c>
      <c r="C18" s="53">
        <v>1952</v>
      </c>
      <c r="D18" s="12"/>
      <c r="E18" s="12" t="s">
        <v>144</v>
      </c>
      <c r="F18" s="54">
        <v>2</v>
      </c>
      <c r="G18" s="54">
        <v>1</v>
      </c>
      <c r="H18" s="55">
        <v>758.2</v>
      </c>
      <c r="I18" s="55">
        <v>683.3</v>
      </c>
      <c r="J18" s="55">
        <v>522.4</v>
      </c>
      <c r="K18" s="13">
        <v>52</v>
      </c>
      <c r="L18" s="56">
        <f t="shared" si="2"/>
        <v>218354.018</v>
      </c>
      <c r="M18" s="12">
        <v>0</v>
      </c>
      <c r="N18" s="12">
        <v>0</v>
      </c>
      <c r="O18" s="12">
        <v>0</v>
      </c>
      <c r="P18" s="12">
        <f t="shared" si="3"/>
        <v>218354.018</v>
      </c>
      <c r="Q18" s="12">
        <v>287.99</v>
      </c>
      <c r="R18" s="12">
        <v>287.99</v>
      </c>
      <c r="S18" s="12" t="s">
        <v>139</v>
      </c>
      <c r="T18" s="12" t="s">
        <v>140</v>
      </c>
    </row>
    <row r="19" spans="1:20" s="36" customFormat="1" ht="25.5" customHeight="1">
      <c r="A19" s="21">
        <v>6</v>
      </c>
      <c r="B19" s="33" t="s">
        <v>82</v>
      </c>
      <c r="C19" s="53">
        <v>1953</v>
      </c>
      <c r="D19" s="12"/>
      <c r="E19" s="12" t="s">
        <v>144</v>
      </c>
      <c r="F19" s="54">
        <v>2</v>
      </c>
      <c r="G19" s="54">
        <v>2</v>
      </c>
      <c r="H19" s="55" t="s">
        <v>145</v>
      </c>
      <c r="I19" s="55" t="s">
        <v>146</v>
      </c>
      <c r="J19" s="55">
        <v>577.6</v>
      </c>
      <c r="K19" s="13">
        <v>43</v>
      </c>
      <c r="L19" s="56">
        <f t="shared" si="2"/>
        <v>193644.476</v>
      </c>
      <c r="M19" s="12">
        <v>0</v>
      </c>
      <c r="N19" s="12">
        <v>0</v>
      </c>
      <c r="O19" s="12">
        <v>0</v>
      </c>
      <c r="P19" s="12">
        <f t="shared" si="3"/>
        <v>193644.476</v>
      </c>
      <c r="Q19" s="12">
        <v>287.99</v>
      </c>
      <c r="R19" s="12">
        <v>287.99</v>
      </c>
      <c r="S19" s="12" t="s">
        <v>139</v>
      </c>
      <c r="T19" s="12" t="s">
        <v>140</v>
      </c>
    </row>
    <row r="20" spans="1:20" s="36" customFormat="1" ht="25.5" customHeight="1">
      <c r="A20" s="21">
        <v>7</v>
      </c>
      <c r="B20" s="33" t="s">
        <v>83</v>
      </c>
      <c r="C20" s="53">
        <v>1954</v>
      </c>
      <c r="D20" s="12"/>
      <c r="E20" s="12" t="s">
        <v>144</v>
      </c>
      <c r="F20" s="54">
        <v>2</v>
      </c>
      <c r="G20" s="54">
        <v>1</v>
      </c>
      <c r="H20" s="55" t="s">
        <v>147</v>
      </c>
      <c r="I20" s="55" t="s">
        <v>148</v>
      </c>
      <c r="J20" s="55">
        <v>283</v>
      </c>
      <c r="K20" s="13">
        <v>24</v>
      </c>
      <c r="L20" s="56">
        <f t="shared" si="2"/>
        <v>110588.16</v>
      </c>
      <c r="M20" s="12">
        <v>0</v>
      </c>
      <c r="N20" s="12">
        <v>0</v>
      </c>
      <c r="O20" s="12">
        <v>0</v>
      </c>
      <c r="P20" s="12">
        <f t="shared" si="3"/>
        <v>110588.16</v>
      </c>
      <c r="Q20" s="12">
        <v>287.99</v>
      </c>
      <c r="R20" s="12">
        <v>287.99</v>
      </c>
      <c r="S20" s="12" t="s">
        <v>139</v>
      </c>
      <c r="T20" s="12" t="s">
        <v>140</v>
      </c>
    </row>
    <row r="21" spans="1:20" s="36" customFormat="1" ht="25.5" customHeight="1">
      <c r="A21" s="21">
        <v>8</v>
      </c>
      <c r="B21" s="33" t="s">
        <v>84</v>
      </c>
      <c r="C21" s="53">
        <v>1954</v>
      </c>
      <c r="D21" s="12"/>
      <c r="E21" s="12" t="s">
        <v>144</v>
      </c>
      <c r="F21" s="54">
        <v>2</v>
      </c>
      <c r="G21" s="54">
        <v>3</v>
      </c>
      <c r="H21" s="55" t="s">
        <v>149</v>
      </c>
      <c r="I21" s="55" t="s">
        <v>150</v>
      </c>
      <c r="J21" s="55" t="s">
        <v>150</v>
      </c>
      <c r="K21" s="13">
        <v>33</v>
      </c>
      <c r="L21" s="56">
        <f t="shared" si="2"/>
        <v>169971.698</v>
      </c>
      <c r="M21" s="12">
        <v>0</v>
      </c>
      <c r="N21" s="12">
        <v>0</v>
      </c>
      <c r="O21" s="12">
        <v>0</v>
      </c>
      <c r="P21" s="12">
        <f t="shared" si="3"/>
        <v>169971.698</v>
      </c>
      <c r="Q21" s="12">
        <v>287.99</v>
      </c>
      <c r="R21" s="12">
        <v>287.99</v>
      </c>
      <c r="S21" s="12" t="s">
        <v>139</v>
      </c>
      <c r="T21" s="12" t="s">
        <v>140</v>
      </c>
    </row>
    <row r="22" spans="1:20" s="36" customFormat="1" ht="25.5" customHeight="1">
      <c r="A22" s="21">
        <v>9</v>
      </c>
      <c r="B22" s="33" t="s">
        <v>85</v>
      </c>
      <c r="C22" s="53">
        <v>1961</v>
      </c>
      <c r="D22" s="12"/>
      <c r="E22" s="12" t="s">
        <v>142</v>
      </c>
      <c r="F22" s="54">
        <v>2</v>
      </c>
      <c r="G22" s="54">
        <v>2</v>
      </c>
      <c r="H22" s="55">
        <v>491.5</v>
      </c>
      <c r="I22" s="55">
        <v>432.9</v>
      </c>
      <c r="J22" s="55">
        <v>402.5</v>
      </c>
      <c r="K22" s="13">
        <v>24</v>
      </c>
      <c r="L22" s="56">
        <f t="shared" si="2"/>
        <v>148816.37</v>
      </c>
      <c r="M22" s="12">
        <v>0</v>
      </c>
      <c r="N22" s="12">
        <v>0</v>
      </c>
      <c r="O22" s="12">
        <v>0</v>
      </c>
      <c r="P22" s="12">
        <f t="shared" si="3"/>
        <v>148816.37</v>
      </c>
      <c r="Q22" s="12">
        <v>302.78</v>
      </c>
      <c r="R22" s="12">
        <v>302.78</v>
      </c>
      <c r="S22" s="12" t="s">
        <v>139</v>
      </c>
      <c r="T22" s="12" t="s">
        <v>140</v>
      </c>
    </row>
    <row r="23" spans="1:20" s="36" customFormat="1" ht="25.5" customHeight="1">
      <c r="A23" s="21">
        <v>10</v>
      </c>
      <c r="B23" s="33" t="s">
        <v>86</v>
      </c>
      <c r="C23" s="53">
        <v>1961</v>
      </c>
      <c r="D23" s="12"/>
      <c r="E23" s="12" t="s">
        <v>142</v>
      </c>
      <c r="F23" s="54">
        <v>2</v>
      </c>
      <c r="G23" s="54">
        <v>2</v>
      </c>
      <c r="H23" s="55" t="s">
        <v>151</v>
      </c>
      <c r="I23" s="55" t="s">
        <v>152</v>
      </c>
      <c r="J23" s="55">
        <v>357.1</v>
      </c>
      <c r="K23" s="13">
        <v>39</v>
      </c>
      <c r="L23" s="56">
        <f t="shared" si="2"/>
        <v>152540.56399999998</v>
      </c>
      <c r="M23" s="12">
        <v>0</v>
      </c>
      <c r="N23" s="12">
        <v>0</v>
      </c>
      <c r="O23" s="12">
        <v>0</v>
      </c>
      <c r="P23" s="12">
        <f t="shared" si="3"/>
        <v>152540.56399999998</v>
      </c>
      <c r="Q23" s="12">
        <v>302.78</v>
      </c>
      <c r="R23" s="12">
        <v>302.78</v>
      </c>
      <c r="S23" s="12" t="s">
        <v>139</v>
      </c>
      <c r="T23" s="12" t="s">
        <v>140</v>
      </c>
    </row>
    <row r="24" spans="1:20" s="36" customFormat="1" ht="25.5" customHeight="1">
      <c r="A24" s="21">
        <v>11</v>
      </c>
      <c r="B24" s="33" t="s">
        <v>87</v>
      </c>
      <c r="C24" s="53">
        <v>1961</v>
      </c>
      <c r="D24" s="12"/>
      <c r="E24" s="12" t="s">
        <v>153</v>
      </c>
      <c r="F24" s="54">
        <v>2</v>
      </c>
      <c r="G24" s="54">
        <v>1</v>
      </c>
      <c r="H24" s="55">
        <v>217.6</v>
      </c>
      <c r="I24" s="55">
        <v>217.6</v>
      </c>
      <c r="J24" s="55">
        <v>217.6</v>
      </c>
      <c r="K24" s="13">
        <v>8</v>
      </c>
      <c r="L24" s="56">
        <f t="shared" si="2"/>
        <v>65884.92799999999</v>
      </c>
      <c r="M24" s="12">
        <v>0</v>
      </c>
      <c r="N24" s="12">
        <v>0</v>
      </c>
      <c r="O24" s="12">
        <v>0</v>
      </c>
      <c r="P24" s="12">
        <f t="shared" si="3"/>
        <v>65884.92799999999</v>
      </c>
      <c r="Q24" s="12">
        <v>302.78</v>
      </c>
      <c r="R24" s="12">
        <v>302.78</v>
      </c>
      <c r="S24" s="12" t="s">
        <v>139</v>
      </c>
      <c r="T24" s="12" t="s">
        <v>140</v>
      </c>
    </row>
    <row r="25" spans="1:20" s="36" customFormat="1" ht="25.5" customHeight="1">
      <c r="A25" s="21">
        <v>12</v>
      </c>
      <c r="B25" s="64" t="s">
        <v>88</v>
      </c>
      <c r="C25" s="65">
        <v>1961</v>
      </c>
      <c r="D25" s="66"/>
      <c r="E25" s="66" t="s">
        <v>135</v>
      </c>
      <c r="F25" s="54">
        <v>2</v>
      </c>
      <c r="G25" s="54">
        <v>2</v>
      </c>
      <c r="H25" s="67" t="s">
        <v>154</v>
      </c>
      <c r="I25" s="67" t="s">
        <v>154</v>
      </c>
      <c r="J25" s="67">
        <v>242.9</v>
      </c>
      <c r="K25" s="68">
        <v>21</v>
      </c>
      <c r="L25" s="56">
        <f t="shared" si="2"/>
        <v>329776.81</v>
      </c>
      <c r="M25" s="66">
        <v>0</v>
      </c>
      <c r="N25" s="66">
        <v>0</v>
      </c>
      <c r="O25" s="66">
        <v>0</v>
      </c>
      <c r="P25" s="66">
        <f t="shared" si="3"/>
        <v>329776.81</v>
      </c>
      <c r="Q25" s="66">
        <v>1094.15</v>
      </c>
      <c r="R25" s="66">
        <v>1094.15</v>
      </c>
      <c r="S25" s="66" t="s">
        <v>139</v>
      </c>
      <c r="T25" s="66" t="s">
        <v>140</v>
      </c>
    </row>
    <row r="26" spans="1:20" s="36" customFormat="1" ht="25.5" customHeight="1">
      <c r="A26" s="21">
        <v>13</v>
      </c>
      <c r="B26" s="33" t="s">
        <v>183</v>
      </c>
      <c r="C26" s="53">
        <v>1961</v>
      </c>
      <c r="D26" s="12"/>
      <c r="E26" s="12" t="s">
        <v>153</v>
      </c>
      <c r="F26" s="54">
        <v>2</v>
      </c>
      <c r="G26" s="54">
        <v>3</v>
      </c>
      <c r="H26" s="55">
        <v>606.1</v>
      </c>
      <c r="I26" s="55">
        <v>606.1</v>
      </c>
      <c r="J26" s="55">
        <v>606.1</v>
      </c>
      <c r="K26" s="13">
        <v>27</v>
      </c>
      <c r="L26" s="56">
        <f t="shared" si="2"/>
        <v>183514.95799999998</v>
      </c>
      <c r="M26" s="12">
        <v>0</v>
      </c>
      <c r="N26" s="12">
        <v>0</v>
      </c>
      <c r="O26" s="12">
        <v>0</v>
      </c>
      <c r="P26" s="12">
        <f t="shared" si="3"/>
        <v>183514.95799999998</v>
      </c>
      <c r="Q26" s="12">
        <v>302.78</v>
      </c>
      <c r="R26" s="12">
        <v>302.78</v>
      </c>
      <c r="S26" s="12" t="s">
        <v>139</v>
      </c>
      <c r="T26" s="12" t="s">
        <v>140</v>
      </c>
    </row>
    <row r="27" spans="1:20" s="36" customFormat="1" ht="25.5" customHeight="1">
      <c r="A27" s="21">
        <v>14</v>
      </c>
      <c r="B27" s="33" t="s">
        <v>89</v>
      </c>
      <c r="C27" s="53">
        <v>1962</v>
      </c>
      <c r="D27" s="12"/>
      <c r="E27" s="12" t="s">
        <v>153</v>
      </c>
      <c r="F27" s="54">
        <v>2</v>
      </c>
      <c r="G27" s="54">
        <v>2</v>
      </c>
      <c r="H27" s="55">
        <v>696.1</v>
      </c>
      <c r="I27" s="55">
        <v>643.6</v>
      </c>
      <c r="J27" s="55">
        <v>643.6</v>
      </c>
      <c r="K27" s="13">
        <v>29</v>
      </c>
      <c r="L27" s="56">
        <f t="shared" si="2"/>
        <v>210765.158</v>
      </c>
      <c r="M27" s="12">
        <v>0</v>
      </c>
      <c r="N27" s="12">
        <v>0</v>
      </c>
      <c r="O27" s="12">
        <v>0</v>
      </c>
      <c r="P27" s="12">
        <f t="shared" si="3"/>
        <v>210765.158</v>
      </c>
      <c r="Q27" s="12">
        <v>302.78</v>
      </c>
      <c r="R27" s="12">
        <v>302.78</v>
      </c>
      <c r="S27" s="12" t="s">
        <v>139</v>
      </c>
      <c r="T27" s="12" t="s">
        <v>140</v>
      </c>
    </row>
    <row r="28" spans="1:20" s="36" customFormat="1" ht="25.5" customHeight="1">
      <c r="A28" s="21">
        <v>15</v>
      </c>
      <c r="B28" s="33" t="s">
        <v>90</v>
      </c>
      <c r="C28" s="53">
        <v>1962</v>
      </c>
      <c r="D28" s="12"/>
      <c r="E28" s="12" t="s">
        <v>153</v>
      </c>
      <c r="F28" s="54">
        <v>2</v>
      </c>
      <c r="G28" s="54">
        <v>1</v>
      </c>
      <c r="H28" s="55" t="s">
        <v>155</v>
      </c>
      <c r="I28" s="55" t="s">
        <v>156</v>
      </c>
      <c r="J28" s="55">
        <v>250.3</v>
      </c>
      <c r="K28" s="13">
        <v>12</v>
      </c>
      <c r="L28" s="56">
        <f t="shared" si="2"/>
        <v>233483.85600000003</v>
      </c>
      <c r="M28" s="12">
        <v>0</v>
      </c>
      <c r="N28" s="12">
        <v>0</v>
      </c>
      <c r="O28" s="12">
        <v>0</v>
      </c>
      <c r="P28" s="12">
        <f t="shared" si="3"/>
        <v>233483.85600000003</v>
      </c>
      <c r="Q28" s="12">
        <v>667.86</v>
      </c>
      <c r="R28" s="12">
        <v>667.86</v>
      </c>
      <c r="S28" s="12" t="s">
        <v>139</v>
      </c>
      <c r="T28" s="12" t="s">
        <v>140</v>
      </c>
    </row>
    <row r="29" spans="1:20" s="36" customFormat="1" ht="25.5" customHeight="1">
      <c r="A29" s="21">
        <v>16</v>
      </c>
      <c r="B29" s="33" t="s">
        <v>91</v>
      </c>
      <c r="C29" s="53">
        <v>1963</v>
      </c>
      <c r="D29" s="12"/>
      <c r="E29" s="12" t="s">
        <v>153</v>
      </c>
      <c r="F29" s="54">
        <v>2</v>
      </c>
      <c r="G29" s="54">
        <v>2</v>
      </c>
      <c r="H29" s="55">
        <v>676.2</v>
      </c>
      <c r="I29" s="55" t="s">
        <v>157</v>
      </c>
      <c r="J29" s="55">
        <v>590</v>
      </c>
      <c r="K29" s="13">
        <v>35</v>
      </c>
      <c r="L29" s="56">
        <f t="shared" si="2"/>
        <v>656346.768</v>
      </c>
      <c r="M29" s="12">
        <v>0</v>
      </c>
      <c r="N29" s="12">
        <v>0</v>
      </c>
      <c r="O29" s="12">
        <v>0</v>
      </c>
      <c r="P29" s="12">
        <f t="shared" si="3"/>
        <v>656346.768</v>
      </c>
      <c r="Q29" s="12">
        <v>970.64</v>
      </c>
      <c r="R29" s="12">
        <v>970.64</v>
      </c>
      <c r="S29" s="12" t="s">
        <v>139</v>
      </c>
      <c r="T29" s="12" t="s">
        <v>140</v>
      </c>
    </row>
    <row r="30" spans="1:20" s="36" customFormat="1" ht="25.5" customHeight="1">
      <c r="A30" s="21">
        <v>17</v>
      </c>
      <c r="B30" s="33" t="s">
        <v>92</v>
      </c>
      <c r="C30" s="53">
        <v>1963</v>
      </c>
      <c r="D30" s="12"/>
      <c r="E30" s="12" t="s">
        <v>153</v>
      </c>
      <c r="F30" s="54">
        <v>2</v>
      </c>
      <c r="G30" s="54">
        <v>2</v>
      </c>
      <c r="H30" s="55" t="s">
        <v>158</v>
      </c>
      <c r="I30" s="55" t="s">
        <v>159</v>
      </c>
      <c r="J30" s="55" t="s">
        <v>159</v>
      </c>
      <c r="K30" s="13">
        <v>20</v>
      </c>
      <c r="L30" s="56">
        <f t="shared" si="2"/>
        <v>664500.144</v>
      </c>
      <c r="M30" s="12">
        <v>0</v>
      </c>
      <c r="N30" s="12">
        <v>0</v>
      </c>
      <c r="O30" s="12">
        <v>0</v>
      </c>
      <c r="P30" s="12">
        <f t="shared" si="3"/>
        <v>664500.144</v>
      </c>
      <c r="Q30" s="12">
        <v>970.64</v>
      </c>
      <c r="R30" s="12">
        <v>970.64</v>
      </c>
      <c r="S30" s="12" t="s">
        <v>139</v>
      </c>
      <c r="T30" s="12" t="s">
        <v>140</v>
      </c>
    </row>
    <row r="31" spans="1:20" s="36" customFormat="1" ht="25.5" customHeight="1">
      <c r="A31" s="21">
        <v>18</v>
      </c>
      <c r="B31" s="33" t="s">
        <v>93</v>
      </c>
      <c r="C31" s="53">
        <v>1963</v>
      </c>
      <c r="D31" s="12"/>
      <c r="E31" s="12" t="s">
        <v>142</v>
      </c>
      <c r="F31" s="54">
        <v>2</v>
      </c>
      <c r="G31" s="54">
        <v>3</v>
      </c>
      <c r="H31" s="55">
        <v>609.2</v>
      </c>
      <c r="I31" s="55">
        <v>609.2</v>
      </c>
      <c r="J31" s="55">
        <v>609.2</v>
      </c>
      <c r="K31" s="13">
        <v>30</v>
      </c>
      <c r="L31" s="56">
        <f t="shared" si="2"/>
        <v>184453.576</v>
      </c>
      <c r="M31" s="12">
        <v>0</v>
      </c>
      <c r="N31" s="12">
        <v>0</v>
      </c>
      <c r="O31" s="12">
        <v>0</v>
      </c>
      <c r="P31" s="12">
        <f t="shared" si="3"/>
        <v>184453.576</v>
      </c>
      <c r="Q31" s="12">
        <v>302.78</v>
      </c>
      <c r="R31" s="12">
        <v>302.78</v>
      </c>
      <c r="S31" s="12" t="s">
        <v>139</v>
      </c>
      <c r="T31" s="12" t="s">
        <v>140</v>
      </c>
    </row>
    <row r="32" spans="1:20" s="36" customFormat="1" ht="25.5" customHeight="1">
      <c r="A32" s="21">
        <v>19</v>
      </c>
      <c r="B32" s="33" t="s">
        <v>94</v>
      </c>
      <c r="C32" s="53">
        <v>1964</v>
      </c>
      <c r="D32" s="12"/>
      <c r="E32" s="12" t="s">
        <v>153</v>
      </c>
      <c r="F32" s="54">
        <v>2</v>
      </c>
      <c r="G32" s="54">
        <v>2</v>
      </c>
      <c r="H32" s="55">
        <v>667</v>
      </c>
      <c r="I32" s="55">
        <v>626.1</v>
      </c>
      <c r="J32" s="55">
        <v>626.1</v>
      </c>
      <c r="K32" s="13">
        <v>19</v>
      </c>
      <c r="L32" s="56">
        <f t="shared" si="2"/>
        <v>445462.62</v>
      </c>
      <c r="M32" s="12">
        <v>0</v>
      </c>
      <c r="N32" s="12">
        <v>0</v>
      </c>
      <c r="O32" s="12">
        <v>0</v>
      </c>
      <c r="P32" s="12">
        <f t="shared" si="3"/>
        <v>445462.62</v>
      </c>
      <c r="Q32" s="12">
        <v>667.86</v>
      </c>
      <c r="R32" s="12">
        <v>667.86</v>
      </c>
      <c r="S32" s="12" t="s">
        <v>139</v>
      </c>
      <c r="T32" s="12" t="s">
        <v>140</v>
      </c>
    </row>
    <row r="33" spans="1:20" s="36" customFormat="1" ht="25.5" customHeight="1">
      <c r="A33" s="21">
        <v>20</v>
      </c>
      <c r="B33" s="33" t="s">
        <v>95</v>
      </c>
      <c r="C33" s="53">
        <v>1964</v>
      </c>
      <c r="D33" s="12"/>
      <c r="E33" s="12" t="s">
        <v>144</v>
      </c>
      <c r="F33" s="54">
        <v>2</v>
      </c>
      <c r="G33" s="54">
        <v>3</v>
      </c>
      <c r="H33" s="55" t="s">
        <v>160</v>
      </c>
      <c r="I33" s="55" t="s">
        <v>161</v>
      </c>
      <c r="J33" s="55">
        <v>441.2</v>
      </c>
      <c r="K33" s="13">
        <v>26</v>
      </c>
      <c r="L33" s="56">
        <f t="shared" si="2"/>
        <v>321441.01800000004</v>
      </c>
      <c r="M33" s="12">
        <v>0</v>
      </c>
      <c r="N33" s="12">
        <v>0</v>
      </c>
      <c r="O33" s="12">
        <v>0</v>
      </c>
      <c r="P33" s="12">
        <f t="shared" si="3"/>
        <v>321441.01800000004</v>
      </c>
      <c r="Q33" s="12">
        <v>667.86</v>
      </c>
      <c r="R33" s="12">
        <v>667.86</v>
      </c>
      <c r="S33" s="12" t="s">
        <v>139</v>
      </c>
      <c r="T33" s="12" t="s">
        <v>140</v>
      </c>
    </row>
    <row r="34" spans="1:20" s="36" customFormat="1" ht="25.5" customHeight="1">
      <c r="A34" s="21">
        <v>21</v>
      </c>
      <c r="B34" s="33" t="s">
        <v>96</v>
      </c>
      <c r="C34" s="53">
        <v>1965</v>
      </c>
      <c r="D34" s="12"/>
      <c r="E34" s="12" t="s">
        <v>153</v>
      </c>
      <c r="F34" s="54">
        <v>2</v>
      </c>
      <c r="G34" s="54">
        <v>3</v>
      </c>
      <c r="H34" s="55">
        <v>483.1</v>
      </c>
      <c r="I34" s="55">
        <v>455</v>
      </c>
      <c r="J34" s="55">
        <v>414</v>
      </c>
      <c r="K34" s="13">
        <v>20</v>
      </c>
      <c r="L34" s="56">
        <f t="shared" si="2"/>
        <v>322643.166</v>
      </c>
      <c r="M34" s="12">
        <v>0</v>
      </c>
      <c r="N34" s="12">
        <v>0</v>
      </c>
      <c r="O34" s="12">
        <v>0</v>
      </c>
      <c r="P34" s="12">
        <f t="shared" si="3"/>
        <v>322643.166</v>
      </c>
      <c r="Q34" s="12">
        <v>667.86</v>
      </c>
      <c r="R34" s="12">
        <v>667.86</v>
      </c>
      <c r="S34" s="12" t="s">
        <v>139</v>
      </c>
      <c r="T34" s="12" t="s">
        <v>163</v>
      </c>
    </row>
    <row r="35" spans="1:20" s="36" customFormat="1" ht="15.75" customHeight="1">
      <c r="A35" s="82" t="s">
        <v>29</v>
      </c>
      <c r="B35" s="83"/>
      <c r="C35" s="38" t="s">
        <v>28</v>
      </c>
      <c r="D35" s="12" t="s">
        <v>28</v>
      </c>
      <c r="E35" s="12" t="s">
        <v>28</v>
      </c>
      <c r="F35" s="12" t="s">
        <v>28</v>
      </c>
      <c r="G35" s="12" t="s">
        <v>28</v>
      </c>
      <c r="H35" s="43">
        <f aca="true" t="shared" si="4" ref="H35:P35">SUM(H36:H64)</f>
        <v>20533.800000000003</v>
      </c>
      <c r="I35" s="43">
        <f t="shared" si="4"/>
        <v>17431.400000000005</v>
      </c>
      <c r="J35" s="43">
        <f t="shared" si="4"/>
        <v>18926.900000000005</v>
      </c>
      <c r="K35" s="43">
        <f t="shared" si="4"/>
        <v>1084</v>
      </c>
      <c r="L35" s="43">
        <f t="shared" si="4"/>
        <v>16028306.447899997</v>
      </c>
      <c r="M35" s="43">
        <f t="shared" si="4"/>
        <v>0</v>
      </c>
      <c r="N35" s="43">
        <f t="shared" si="4"/>
        <v>0</v>
      </c>
      <c r="O35" s="43">
        <f t="shared" si="4"/>
        <v>0</v>
      </c>
      <c r="P35" s="43">
        <f t="shared" si="4"/>
        <v>16028306.447899997</v>
      </c>
      <c r="Q35" s="44" t="s">
        <v>174</v>
      </c>
      <c r="R35" s="44" t="s">
        <v>174</v>
      </c>
      <c r="S35" s="14" t="s">
        <v>28</v>
      </c>
      <c r="T35" s="14" t="s">
        <v>28</v>
      </c>
    </row>
    <row r="36" spans="1:20" s="36" customFormat="1" ht="25.5" customHeight="1">
      <c r="A36" s="21">
        <v>1</v>
      </c>
      <c r="B36" s="64" t="s">
        <v>97</v>
      </c>
      <c r="C36" s="65">
        <v>1948</v>
      </c>
      <c r="D36" s="66"/>
      <c r="E36" s="66" t="s">
        <v>142</v>
      </c>
      <c r="F36" s="54">
        <v>2</v>
      </c>
      <c r="G36" s="54">
        <v>2</v>
      </c>
      <c r="H36" s="67">
        <v>534.6</v>
      </c>
      <c r="I36" s="67">
        <v>534.6</v>
      </c>
      <c r="J36" s="67">
        <v>534.6</v>
      </c>
      <c r="K36" s="68">
        <v>20</v>
      </c>
      <c r="L36" s="70">
        <f>H36*Q36</f>
        <v>873071.2980000001</v>
      </c>
      <c r="M36" s="66">
        <v>0</v>
      </c>
      <c r="N36" s="66">
        <v>0</v>
      </c>
      <c r="O36" s="66">
        <v>0</v>
      </c>
      <c r="P36" s="66">
        <f>L36</f>
        <v>873071.2980000001</v>
      </c>
      <c r="Q36" s="66">
        <v>1633.13</v>
      </c>
      <c r="R36" s="66">
        <v>1633.13</v>
      </c>
      <c r="S36" s="66" t="s">
        <v>162</v>
      </c>
      <c r="T36" s="66" t="s">
        <v>140</v>
      </c>
    </row>
    <row r="37" spans="1:20" s="36" customFormat="1" ht="25.5" customHeight="1">
      <c r="A37" s="21">
        <v>2</v>
      </c>
      <c r="B37" s="64" t="s">
        <v>81</v>
      </c>
      <c r="C37" s="65">
        <v>1952</v>
      </c>
      <c r="D37" s="66"/>
      <c r="E37" s="66" t="s">
        <v>144</v>
      </c>
      <c r="F37" s="54">
        <v>2</v>
      </c>
      <c r="G37" s="54">
        <v>1</v>
      </c>
      <c r="H37" s="67">
        <v>758.2</v>
      </c>
      <c r="I37" s="67">
        <v>683.3</v>
      </c>
      <c r="J37" s="67">
        <v>522.4</v>
      </c>
      <c r="K37" s="68">
        <v>52</v>
      </c>
      <c r="L37" s="70">
        <f aca="true" t="shared" si="5" ref="L37:L64">H37*Q37</f>
        <v>1238239.1660000002</v>
      </c>
      <c r="M37" s="66">
        <v>0</v>
      </c>
      <c r="N37" s="66">
        <v>0</v>
      </c>
      <c r="O37" s="66">
        <v>0</v>
      </c>
      <c r="P37" s="66">
        <f aca="true" t="shared" si="6" ref="P37:P64">L37</f>
        <v>1238239.1660000002</v>
      </c>
      <c r="Q37" s="66">
        <v>1633.13</v>
      </c>
      <c r="R37" s="66">
        <v>1633.13</v>
      </c>
      <c r="S37" s="66" t="s">
        <v>162</v>
      </c>
      <c r="T37" s="66" t="s">
        <v>140</v>
      </c>
    </row>
    <row r="38" spans="1:20" s="36" customFormat="1" ht="25.5" customHeight="1">
      <c r="A38" s="21">
        <v>3</v>
      </c>
      <c r="B38" s="64" t="s">
        <v>82</v>
      </c>
      <c r="C38" s="65">
        <v>1953</v>
      </c>
      <c r="D38" s="66"/>
      <c r="E38" s="66" t="s">
        <v>144</v>
      </c>
      <c r="F38" s="54">
        <v>2</v>
      </c>
      <c r="G38" s="54">
        <v>2</v>
      </c>
      <c r="H38" s="67" t="s">
        <v>145</v>
      </c>
      <c r="I38" s="67" t="s">
        <v>146</v>
      </c>
      <c r="J38" s="67">
        <v>577.6</v>
      </c>
      <c r="K38" s="68">
        <v>43</v>
      </c>
      <c r="L38" s="70">
        <f t="shared" si="5"/>
        <v>1098116.612</v>
      </c>
      <c r="M38" s="66">
        <v>0</v>
      </c>
      <c r="N38" s="66">
        <v>0</v>
      </c>
      <c r="O38" s="66">
        <v>0</v>
      </c>
      <c r="P38" s="66">
        <f t="shared" si="6"/>
        <v>1098116.612</v>
      </c>
      <c r="Q38" s="66">
        <v>1633.13</v>
      </c>
      <c r="R38" s="66">
        <v>1633.13</v>
      </c>
      <c r="S38" s="66" t="s">
        <v>162</v>
      </c>
      <c r="T38" s="66" t="s">
        <v>140</v>
      </c>
    </row>
    <row r="39" spans="1:20" s="36" customFormat="1" ht="25.5" customHeight="1">
      <c r="A39" s="21">
        <v>4</v>
      </c>
      <c r="B39" s="64" t="s">
        <v>83</v>
      </c>
      <c r="C39" s="65">
        <v>1954</v>
      </c>
      <c r="D39" s="66"/>
      <c r="E39" s="66" t="s">
        <v>144</v>
      </c>
      <c r="F39" s="54">
        <v>2</v>
      </c>
      <c r="G39" s="54">
        <v>1</v>
      </c>
      <c r="H39" s="67" t="s">
        <v>147</v>
      </c>
      <c r="I39" s="67" t="s">
        <v>148</v>
      </c>
      <c r="J39" s="67">
        <v>283</v>
      </c>
      <c r="K39" s="68">
        <v>24</v>
      </c>
      <c r="L39" s="70">
        <f t="shared" si="5"/>
        <v>627121.92</v>
      </c>
      <c r="M39" s="66">
        <v>0</v>
      </c>
      <c r="N39" s="66">
        <v>0</v>
      </c>
      <c r="O39" s="66">
        <v>0</v>
      </c>
      <c r="P39" s="66">
        <f t="shared" si="6"/>
        <v>627121.92</v>
      </c>
      <c r="Q39" s="66">
        <v>1633.13</v>
      </c>
      <c r="R39" s="66">
        <v>1633.13</v>
      </c>
      <c r="S39" s="66" t="s">
        <v>162</v>
      </c>
      <c r="T39" s="66" t="s">
        <v>140</v>
      </c>
    </row>
    <row r="40" spans="1:20" s="36" customFormat="1" ht="25.5" customHeight="1">
      <c r="A40" s="21">
        <v>5</v>
      </c>
      <c r="B40" s="33" t="s">
        <v>98</v>
      </c>
      <c r="C40" s="53">
        <v>1955</v>
      </c>
      <c r="D40" s="12"/>
      <c r="E40" s="12" t="s">
        <v>144</v>
      </c>
      <c r="F40" s="54">
        <v>2</v>
      </c>
      <c r="G40" s="54">
        <v>3</v>
      </c>
      <c r="H40" s="55">
        <v>718.8</v>
      </c>
      <c r="I40" s="55">
        <v>632.1</v>
      </c>
      <c r="J40" s="55">
        <v>632.1</v>
      </c>
      <c r="K40" s="13">
        <v>39</v>
      </c>
      <c r="L40" s="70">
        <f t="shared" si="5"/>
        <v>207007.212</v>
      </c>
      <c r="M40" s="12">
        <v>0</v>
      </c>
      <c r="N40" s="12">
        <v>0</v>
      </c>
      <c r="O40" s="12">
        <v>0</v>
      </c>
      <c r="P40" s="12">
        <f t="shared" si="6"/>
        <v>207007.212</v>
      </c>
      <c r="Q40" s="12">
        <v>287.99</v>
      </c>
      <c r="R40" s="12">
        <v>287.99</v>
      </c>
      <c r="S40" s="12" t="s">
        <v>162</v>
      </c>
      <c r="T40" s="12" t="s">
        <v>140</v>
      </c>
    </row>
    <row r="41" spans="1:20" s="36" customFormat="1" ht="25.5" customHeight="1">
      <c r="A41" s="21">
        <v>6</v>
      </c>
      <c r="B41" s="33" t="s">
        <v>99</v>
      </c>
      <c r="C41" s="53">
        <v>1956</v>
      </c>
      <c r="D41" s="12"/>
      <c r="E41" s="12" t="s">
        <v>144</v>
      </c>
      <c r="F41" s="54">
        <v>2</v>
      </c>
      <c r="G41" s="54">
        <v>2</v>
      </c>
      <c r="H41" s="55" t="s">
        <v>164</v>
      </c>
      <c r="I41" s="55" t="s">
        <v>164</v>
      </c>
      <c r="J41" s="55">
        <v>758.5</v>
      </c>
      <c r="K41" s="13">
        <v>39</v>
      </c>
      <c r="L41" s="70">
        <f t="shared" si="5"/>
        <v>234253.9459</v>
      </c>
      <c r="M41" s="12">
        <v>0</v>
      </c>
      <c r="N41" s="12">
        <v>0</v>
      </c>
      <c r="O41" s="12">
        <v>0</v>
      </c>
      <c r="P41" s="12">
        <f t="shared" si="6"/>
        <v>234253.9459</v>
      </c>
      <c r="Q41" s="12">
        <v>287.99</v>
      </c>
      <c r="R41" s="12">
        <v>287.99</v>
      </c>
      <c r="S41" s="12" t="s">
        <v>162</v>
      </c>
      <c r="T41" s="12" t="s">
        <v>140</v>
      </c>
    </row>
    <row r="42" spans="1:20" s="36" customFormat="1" ht="25.5" customHeight="1">
      <c r="A42" s="21">
        <v>7</v>
      </c>
      <c r="B42" s="33" t="s">
        <v>100</v>
      </c>
      <c r="C42" s="53">
        <v>1957</v>
      </c>
      <c r="D42" s="12"/>
      <c r="E42" s="12" t="s">
        <v>144</v>
      </c>
      <c r="F42" s="54">
        <v>2</v>
      </c>
      <c r="G42" s="54">
        <v>2</v>
      </c>
      <c r="H42" s="55">
        <v>878.6</v>
      </c>
      <c r="I42" s="55">
        <v>814.1</v>
      </c>
      <c r="J42" s="55">
        <v>756.6</v>
      </c>
      <c r="K42" s="13">
        <v>52</v>
      </c>
      <c r="L42" s="70">
        <f t="shared" si="5"/>
        <v>253028.01400000002</v>
      </c>
      <c r="M42" s="12">
        <v>0</v>
      </c>
      <c r="N42" s="12">
        <v>0</v>
      </c>
      <c r="O42" s="12">
        <v>0</v>
      </c>
      <c r="P42" s="12">
        <f t="shared" si="6"/>
        <v>253028.01400000002</v>
      </c>
      <c r="Q42" s="12">
        <v>287.99</v>
      </c>
      <c r="R42" s="12">
        <v>287.99</v>
      </c>
      <c r="S42" s="12" t="s">
        <v>162</v>
      </c>
      <c r="T42" s="12" t="s">
        <v>140</v>
      </c>
    </row>
    <row r="43" spans="1:20" s="36" customFormat="1" ht="25.5" customHeight="1">
      <c r="A43" s="21">
        <v>8</v>
      </c>
      <c r="B43" s="33" t="s">
        <v>101</v>
      </c>
      <c r="C43" s="53">
        <v>1957</v>
      </c>
      <c r="D43" s="12"/>
      <c r="E43" s="12" t="s">
        <v>144</v>
      </c>
      <c r="F43" s="54">
        <v>2</v>
      </c>
      <c r="G43" s="54">
        <v>2</v>
      </c>
      <c r="H43" s="55">
        <v>391.4</v>
      </c>
      <c r="I43" s="55">
        <v>391.4</v>
      </c>
      <c r="J43" s="55">
        <v>287.6</v>
      </c>
      <c r="K43" s="13">
        <v>27</v>
      </c>
      <c r="L43" s="70">
        <f t="shared" si="5"/>
        <v>112719.286</v>
      </c>
      <c r="M43" s="12">
        <v>0</v>
      </c>
      <c r="N43" s="12">
        <v>0</v>
      </c>
      <c r="O43" s="12">
        <v>0</v>
      </c>
      <c r="P43" s="12">
        <f t="shared" si="6"/>
        <v>112719.286</v>
      </c>
      <c r="Q43" s="12">
        <v>287.99</v>
      </c>
      <c r="R43" s="12">
        <v>287.99</v>
      </c>
      <c r="S43" s="12" t="s">
        <v>162</v>
      </c>
      <c r="T43" s="12" t="s">
        <v>140</v>
      </c>
    </row>
    <row r="44" spans="1:20" s="36" customFormat="1" ht="25.5" customHeight="1">
      <c r="A44" s="21">
        <v>9</v>
      </c>
      <c r="B44" s="33" t="s">
        <v>102</v>
      </c>
      <c r="C44" s="53">
        <v>1958</v>
      </c>
      <c r="D44" s="12"/>
      <c r="E44" s="12" t="s">
        <v>144</v>
      </c>
      <c r="F44" s="54">
        <v>2</v>
      </c>
      <c r="G44" s="54">
        <v>2</v>
      </c>
      <c r="H44" s="55">
        <v>803.3</v>
      </c>
      <c r="I44" s="55">
        <v>685.4</v>
      </c>
      <c r="J44" s="55">
        <v>685.4</v>
      </c>
      <c r="K44" s="13">
        <v>23</v>
      </c>
      <c r="L44" s="70">
        <f t="shared" si="5"/>
        <v>231342.367</v>
      </c>
      <c r="M44" s="12">
        <v>0</v>
      </c>
      <c r="N44" s="12">
        <v>0</v>
      </c>
      <c r="O44" s="12">
        <v>0</v>
      </c>
      <c r="P44" s="12">
        <f t="shared" si="6"/>
        <v>231342.367</v>
      </c>
      <c r="Q44" s="12">
        <v>287.99</v>
      </c>
      <c r="R44" s="12">
        <v>287.99</v>
      </c>
      <c r="S44" s="12" t="s">
        <v>162</v>
      </c>
      <c r="T44" s="12" t="s">
        <v>140</v>
      </c>
    </row>
    <row r="45" spans="1:20" s="36" customFormat="1" ht="25.5" customHeight="1">
      <c r="A45" s="21">
        <v>11</v>
      </c>
      <c r="B45" s="33" t="s">
        <v>103</v>
      </c>
      <c r="C45" s="53">
        <v>1959</v>
      </c>
      <c r="D45" s="12"/>
      <c r="E45" s="12" t="s">
        <v>144</v>
      </c>
      <c r="F45" s="54">
        <v>2</v>
      </c>
      <c r="G45" s="54">
        <v>1</v>
      </c>
      <c r="H45" s="55">
        <v>271.3</v>
      </c>
      <c r="I45" s="55">
        <v>271.3</v>
      </c>
      <c r="J45" s="55">
        <v>196</v>
      </c>
      <c r="K45" s="13">
        <v>18</v>
      </c>
      <c r="L45" s="70">
        <f t="shared" si="5"/>
        <v>78131.687</v>
      </c>
      <c r="M45" s="12">
        <v>0</v>
      </c>
      <c r="N45" s="12">
        <v>0</v>
      </c>
      <c r="O45" s="12">
        <v>0</v>
      </c>
      <c r="P45" s="12">
        <f t="shared" si="6"/>
        <v>78131.687</v>
      </c>
      <c r="Q45" s="12">
        <v>287.99</v>
      </c>
      <c r="R45" s="12">
        <v>287.99</v>
      </c>
      <c r="S45" s="12" t="s">
        <v>162</v>
      </c>
      <c r="T45" s="12" t="s">
        <v>140</v>
      </c>
    </row>
    <row r="46" spans="1:20" s="36" customFormat="1" ht="25.5" customHeight="1">
      <c r="A46" s="21">
        <v>12</v>
      </c>
      <c r="B46" s="33" t="s">
        <v>85</v>
      </c>
      <c r="C46" s="53">
        <v>1961</v>
      </c>
      <c r="D46" s="12"/>
      <c r="E46" s="12" t="s">
        <v>142</v>
      </c>
      <c r="F46" s="54">
        <v>2</v>
      </c>
      <c r="G46" s="54">
        <v>2</v>
      </c>
      <c r="H46" s="55">
        <v>491.5</v>
      </c>
      <c r="I46" s="55">
        <v>432.9</v>
      </c>
      <c r="J46" s="55">
        <v>402.5</v>
      </c>
      <c r="K46" s="13">
        <v>24</v>
      </c>
      <c r="L46" s="70">
        <f t="shared" si="5"/>
        <v>141547.085</v>
      </c>
      <c r="M46" s="12">
        <v>0</v>
      </c>
      <c r="N46" s="12">
        <v>0</v>
      </c>
      <c r="O46" s="12">
        <v>0</v>
      </c>
      <c r="P46" s="12">
        <f t="shared" si="6"/>
        <v>141547.085</v>
      </c>
      <c r="Q46" s="12">
        <v>287.99</v>
      </c>
      <c r="R46" s="12">
        <v>287.99</v>
      </c>
      <c r="S46" s="12" t="s">
        <v>162</v>
      </c>
      <c r="T46" s="12" t="s">
        <v>140</v>
      </c>
    </row>
    <row r="47" spans="1:20" s="36" customFormat="1" ht="25.5" customHeight="1">
      <c r="A47" s="21">
        <v>13</v>
      </c>
      <c r="B47" s="33" t="s">
        <v>104</v>
      </c>
      <c r="C47" s="53">
        <v>1964</v>
      </c>
      <c r="D47" s="12"/>
      <c r="E47" s="12" t="s">
        <v>153</v>
      </c>
      <c r="F47" s="54">
        <v>2</v>
      </c>
      <c r="G47" s="54">
        <v>3</v>
      </c>
      <c r="H47" s="55">
        <v>497.9</v>
      </c>
      <c r="I47" s="55">
        <v>494.6</v>
      </c>
      <c r="J47" s="55">
        <v>371.8</v>
      </c>
      <c r="K47" s="13">
        <v>24</v>
      </c>
      <c r="L47" s="70">
        <f t="shared" si="5"/>
        <v>150754.16199999998</v>
      </c>
      <c r="M47" s="12">
        <v>0</v>
      </c>
      <c r="N47" s="12">
        <v>0</v>
      </c>
      <c r="O47" s="12">
        <v>0</v>
      </c>
      <c r="P47" s="12">
        <f t="shared" si="6"/>
        <v>150754.16199999998</v>
      </c>
      <c r="Q47" s="12">
        <v>302.78</v>
      </c>
      <c r="R47" s="12">
        <v>302.78</v>
      </c>
      <c r="S47" s="12" t="s">
        <v>162</v>
      </c>
      <c r="T47" s="12" t="s">
        <v>140</v>
      </c>
    </row>
    <row r="48" spans="1:20" s="36" customFormat="1" ht="25.5" customHeight="1">
      <c r="A48" s="21">
        <v>14</v>
      </c>
      <c r="B48" s="33" t="s">
        <v>105</v>
      </c>
      <c r="C48" s="53">
        <v>1964</v>
      </c>
      <c r="D48" s="12"/>
      <c r="E48" s="12" t="s">
        <v>153</v>
      </c>
      <c r="F48" s="54">
        <v>2</v>
      </c>
      <c r="G48" s="54">
        <v>2</v>
      </c>
      <c r="H48" s="55">
        <v>397.7</v>
      </c>
      <c r="I48" s="55">
        <v>353.6</v>
      </c>
      <c r="J48" s="55">
        <v>353.6</v>
      </c>
      <c r="K48" s="13">
        <v>19</v>
      </c>
      <c r="L48" s="70">
        <f t="shared" si="5"/>
        <v>120415.60599999999</v>
      </c>
      <c r="M48" s="12">
        <v>0</v>
      </c>
      <c r="N48" s="12">
        <v>0</v>
      </c>
      <c r="O48" s="12">
        <v>0</v>
      </c>
      <c r="P48" s="12">
        <f t="shared" si="6"/>
        <v>120415.60599999999</v>
      </c>
      <c r="Q48" s="12">
        <v>302.78</v>
      </c>
      <c r="R48" s="12">
        <v>302.78</v>
      </c>
      <c r="S48" s="12" t="s">
        <v>162</v>
      </c>
      <c r="T48" s="12" t="s">
        <v>140</v>
      </c>
    </row>
    <row r="49" spans="1:20" s="36" customFormat="1" ht="25.5" customHeight="1">
      <c r="A49" s="21">
        <v>15</v>
      </c>
      <c r="B49" s="33" t="s">
        <v>96</v>
      </c>
      <c r="C49" s="53">
        <v>1965</v>
      </c>
      <c r="D49" s="12"/>
      <c r="E49" s="12" t="s">
        <v>153</v>
      </c>
      <c r="F49" s="54">
        <v>2</v>
      </c>
      <c r="G49" s="54">
        <v>3</v>
      </c>
      <c r="H49" s="55">
        <v>483.1</v>
      </c>
      <c r="I49" s="55">
        <v>455</v>
      </c>
      <c r="J49" s="55">
        <v>414</v>
      </c>
      <c r="K49" s="13">
        <v>20</v>
      </c>
      <c r="L49" s="70">
        <f t="shared" si="5"/>
        <v>146273.01799999998</v>
      </c>
      <c r="M49" s="12">
        <v>0</v>
      </c>
      <c r="N49" s="12">
        <v>0</v>
      </c>
      <c r="O49" s="12">
        <v>0</v>
      </c>
      <c r="P49" s="12">
        <f t="shared" si="6"/>
        <v>146273.01799999998</v>
      </c>
      <c r="Q49" s="12">
        <v>302.78</v>
      </c>
      <c r="R49" s="12">
        <v>302.78</v>
      </c>
      <c r="S49" s="12" t="s">
        <v>162</v>
      </c>
      <c r="T49" s="12" t="s">
        <v>140</v>
      </c>
    </row>
    <row r="50" spans="1:20" s="36" customFormat="1" ht="25.5" customHeight="1">
      <c r="A50" s="21">
        <v>16</v>
      </c>
      <c r="B50" s="33" t="s">
        <v>106</v>
      </c>
      <c r="C50" s="53">
        <v>1965</v>
      </c>
      <c r="D50" s="12"/>
      <c r="E50" s="12" t="s">
        <v>153</v>
      </c>
      <c r="F50" s="54">
        <v>4</v>
      </c>
      <c r="G50" s="54">
        <v>3</v>
      </c>
      <c r="H50" s="55">
        <v>2214</v>
      </c>
      <c r="I50" s="55">
        <v>2214</v>
      </c>
      <c r="J50" s="55">
        <v>1962.5</v>
      </c>
      <c r="K50" s="13">
        <v>102</v>
      </c>
      <c r="L50" s="70">
        <f t="shared" si="5"/>
        <v>2148996.96</v>
      </c>
      <c r="M50" s="12">
        <v>0</v>
      </c>
      <c r="N50" s="12">
        <v>0</v>
      </c>
      <c r="O50" s="12">
        <v>0</v>
      </c>
      <c r="P50" s="12">
        <f t="shared" si="6"/>
        <v>2148996.96</v>
      </c>
      <c r="Q50" s="12">
        <v>970.64</v>
      </c>
      <c r="R50" s="12">
        <v>970.64</v>
      </c>
      <c r="S50" s="12" t="s">
        <v>162</v>
      </c>
      <c r="T50" s="12" t="s">
        <v>140</v>
      </c>
    </row>
    <row r="51" spans="1:20" s="36" customFormat="1" ht="25.5" customHeight="1">
      <c r="A51" s="21">
        <v>17</v>
      </c>
      <c r="B51" s="33" t="s">
        <v>107</v>
      </c>
      <c r="C51" s="53">
        <v>1966</v>
      </c>
      <c r="D51" s="12"/>
      <c r="E51" s="12" t="s">
        <v>144</v>
      </c>
      <c r="F51" s="54">
        <v>2</v>
      </c>
      <c r="G51" s="54">
        <v>2</v>
      </c>
      <c r="H51" s="55">
        <v>461.6</v>
      </c>
      <c r="I51" s="55">
        <v>460.8</v>
      </c>
      <c r="J51" s="55">
        <v>445.1</v>
      </c>
      <c r="K51" s="13">
        <v>22</v>
      </c>
      <c r="L51" s="70">
        <f t="shared" si="5"/>
        <v>448047.424</v>
      </c>
      <c r="M51" s="12">
        <v>0</v>
      </c>
      <c r="N51" s="12">
        <v>0</v>
      </c>
      <c r="O51" s="12">
        <v>0</v>
      </c>
      <c r="P51" s="12">
        <f t="shared" si="6"/>
        <v>448047.424</v>
      </c>
      <c r="Q51" s="12">
        <v>970.64</v>
      </c>
      <c r="R51" s="12">
        <v>970.64</v>
      </c>
      <c r="S51" s="12" t="s">
        <v>162</v>
      </c>
      <c r="T51" s="12" t="s">
        <v>140</v>
      </c>
    </row>
    <row r="52" spans="1:20" s="36" customFormat="1" ht="25.5" customHeight="1">
      <c r="A52" s="21">
        <v>18</v>
      </c>
      <c r="B52" s="33" t="s">
        <v>108</v>
      </c>
      <c r="C52" s="53">
        <v>1966</v>
      </c>
      <c r="D52" s="12"/>
      <c r="E52" s="12" t="s">
        <v>153</v>
      </c>
      <c r="F52" s="54">
        <v>2</v>
      </c>
      <c r="G52" s="54">
        <v>2</v>
      </c>
      <c r="H52" s="55">
        <v>447.4</v>
      </c>
      <c r="I52" s="55" t="s">
        <v>165</v>
      </c>
      <c r="J52" s="55">
        <v>419</v>
      </c>
      <c r="K52" s="13">
        <v>24</v>
      </c>
      <c r="L52" s="70">
        <f t="shared" si="5"/>
        <v>434264.33599999995</v>
      </c>
      <c r="M52" s="12">
        <v>0</v>
      </c>
      <c r="N52" s="12">
        <v>0</v>
      </c>
      <c r="O52" s="12">
        <v>0</v>
      </c>
      <c r="P52" s="12">
        <f t="shared" si="6"/>
        <v>434264.33599999995</v>
      </c>
      <c r="Q52" s="12">
        <v>970.64</v>
      </c>
      <c r="R52" s="12">
        <v>970.64</v>
      </c>
      <c r="S52" s="12" t="s">
        <v>162</v>
      </c>
      <c r="T52" s="12" t="s">
        <v>140</v>
      </c>
    </row>
    <row r="53" spans="1:20" s="36" customFormat="1" ht="25.5" customHeight="1">
      <c r="A53" s="21">
        <v>19</v>
      </c>
      <c r="B53" s="33" t="s">
        <v>109</v>
      </c>
      <c r="C53" s="53">
        <v>1966</v>
      </c>
      <c r="D53" s="12"/>
      <c r="E53" s="12" t="s">
        <v>153</v>
      </c>
      <c r="F53" s="54">
        <v>2</v>
      </c>
      <c r="G53" s="54">
        <v>2</v>
      </c>
      <c r="H53" s="55">
        <v>544.7</v>
      </c>
      <c r="I53" s="55">
        <v>544.7</v>
      </c>
      <c r="J53" s="55">
        <v>544.7</v>
      </c>
      <c r="K53" s="13">
        <v>24</v>
      </c>
      <c r="L53" s="70">
        <f t="shared" si="5"/>
        <v>164924.266</v>
      </c>
      <c r="M53" s="12">
        <v>0</v>
      </c>
      <c r="N53" s="12">
        <v>0</v>
      </c>
      <c r="O53" s="12">
        <v>0</v>
      </c>
      <c r="P53" s="12">
        <f t="shared" si="6"/>
        <v>164924.266</v>
      </c>
      <c r="Q53" s="12">
        <v>302.78</v>
      </c>
      <c r="R53" s="12">
        <v>302.78</v>
      </c>
      <c r="S53" s="12" t="s">
        <v>162</v>
      </c>
      <c r="T53" s="12" t="s">
        <v>140</v>
      </c>
    </row>
    <row r="54" spans="1:20" s="36" customFormat="1" ht="25.5" customHeight="1">
      <c r="A54" s="21">
        <v>20</v>
      </c>
      <c r="B54" s="64" t="s">
        <v>110</v>
      </c>
      <c r="C54" s="65">
        <v>1967</v>
      </c>
      <c r="D54" s="66"/>
      <c r="E54" s="66" t="s">
        <v>144</v>
      </c>
      <c r="F54" s="54">
        <v>2</v>
      </c>
      <c r="G54" s="54">
        <v>2</v>
      </c>
      <c r="H54" s="67">
        <v>465.7</v>
      </c>
      <c r="I54" s="67">
        <v>465.7</v>
      </c>
      <c r="J54" s="67">
        <v>445.1</v>
      </c>
      <c r="K54" s="68">
        <v>22</v>
      </c>
      <c r="L54" s="70">
        <f t="shared" si="5"/>
        <v>760548.6410000001</v>
      </c>
      <c r="M54" s="66">
        <v>0</v>
      </c>
      <c r="N54" s="66">
        <v>0</v>
      </c>
      <c r="O54" s="66">
        <v>0</v>
      </c>
      <c r="P54" s="66">
        <f t="shared" si="6"/>
        <v>760548.6410000001</v>
      </c>
      <c r="Q54" s="66">
        <v>1633.13</v>
      </c>
      <c r="R54" s="66">
        <v>1633.13</v>
      </c>
      <c r="S54" s="66" t="s">
        <v>162</v>
      </c>
      <c r="T54" s="66" t="s">
        <v>163</v>
      </c>
    </row>
    <row r="55" spans="1:20" s="36" customFormat="1" ht="25.5" customHeight="1">
      <c r="A55" s="21">
        <v>21</v>
      </c>
      <c r="B55" s="33" t="s">
        <v>111</v>
      </c>
      <c r="C55" s="53">
        <v>1967</v>
      </c>
      <c r="D55" s="12"/>
      <c r="E55" s="12" t="s">
        <v>153</v>
      </c>
      <c r="F55" s="54">
        <v>2</v>
      </c>
      <c r="G55" s="54">
        <v>2</v>
      </c>
      <c r="H55" s="55">
        <v>455.1</v>
      </c>
      <c r="I55" s="55">
        <v>455.1</v>
      </c>
      <c r="J55" s="55">
        <v>455.1</v>
      </c>
      <c r="K55" s="13">
        <v>24</v>
      </c>
      <c r="L55" s="70">
        <f t="shared" si="5"/>
        <v>303943.086</v>
      </c>
      <c r="M55" s="12">
        <v>0</v>
      </c>
      <c r="N55" s="12">
        <v>0</v>
      </c>
      <c r="O55" s="12">
        <v>0</v>
      </c>
      <c r="P55" s="12">
        <f t="shared" si="6"/>
        <v>303943.086</v>
      </c>
      <c r="Q55" s="12">
        <v>667.86</v>
      </c>
      <c r="R55" s="12">
        <v>667.86</v>
      </c>
      <c r="S55" s="12" t="s">
        <v>162</v>
      </c>
      <c r="T55" s="12" t="s">
        <v>140</v>
      </c>
    </row>
    <row r="56" spans="1:20" s="36" customFormat="1" ht="25.5" customHeight="1">
      <c r="A56" s="21">
        <v>22</v>
      </c>
      <c r="B56" s="33" t="s">
        <v>112</v>
      </c>
      <c r="C56" s="53">
        <v>1967</v>
      </c>
      <c r="D56" s="12"/>
      <c r="E56" s="12" t="s">
        <v>153</v>
      </c>
      <c r="F56" s="54">
        <v>2</v>
      </c>
      <c r="G56" s="54">
        <v>2</v>
      </c>
      <c r="H56" s="55">
        <v>446.3</v>
      </c>
      <c r="I56" s="55" t="s">
        <v>166</v>
      </c>
      <c r="J56" s="55">
        <v>424.5</v>
      </c>
      <c r="K56" s="13">
        <v>25</v>
      </c>
      <c r="L56" s="70">
        <f t="shared" si="5"/>
        <v>298065.918</v>
      </c>
      <c r="M56" s="12">
        <v>0</v>
      </c>
      <c r="N56" s="12">
        <v>0</v>
      </c>
      <c r="O56" s="12">
        <v>0</v>
      </c>
      <c r="P56" s="12">
        <f t="shared" si="6"/>
        <v>298065.918</v>
      </c>
      <c r="Q56" s="12">
        <v>667.86</v>
      </c>
      <c r="R56" s="12">
        <v>667.86</v>
      </c>
      <c r="S56" s="12" t="s">
        <v>162</v>
      </c>
      <c r="T56" s="12" t="s">
        <v>140</v>
      </c>
    </row>
    <row r="57" spans="1:20" s="36" customFormat="1" ht="25.5" customHeight="1">
      <c r="A57" s="21">
        <v>23</v>
      </c>
      <c r="B57" s="33" t="s">
        <v>113</v>
      </c>
      <c r="C57" s="53">
        <v>1967</v>
      </c>
      <c r="D57" s="12"/>
      <c r="E57" s="12" t="s">
        <v>153</v>
      </c>
      <c r="F57" s="54">
        <v>2</v>
      </c>
      <c r="G57" s="54">
        <v>2</v>
      </c>
      <c r="H57" s="55">
        <v>290.2</v>
      </c>
      <c r="I57" s="55">
        <v>290.2</v>
      </c>
      <c r="J57" s="55">
        <v>264.7</v>
      </c>
      <c r="K57" s="13">
        <v>15</v>
      </c>
      <c r="L57" s="70">
        <f t="shared" si="5"/>
        <v>193812.972</v>
      </c>
      <c r="M57" s="12">
        <v>0</v>
      </c>
      <c r="N57" s="12">
        <v>0</v>
      </c>
      <c r="O57" s="12">
        <v>0</v>
      </c>
      <c r="P57" s="12">
        <f t="shared" si="6"/>
        <v>193812.972</v>
      </c>
      <c r="Q57" s="12">
        <v>667.86</v>
      </c>
      <c r="R57" s="12">
        <v>667.86</v>
      </c>
      <c r="S57" s="12" t="s">
        <v>162</v>
      </c>
      <c r="T57" s="12" t="s">
        <v>140</v>
      </c>
    </row>
    <row r="58" spans="1:20" s="36" customFormat="1" ht="25.5" customHeight="1">
      <c r="A58" s="21">
        <v>24</v>
      </c>
      <c r="B58" s="33" t="s">
        <v>114</v>
      </c>
      <c r="C58" s="53">
        <v>1969</v>
      </c>
      <c r="D58" s="12"/>
      <c r="E58" s="12" t="s">
        <v>144</v>
      </c>
      <c r="F58" s="54">
        <v>2</v>
      </c>
      <c r="G58" s="54">
        <v>2</v>
      </c>
      <c r="H58" s="55">
        <v>529.1</v>
      </c>
      <c r="I58" s="55">
        <v>529.1</v>
      </c>
      <c r="J58" s="55">
        <v>502.3</v>
      </c>
      <c r="K58" s="13">
        <v>33</v>
      </c>
      <c r="L58" s="70">
        <f t="shared" si="5"/>
        <v>353364.726</v>
      </c>
      <c r="M58" s="12">
        <v>0</v>
      </c>
      <c r="N58" s="12">
        <v>0</v>
      </c>
      <c r="O58" s="12">
        <v>0</v>
      </c>
      <c r="P58" s="12">
        <f t="shared" si="6"/>
        <v>353364.726</v>
      </c>
      <c r="Q58" s="12">
        <v>667.86</v>
      </c>
      <c r="R58" s="12">
        <v>667.86</v>
      </c>
      <c r="S58" s="12" t="s">
        <v>162</v>
      </c>
      <c r="T58" s="12" t="s">
        <v>140</v>
      </c>
    </row>
    <row r="59" spans="1:20" s="36" customFormat="1" ht="25.5" customHeight="1">
      <c r="A59" s="21">
        <v>25</v>
      </c>
      <c r="B59" s="33" t="s">
        <v>115</v>
      </c>
      <c r="C59" s="53">
        <v>1976</v>
      </c>
      <c r="D59" s="12"/>
      <c r="E59" s="12" t="s">
        <v>153</v>
      </c>
      <c r="F59" s="54">
        <v>4</v>
      </c>
      <c r="G59" s="54">
        <v>2</v>
      </c>
      <c r="H59" s="55">
        <v>2556</v>
      </c>
      <c r="I59" s="55">
        <v>1690.8</v>
      </c>
      <c r="J59" s="55">
        <v>1690.8</v>
      </c>
      <c r="K59" s="13">
        <v>100</v>
      </c>
      <c r="L59" s="70">
        <f t="shared" si="5"/>
        <v>736102.4400000001</v>
      </c>
      <c r="M59" s="12">
        <v>0</v>
      </c>
      <c r="N59" s="12">
        <v>0</v>
      </c>
      <c r="O59" s="12">
        <v>0</v>
      </c>
      <c r="P59" s="12">
        <f t="shared" si="6"/>
        <v>736102.4400000001</v>
      </c>
      <c r="Q59" s="12">
        <v>287.99</v>
      </c>
      <c r="R59" s="12">
        <v>287.99</v>
      </c>
      <c r="S59" s="12" t="s">
        <v>162</v>
      </c>
      <c r="T59" s="12" t="s">
        <v>163</v>
      </c>
    </row>
    <row r="60" spans="1:20" s="36" customFormat="1" ht="25.5" customHeight="1">
      <c r="A60" s="21">
        <v>26</v>
      </c>
      <c r="B60" s="33" t="s">
        <v>116</v>
      </c>
      <c r="C60" s="53">
        <v>1959</v>
      </c>
      <c r="D60" s="12"/>
      <c r="E60" s="12" t="s">
        <v>144</v>
      </c>
      <c r="F60" s="54">
        <v>2</v>
      </c>
      <c r="G60" s="54">
        <v>3</v>
      </c>
      <c r="H60" s="55">
        <v>618</v>
      </c>
      <c r="I60" s="55">
        <v>614</v>
      </c>
      <c r="J60" s="55">
        <v>578.7</v>
      </c>
      <c r="K60" s="13">
        <v>27</v>
      </c>
      <c r="L60" s="70">
        <f t="shared" si="5"/>
        <v>588082.62</v>
      </c>
      <c r="M60" s="12">
        <v>0</v>
      </c>
      <c r="N60" s="12">
        <v>0</v>
      </c>
      <c r="O60" s="12">
        <v>0</v>
      </c>
      <c r="P60" s="12">
        <f t="shared" si="6"/>
        <v>588082.62</v>
      </c>
      <c r="Q60" s="12">
        <v>951.59</v>
      </c>
      <c r="R60" s="12">
        <v>951.59</v>
      </c>
      <c r="S60" s="12" t="s">
        <v>162</v>
      </c>
      <c r="T60" s="12" t="s">
        <v>163</v>
      </c>
    </row>
    <row r="61" spans="1:20" s="36" customFormat="1" ht="25.5" customHeight="1">
      <c r="A61" s="21">
        <v>27</v>
      </c>
      <c r="B61" s="33" t="s">
        <v>117</v>
      </c>
      <c r="C61" s="53">
        <v>1992</v>
      </c>
      <c r="D61" s="12"/>
      <c r="E61" s="12" t="s">
        <v>153</v>
      </c>
      <c r="F61" s="54">
        <v>5</v>
      </c>
      <c r="G61" s="54">
        <v>4</v>
      </c>
      <c r="H61" s="55">
        <v>3484.1</v>
      </c>
      <c r="I61" s="55">
        <v>2815.8</v>
      </c>
      <c r="J61" s="55">
        <v>2815.8</v>
      </c>
      <c r="K61" s="13">
        <v>120</v>
      </c>
      <c r="L61" s="70">
        <f t="shared" si="5"/>
        <v>2326891.026</v>
      </c>
      <c r="M61" s="12">
        <v>0</v>
      </c>
      <c r="N61" s="12">
        <v>0</v>
      </c>
      <c r="O61" s="12">
        <v>0</v>
      </c>
      <c r="P61" s="12">
        <f t="shared" si="6"/>
        <v>2326891.026</v>
      </c>
      <c r="Q61" s="12">
        <v>667.86</v>
      </c>
      <c r="R61" s="12">
        <v>667.86</v>
      </c>
      <c r="S61" s="12" t="s">
        <v>162</v>
      </c>
      <c r="T61" s="12" t="s">
        <v>163</v>
      </c>
    </row>
    <row r="62" spans="1:20" s="36" customFormat="1" ht="25.5" customHeight="1">
      <c r="A62" s="21">
        <v>28</v>
      </c>
      <c r="B62" s="33" t="s">
        <v>118</v>
      </c>
      <c r="C62" s="53">
        <v>1968</v>
      </c>
      <c r="D62" s="12"/>
      <c r="E62" s="12" t="s">
        <v>153</v>
      </c>
      <c r="F62" s="54">
        <v>3</v>
      </c>
      <c r="G62" s="54">
        <v>2</v>
      </c>
      <c r="H62" s="55">
        <v>901.4</v>
      </c>
      <c r="I62" s="55">
        <v>802.5</v>
      </c>
      <c r="J62" s="55">
        <v>802.5</v>
      </c>
      <c r="K62" s="13">
        <v>28</v>
      </c>
      <c r="L62" s="70">
        <f t="shared" si="5"/>
        <v>857763.226</v>
      </c>
      <c r="M62" s="12">
        <v>0</v>
      </c>
      <c r="N62" s="12">
        <v>0</v>
      </c>
      <c r="O62" s="12">
        <v>0</v>
      </c>
      <c r="P62" s="12">
        <f>L62</f>
        <v>857763.226</v>
      </c>
      <c r="Q62" s="12">
        <v>951.59</v>
      </c>
      <c r="R62" s="12">
        <v>951.59</v>
      </c>
      <c r="S62" s="12" t="s">
        <v>162</v>
      </c>
      <c r="T62" s="12" t="s">
        <v>163</v>
      </c>
    </row>
    <row r="63" spans="1:20" s="36" customFormat="1" ht="25.5" customHeight="1">
      <c r="A63" s="21">
        <v>29</v>
      </c>
      <c r="B63" s="64" t="s">
        <v>179</v>
      </c>
      <c r="C63" s="65">
        <v>1972</v>
      </c>
      <c r="D63" s="66"/>
      <c r="E63" s="66" t="s">
        <v>153</v>
      </c>
      <c r="F63" s="54">
        <v>2</v>
      </c>
      <c r="G63" s="54">
        <v>2</v>
      </c>
      <c r="H63" s="67" t="s">
        <v>180</v>
      </c>
      <c r="I63" s="67" t="s">
        <v>180</v>
      </c>
      <c r="J63" s="67" t="s">
        <v>181</v>
      </c>
      <c r="K63" s="68">
        <v>22</v>
      </c>
      <c r="L63" s="70">
        <f t="shared" si="5"/>
        <v>304544.16000000003</v>
      </c>
      <c r="M63" s="66">
        <v>0</v>
      </c>
      <c r="N63" s="66">
        <v>0</v>
      </c>
      <c r="O63" s="66">
        <v>0</v>
      </c>
      <c r="P63" s="36">
        <f>L63</f>
        <v>304544.16000000003</v>
      </c>
      <c r="Q63" s="66">
        <v>667.86</v>
      </c>
      <c r="R63" s="66">
        <v>667.86</v>
      </c>
      <c r="S63" s="66" t="s">
        <v>162</v>
      </c>
      <c r="T63" s="66" t="s">
        <v>163</v>
      </c>
    </row>
    <row r="64" spans="1:20" s="36" customFormat="1" ht="25.5" customHeight="1">
      <c r="A64" s="21">
        <v>30</v>
      </c>
      <c r="B64" s="33" t="s">
        <v>119</v>
      </c>
      <c r="C64" s="53">
        <v>1983</v>
      </c>
      <c r="D64" s="12"/>
      <c r="E64" s="12" t="s">
        <v>153</v>
      </c>
      <c r="F64" s="54">
        <v>5</v>
      </c>
      <c r="G64" s="54">
        <v>1</v>
      </c>
      <c r="H64" s="55">
        <v>893.8</v>
      </c>
      <c r="I64" s="55">
        <v>800.4</v>
      </c>
      <c r="J64" s="55">
        <v>800.4</v>
      </c>
      <c r="K64" s="13">
        <v>72</v>
      </c>
      <c r="L64" s="56">
        <f t="shared" si="5"/>
        <v>596933.2679999999</v>
      </c>
      <c r="M64" s="12">
        <v>0</v>
      </c>
      <c r="N64" s="12">
        <v>0</v>
      </c>
      <c r="O64" s="12">
        <v>0</v>
      </c>
      <c r="P64" s="12">
        <f t="shared" si="6"/>
        <v>596933.2679999999</v>
      </c>
      <c r="Q64" s="12">
        <v>667.86</v>
      </c>
      <c r="R64" s="12">
        <v>667.86</v>
      </c>
      <c r="S64" s="12" t="s">
        <v>162</v>
      </c>
      <c r="T64" s="12" t="s">
        <v>163</v>
      </c>
    </row>
    <row r="65" spans="1:20" s="36" customFormat="1" ht="15.6" customHeight="1">
      <c r="A65" s="82" t="s">
        <v>30</v>
      </c>
      <c r="B65" s="83"/>
      <c r="C65" s="38" t="s">
        <v>28</v>
      </c>
      <c r="D65" s="12" t="s">
        <v>28</v>
      </c>
      <c r="E65" s="12" t="s">
        <v>28</v>
      </c>
      <c r="F65" s="12" t="s">
        <v>28</v>
      </c>
      <c r="G65" s="12" t="s">
        <v>28</v>
      </c>
      <c r="H65" s="43">
        <f>SUM(H66:H91)</f>
        <v>15561.300000000001</v>
      </c>
      <c r="I65" s="43">
        <f aca="true" t="shared" si="7" ref="I65:O65">SUM(I66:I91)</f>
        <v>11658.499999999998</v>
      </c>
      <c r="J65" s="43">
        <f t="shared" si="7"/>
        <v>15180.500000000002</v>
      </c>
      <c r="K65" s="43">
        <f t="shared" si="7"/>
        <v>859</v>
      </c>
      <c r="L65" s="71">
        <f>SUM(L66:L91)</f>
        <v>16450165.256299999</v>
      </c>
      <c r="M65" s="43">
        <f t="shared" si="7"/>
        <v>0</v>
      </c>
      <c r="N65" s="43">
        <f t="shared" si="7"/>
        <v>0</v>
      </c>
      <c r="O65" s="43">
        <f t="shared" si="7"/>
        <v>0</v>
      </c>
      <c r="P65" s="72">
        <f>SUM(P66:P91)</f>
        <v>16450165.256299999</v>
      </c>
      <c r="Q65" s="14" t="s">
        <v>28</v>
      </c>
      <c r="R65" s="14" t="s">
        <v>28</v>
      </c>
      <c r="S65" s="14" t="s">
        <v>28</v>
      </c>
      <c r="T65" s="14" t="s">
        <v>28</v>
      </c>
    </row>
    <row r="66" spans="1:20" s="36" customFormat="1" ht="25.5" customHeight="1">
      <c r="A66" s="21">
        <v>1</v>
      </c>
      <c r="B66" s="64" t="s">
        <v>84</v>
      </c>
      <c r="C66" s="65">
        <v>1954</v>
      </c>
      <c r="D66" s="66"/>
      <c r="E66" s="66" t="s">
        <v>144</v>
      </c>
      <c r="F66" s="54">
        <v>2</v>
      </c>
      <c r="G66" s="54">
        <v>3</v>
      </c>
      <c r="H66" s="67" t="s">
        <v>149</v>
      </c>
      <c r="I66" s="67" t="s">
        <v>150</v>
      </c>
      <c r="J66" s="67">
        <v>548.3</v>
      </c>
      <c r="K66" s="68">
        <v>33</v>
      </c>
      <c r="L66" s="70">
        <f>H66*Q66</f>
        <v>963873.3260000001</v>
      </c>
      <c r="M66" s="66">
        <v>0</v>
      </c>
      <c r="N66" s="66">
        <v>0</v>
      </c>
      <c r="O66" s="66">
        <v>0</v>
      </c>
      <c r="P66" s="66">
        <f>L66</f>
        <v>963873.3260000001</v>
      </c>
      <c r="Q66" s="66">
        <v>1633.13</v>
      </c>
      <c r="R66" s="66">
        <v>1633.13</v>
      </c>
      <c r="S66" s="66" t="s">
        <v>167</v>
      </c>
      <c r="T66" s="66" t="s">
        <v>140</v>
      </c>
    </row>
    <row r="67" spans="1:20" s="36" customFormat="1" ht="25.5" customHeight="1">
      <c r="A67" s="21">
        <v>2</v>
      </c>
      <c r="B67" s="64" t="s">
        <v>98</v>
      </c>
      <c r="C67" s="65">
        <v>1955</v>
      </c>
      <c r="D67" s="66"/>
      <c r="E67" s="66" t="s">
        <v>144</v>
      </c>
      <c r="F67" s="54">
        <v>2</v>
      </c>
      <c r="G67" s="54">
        <v>3</v>
      </c>
      <c r="H67" s="67">
        <v>718.8</v>
      </c>
      <c r="I67" s="67">
        <v>632.1</v>
      </c>
      <c r="J67" s="67">
        <v>632.1</v>
      </c>
      <c r="K67" s="68">
        <v>39</v>
      </c>
      <c r="L67" s="70">
        <f aca="true" t="shared" si="8" ref="L67:L91">H67*Q67</f>
        <v>1173893.844</v>
      </c>
      <c r="M67" s="66">
        <v>0</v>
      </c>
      <c r="N67" s="66">
        <v>0</v>
      </c>
      <c r="O67" s="66">
        <v>0</v>
      </c>
      <c r="P67" s="66">
        <f aca="true" t="shared" si="9" ref="P67:P91">L67</f>
        <v>1173893.844</v>
      </c>
      <c r="Q67" s="66">
        <v>1633.13</v>
      </c>
      <c r="R67" s="66">
        <v>1633.13</v>
      </c>
      <c r="S67" s="66" t="s">
        <v>167</v>
      </c>
      <c r="T67" s="66" t="s">
        <v>140</v>
      </c>
    </row>
    <row r="68" spans="1:20" s="36" customFormat="1" ht="25.5" customHeight="1">
      <c r="A68" s="21">
        <v>3</v>
      </c>
      <c r="B68" s="64" t="s">
        <v>99</v>
      </c>
      <c r="C68" s="65">
        <v>1956</v>
      </c>
      <c r="D68" s="66"/>
      <c r="E68" s="66" t="s">
        <v>144</v>
      </c>
      <c r="F68" s="54">
        <v>2</v>
      </c>
      <c r="G68" s="54">
        <v>2</v>
      </c>
      <c r="H68" s="67" t="s">
        <v>164</v>
      </c>
      <c r="I68" s="67" t="s">
        <v>168</v>
      </c>
      <c r="J68" s="67">
        <v>758.5</v>
      </c>
      <c r="K68" s="68">
        <v>39</v>
      </c>
      <c r="L68" s="70">
        <f t="shared" si="8"/>
        <v>1328404.2733</v>
      </c>
      <c r="M68" s="66">
        <v>0</v>
      </c>
      <c r="N68" s="66">
        <v>0</v>
      </c>
      <c r="O68" s="66">
        <v>0</v>
      </c>
      <c r="P68" s="66">
        <f t="shared" si="9"/>
        <v>1328404.2733</v>
      </c>
      <c r="Q68" s="66">
        <v>1633.13</v>
      </c>
      <c r="R68" s="66">
        <v>1633.13</v>
      </c>
      <c r="S68" s="66" t="s">
        <v>167</v>
      </c>
      <c r="T68" s="66" t="s">
        <v>140</v>
      </c>
    </row>
    <row r="69" spans="1:20" s="36" customFormat="1" ht="25.5" customHeight="1">
      <c r="A69" s="21">
        <v>4</v>
      </c>
      <c r="B69" s="64" t="s">
        <v>100</v>
      </c>
      <c r="C69" s="65">
        <v>1957</v>
      </c>
      <c r="D69" s="66"/>
      <c r="E69" s="66" t="s">
        <v>144</v>
      </c>
      <c r="F69" s="54">
        <v>2</v>
      </c>
      <c r="G69" s="54">
        <v>2</v>
      </c>
      <c r="H69" s="67">
        <v>878.6</v>
      </c>
      <c r="I69" s="67">
        <v>814.1</v>
      </c>
      <c r="J69" s="67">
        <v>756.6</v>
      </c>
      <c r="K69" s="68">
        <v>52</v>
      </c>
      <c r="L69" s="70">
        <f t="shared" si="8"/>
        <v>1434868.0180000002</v>
      </c>
      <c r="M69" s="66">
        <v>0</v>
      </c>
      <c r="N69" s="66">
        <v>0</v>
      </c>
      <c r="O69" s="66">
        <v>0</v>
      </c>
      <c r="P69" s="66">
        <f t="shared" si="9"/>
        <v>1434868.0180000002</v>
      </c>
      <c r="Q69" s="66">
        <v>1633.13</v>
      </c>
      <c r="R69" s="66">
        <v>1633.13</v>
      </c>
      <c r="S69" s="66" t="s">
        <v>167</v>
      </c>
      <c r="T69" s="66" t="s">
        <v>140</v>
      </c>
    </row>
    <row r="70" spans="1:20" s="36" customFormat="1" ht="25.5" customHeight="1">
      <c r="A70" s="21">
        <v>5</v>
      </c>
      <c r="B70" s="33" t="s">
        <v>86</v>
      </c>
      <c r="C70" s="53">
        <v>1961</v>
      </c>
      <c r="D70" s="12"/>
      <c r="E70" s="12" t="s">
        <v>169</v>
      </c>
      <c r="F70" s="54">
        <v>2</v>
      </c>
      <c r="G70" s="54">
        <v>2</v>
      </c>
      <c r="H70" s="55" t="s">
        <v>151</v>
      </c>
      <c r="I70" s="55" t="s">
        <v>152</v>
      </c>
      <c r="J70" s="55">
        <v>357.1</v>
      </c>
      <c r="K70" s="13">
        <v>39</v>
      </c>
      <c r="L70" s="70">
        <f t="shared" si="8"/>
        <v>145089.362</v>
      </c>
      <c r="M70" s="12">
        <v>0</v>
      </c>
      <c r="N70" s="12">
        <v>0</v>
      </c>
      <c r="O70" s="12">
        <v>0</v>
      </c>
      <c r="P70" s="12">
        <f t="shared" si="9"/>
        <v>145089.362</v>
      </c>
      <c r="Q70" s="12">
        <v>287.99</v>
      </c>
      <c r="R70" s="12">
        <v>287.99</v>
      </c>
      <c r="S70" s="12" t="s">
        <v>167</v>
      </c>
      <c r="T70" s="12" t="s">
        <v>140</v>
      </c>
    </row>
    <row r="71" spans="1:20" s="36" customFormat="1" ht="25.5" customHeight="1">
      <c r="A71" s="21">
        <v>6</v>
      </c>
      <c r="B71" s="33" t="s">
        <v>120</v>
      </c>
      <c r="C71" s="53">
        <v>1961</v>
      </c>
      <c r="D71" s="12"/>
      <c r="E71" s="12" t="s">
        <v>144</v>
      </c>
      <c r="F71" s="54">
        <v>2</v>
      </c>
      <c r="G71" s="54">
        <v>2</v>
      </c>
      <c r="H71" s="55">
        <v>454.2</v>
      </c>
      <c r="I71" s="55">
        <v>454.2</v>
      </c>
      <c r="J71" s="55">
        <v>453.1</v>
      </c>
      <c r="K71" s="13">
        <v>28</v>
      </c>
      <c r="L71" s="70">
        <f t="shared" si="8"/>
        <v>130805.058</v>
      </c>
      <c r="M71" s="12">
        <v>0</v>
      </c>
      <c r="N71" s="12">
        <v>0</v>
      </c>
      <c r="O71" s="12">
        <v>0</v>
      </c>
      <c r="P71" s="12">
        <f t="shared" si="9"/>
        <v>130805.058</v>
      </c>
      <c r="Q71" s="12">
        <v>287.99</v>
      </c>
      <c r="R71" s="12">
        <v>287.99</v>
      </c>
      <c r="S71" s="12" t="s">
        <v>167</v>
      </c>
      <c r="T71" s="12" t="s">
        <v>140</v>
      </c>
    </row>
    <row r="72" spans="1:20" s="36" customFormat="1" ht="25.5" customHeight="1">
      <c r="A72" s="21">
        <v>7</v>
      </c>
      <c r="B72" s="33" t="s">
        <v>87</v>
      </c>
      <c r="C72" s="53">
        <v>1961</v>
      </c>
      <c r="D72" s="12"/>
      <c r="E72" s="12" t="s">
        <v>153</v>
      </c>
      <c r="F72" s="54">
        <v>2</v>
      </c>
      <c r="G72" s="54">
        <v>1</v>
      </c>
      <c r="H72" s="55">
        <v>217.6</v>
      </c>
      <c r="I72" s="55">
        <v>217.6</v>
      </c>
      <c r="J72" s="55">
        <v>217.6</v>
      </c>
      <c r="K72" s="13">
        <v>8</v>
      </c>
      <c r="L72" s="70">
        <f t="shared" si="8"/>
        <v>62666.624</v>
      </c>
      <c r="M72" s="12">
        <v>0</v>
      </c>
      <c r="N72" s="12">
        <v>0</v>
      </c>
      <c r="O72" s="12">
        <v>0</v>
      </c>
      <c r="P72" s="12">
        <f t="shared" si="9"/>
        <v>62666.624</v>
      </c>
      <c r="Q72" s="12">
        <v>287.99</v>
      </c>
      <c r="R72" s="12">
        <v>287.99</v>
      </c>
      <c r="S72" s="12" t="s">
        <v>167</v>
      </c>
      <c r="T72" s="12" t="s">
        <v>140</v>
      </c>
    </row>
    <row r="73" spans="1:20" s="36" customFormat="1" ht="25.5" customHeight="1">
      <c r="A73" s="21">
        <v>8</v>
      </c>
      <c r="B73" s="33" t="s">
        <v>121</v>
      </c>
      <c r="C73" s="53">
        <v>1961</v>
      </c>
      <c r="D73" s="12"/>
      <c r="E73" s="12" t="s">
        <v>135</v>
      </c>
      <c r="F73" s="54">
        <v>2</v>
      </c>
      <c r="G73" s="54">
        <v>1</v>
      </c>
      <c r="H73" s="55">
        <v>330.4</v>
      </c>
      <c r="I73" s="55">
        <v>330.4</v>
      </c>
      <c r="J73" s="55">
        <v>330.4</v>
      </c>
      <c r="K73" s="13">
        <v>19</v>
      </c>
      <c r="L73" s="70">
        <f t="shared" si="8"/>
        <v>95151.896</v>
      </c>
      <c r="M73" s="12">
        <v>0</v>
      </c>
      <c r="N73" s="12">
        <v>0</v>
      </c>
      <c r="O73" s="12">
        <v>0</v>
      </c>
      <c r="P73" s="12">
        <f t="shared" si="9"/>
        <v>95151.896</v>
      </c>
      <c r="Q73" s="12">
        <v>287.99</v>
      </c>
      <c r="R73" s="12">
        <v>287.99</v>
      </c>
      <c r="S73" s="12" t="s">
        <v>167</v>
      </c>
      <c r="T73" s="12" t="s">
        <v>140</v>
      </c>
    </row>
    <row r="74" spans="1:20" s="36" customFormat="1" ht="25.5" customHeight="1">
      <c r="A74" s="21">
        <v>9</v>
      </c>
      <c r="B74" s="33" t="s">
        <v>122</v>
      </c>
      <c r="C74" s="53">
        <v>1961</v>
      </c>
      <c r="D74" s="12"/>
      <c r="E74" s="12" t="s">
        <v>135</v>
      </c>
      <c r="F74" s="54">
        <v>2</v>
      </c>
      <c r="G74" s="54">
        <v>1</v>
      </c>
      <c r="H74" s="55">
        <v>362</v>
      </c>
      <c r="I74" s="55">
        <v>334</v>
      </c>
      <c r="J74" s="55">
        <v>285.2</v>
      </c>
      <c r="K74" s="13">
        <v>19</v>
      </c>
      <c r="L74" s="70">
        <f t="shared" si="8"/>
        <v>104252.38</v>
      </c>
      <c r="M74" s="12">
        <v>0</v>
      </c>
      <c r="N74" s="12">
        <v>0</v>
      </c>
      <c r="O74" s="12">
        <v>0</v>
      </c>
      <c r="P74" s="12">
        <f t="shared" si="9"/>
        <v>104252.38</v>
      </c>
      <c r="Q74" s="12">
        <v>287.99</v>
      </c>
      <c r="R74" s="12">
        <v>287.99</v>
      </c>
      <c r="S74" s="12" t="s">
        <v>167</v>
      </c>
      <c r="T74" s="12" t="s">
        <v>140</v>
      </c>
    </row>
    <row r="75" spans="1:20" s="36" customFormat="1" ht="25.5" customHeight="1">
      <c r="A75" s="21">
        <v>10</v>
      </c>
      <c r="B75" s="33" t="s">
        <v>123</v>
      </c>
      <c r="C75" s="53">
        <v>1962</v>
      </c>
      <c r="D75" s="12"/>
      <c r="E75" s="12" t="s">
        <v>153</v>
      </c>
      <c r="F75" s="54">
        <v>2</v>
      </c>
      <c r="G75" s="54">
        <v>2</v>
      </c>
      <c r="H75" s="55">
        <v>655.7</v>
      </c>
      <c r="I75" s="55">
        <v>616</v>
      </c>
      <c r="J75" s="55">
        <v>616</v>
      </c>
      <c r="K75" s="13">
        <v>27</v>
      </c>
      <c r="L75" s="70">
        <f t="shared" si="8"/>
        <v>188835.043</v>
      </c>
      <c r="M75" s="12">
        <v>0</v>
      </c>
      <c r="N75" s="12">
        <v>0</v>
      </c>
      <c r="O75" s="12">
        <v>0</v>
      </c>
      <c r="P75" s="12">
        <f t="shared" si="9"/>
        <v>188835.043</v>
      </c>
      <c r="Q75" s="12">
        <v>287.99</v>
      </c>
      <c r="R75" s="12">
        <v>287.99</v>
      </c>
      <c r="S75" s="12" t="s">
        <v>167</v>
      </c>
      <c r="T75" s="12" t="s">
        <v>140</v>
      </c>
    </row>
    <row r="76" spans="1:20" s="36" customFormat="1" ht="25.5" customHeight="1">
      <c r="A76" s="21">
        <v>11</v>
      </c>
      <c r="B76" s="33" t="s">
        <v>124</v>
      </c>
      <c r="C76" s="53">
        <v>1962</v>
      </c>
      <c r="D76" s="12"/>
      <c r="E76" s="12" t="s">
        <v>153</v>
      </c>
      <c r="F76" s="54">
        <v>2</v>
      </c>
      <c r="G76" s="54">
        <v>2</v>
      </c>
      <c r="H76" s="55">
        <v>696.1</v>
      </c>
      <c r="I76" s="55">
        <v>643.6</v>
      </c>
      <c r="J76" s="55">
        <v>643.6</v>
      </c>
      <c r="K76" s="13">
        <v>29</v>
      </c>
      <c r="L76" s="70">
        <f t="shared" si="8"/>
        <v>200469.839</v>
      </c>
      <c r="M76" s="12">
        <v>0</v>
      </c>
      <c r="N76" s="12">
        <v>0</v>
      </c>
      <c r="O76" s="12">
        <v>0</v>
      </c>
      <c r="P76" s="12">
        <f t="shared" si="9"/>
        <v>200469.839</v>
      </c>
      <c r="Q76" s="12">
        <v>287.99</v>
      </c>
      <c r="R76" s="12">
        <v>287.99</v>
      </c>
      <c r="S76" s="12" t="s">
        <v>167</v>
      </c>
      <c r="T76" s="12" t="s">
        <v>140</v>
      </c>
    </row>
    <row r="77" spans="1:20" s="36" customFormat="1" ht="25.5" customHeight="1">
      <c r="A77" s="21">
        <v>12</v>
      </c>
      <c r="B77" s="33" t="s">
        <v>125</v>
      </c>
      <c r="C77" s="53">
        <v>1962</v>
      </c>
      <c r="D77" s="12"/>
      <c r="E77" s="12" t="s">
        <v>135</v>
      </c>
      <c r="F77" s="54">
        <v>2</v>
      </c>
      <c r="G77" s="54">
        <v>1</v>
      </c>
      <c r="H77" s="55">
        <v>353.2</v>
      </c>
      <c r="I77" s="55">
        <v>326</v>
      </c>
      <c r="J77" s="55">
        <v>277.5</v>
      </c>
      <c r="K77" s="13">
        <v>23</v>
      </c>
      <c r="L77" s="70">
        <f t="shared" si="8"/>
        <v>101718.068</v>
      </c>
      <c r="M77" s="12">
        <v>0</v>
      </c>
      <c r="N77" s="12">
        <v>0</v>
      </c>
      <c r="O77" s="12">
        <v>0</v>
      </c>
      <c r="P77" s="12">
        <f t="shared" si="9"/>
        <v>101718.068</v>
      </c>
      <c r="Q77" s="12">
        <v>287.99</v>
      </c>
      <c r="R77" s="12">
        <v>287.99</v>
      </c>
      <c r="S77" s="12" t="s">
        <v>167</v>
      </c>
      <c r="T77" s="12" t="s">
        <v>140</v>
      </c>
    </row>
    <row r="78" spans="1:20" s="36" customFormat="1" ht="25.5" customHeight="1">
      <c r="A78" s="21">
        <v>13</v>
      </c>
      <c r="B78" s="33" t="s">
        <v>90</v>
      </c>
      <c r="C78" s="53">
        <v>1962</v>
      </c>
      <c r="D78" s="12"/>
      <c r="E78" s="12" t="s">
        <v>153</v>
      </c>
      <c r="F78" s="54">
        <v>2</v>
      </c>
      <c r="G78" s="54">
        <v>1</v>
      </c>
      <c r="H78" s="55" t="s">
        <v>155</v>
      </c>
      <c r="I78" s="55" t="s">
        <v>156</v>
      </c>
      <c r="J78" s="55">
        <v>250.3</v>
      </c>
      <c r="K78" s="13">
        <v>12</v>
      </c>
      <c r="L78" s="70">
        <f t="shared" si="8"/>
        <v>100681.304</v>
      </c>
      <c r="M78" s="12">
        <v>0</v>
      </c>
      <c r="N78" s="12">
        <v>0</v>
      </c>
      <c r="O78" s="12">
        <v>0</v>
      </c>
      <c r="P78" s="12">
        <f t="shared" si="9"/>
        <v>100681.304</v>
      </c>
      <c r="Q78" s="12">
        <v>287.99</v>
      </c>
      <c r="R78" s="12">
        <v>287.99</v>
      </c>
      <c r="S78" s="12" t="s">
        <v>167</v>
      </c>
      <c r="T78" s="12" t="s">
        <v>140</v>
      </c>
    </row>
    <row r="79" spans="1:20" s="36" customFormat="1" ht="25.5" customHeight="1">
      <c r="A79" s="21">
        <v>14</v>
      </c>
      <c r="B79" s="33" t="s">
        <v>104</v>
      </c>
      <c r="C79" s="53">
        <v>1964</v>
      </c>
      <c r="D79" s="12"/>
      <c r="E79" s="12" t="s">
        <v>153</v>
      </c>
      <c r="F79" s="54">
        <v>2</v>
      </c>
      <c r="G79" s="54">
        <v>3</v>
      </c>
      <c r="H79" s="55">
        <v>497.9</v>
      </c>
      <c r="I79" s="55">
        <v>494.6</v>
      </c>
      <c r="J79" s="55">
        <v>371.8</v>
      </c>
      <c r="K79" s="13">
        <v>24</v>
      </c>
      <c r="L79" s="70">
        <f t="shared" si="8"/>
        <v>143390.221</v>
      </c>
      <c r="M79" s="12">
        <v>0</v>
      </c>
      <c r="N79" s="12">
        <v>0</v>
      </c>
      <c r="O79" s="12">
        <v>0</v>
      </c>
      <c r="P79" s="12">
        <f t="shared" si="9"/>
        <v>143390.221</v>
      </c>
      <c r="Q79" s="12">
        <v>287.99</v>
      </c>
      <c r="R79" s="12">
        <v>287.99</v>
      </c>
      <c r="S79" s="12" t="s">
        <v>167</v>
      </c>
      <c r="T79" s="12" t="s">
        <v>140</v>
      </c>
    </row>
    <row r="80" spans="1:20" s="36" customFormat="1" ht="25.5" customHeight="1">
      <c r="A80" s="21">
        <v>15</v>
      </c>
      <c r="B80" s="33" t="s">
        <v>112</v>
      </c>
      <c r="C80" s="53">
        <v>1967</v>
      </c>
      <c r="D80" s="12"/>
      <c r="E80" s="12" t="s">
        <v>153</v>
      </c>
      <c r="F80" s="54">
        <v>2</v>
      </c>
      <c r="G80" s="54">
        <v>2</v>
      </c>
      <c r="H80" s="55">
        <v>446.3</v>
      </c>
      <c r="I80" s="55" t="s">
        <v>166</v>
      </c>
      <c r="J80" s="55">
        <v>424.5</v>
      </c>
      <c r="K80" s="13">
        <v>25</v>
      </c>
      <c r="L80" s="70">
        <f t="shared" si="8"/>
        <v>135130.71399999998</v>
      </c>
      <c r="M80" s="12">
        <v>0</v>
      </c>
      <c r="N80" s="12">
        <v>0</v>
      </c>
      <c r="O80" s="12">
        <v>0</v>
      </c>
      <c r="P80" s="12">
        <f t="shared" si="9"/>
        <v>135130.71399999998</v>
      </c>
      <c r="Q80" s="12">
        <v>302.78</v>
      </c>
      <c r="R80" s="12">
        <v>302.78</v>
      </c>
      <c r="S80" s="12" t="s">
        <v>167</v>
      </c>
      <c r="T80" s="12" t="s">
        <v>140</v>
      </c>
    </row>
    <row r="81" spans="1:20" s="36" customFormat="1" ht="25.5" customHeight="1">
      <c r="A81" s="21">
        <v>16</v>
      </c>
      <c r="B81" s="33" t="s">
        <v>113</v>
      </c>
      <c r="C81" s="53">
        <v>1967</v>
      </c>
      <c r="D81" s="12"/>
      <c r="E81" s="12" t="s">
        <v>153</v>
      </c>
      <c r="F81" s="54">
        <v>2</v>
      </c>
      <c r="G81" s="54">
        <v>2</v>
      </c>
      <c r="H81" s="55">
        <v>290.2</v>
      </c>
      <c r="I81" s="55">
        <v>290.2</v>
      </c>
      <c r="J81" s="55">
        <v>264.7</v>
      </c>
      <c r="K81" s="13">
        <v>15</v>
      </c>
      <c r="L81" s="70">
        <f t="shared" si="8"/>
        <v>87866.756</v>
      </c>
      <c r="M81" s="12">
        <v>0</v>
      </c>
      <c r="N81" s="12">
        <v>0</v>
      </c>
      <c r="O81" s="12">
        <v>0</v>
      </c>
      <c r="P81" s="12">
        <f t="shared" si="9"/>
        <v>87866.756</v>
      </c>
      <c r="Q81" s="12">
        <v>302.78</v>
      </c>
      <c r="R81" s="12">
        <v>302.78</v>
      </c>
      <c r="S81" s="12" t="s">
        <v>167</v>
      </c>
      <c r="T81" s="12" t="s">
        <v>140</v>
      </c>
    </row>
    <row r="82" spans="1:20" s="36" customFormat="1" ht="25.5" customHeight="1">
      <c r="A82" s="21">
        <v>17</v>
      </c>
      <c r="B82" s="33" t="s">
        <v>170</v>
      </c>
      <c r="C82" s="53">
        <v>1966</v>
      </c>
      <c r="D82" s="12"/>
      <c r="E82" s="12" t="s">
        <v>153</v>
      </c>
      <c r="F82" s="54">
        <v>2</v>
      </c>
      <c r="G82" s="54">
        <v>2</v>
      </c>
      <c r="H82" s="55" t="s">
        <v>171</v>
      </c>
      <c r="I82" s="55" t="s">
        <v>171</v>
      </c>
      <c r="J82" s="55">
        <v>505.7</v>
      </c>
      <c r="K82" s="13">
        <v>24</v>
      </c>
      <c r="L82" s="70">
        <f t="shared" si="8"/>
        <v>168315.40199999997</v>
      </c>
      <c r="M82" s="12">
        <v>0</v>
      </c>
      <c r="N82" s="12">
        <v>0</v>
      </c>
      <c r="O82" s="12">
        <v>0</v>
      </c>
      <c r="P82" s="12">
        <f t="shared" si="9"/>
        <v>168315.40199999997</v>
      </c>
      <c r="Q82" s="12">
        <v>302.78</v>
      </c>
      <c r="R82" s="12">
        <v>302.78</v>
      </c>
      <c r="S82" s="12" t="s">
        <v>167</v>
      </c>
      <c r="T82" s="12" t="s">
        <v>140</v>
      </c>
    </row>
    <row r="83" spans="1:20" s="36" customFormat="1" ht="25.5" customHeight="1">
      <c r="A83" s="21">
        <v>18</v>
      </c>
      <c r="B83" s="33" t="s">
        <v>126</v>
      </c>
      <c r="C83" s="53">
        <v>1969</v>
      </c>
      <c r="D83" s="12"/>
      <c r="E83" s="12" t="s">
        <v>153</v>
      </c>
      <c r="F83" s="54">
        <v>2</v>
      </c>
      <c r="G83" s="54">
        <v>2</v>
      </c>
      <c r="H83" s="55">
        <v>433.3</v>
      </c>
      <c r="I83" s="55">
        <v>433.3</v>
      </c>
      <c r="J83" s="55">
        <v>430.3</v>
      </c>
      <c r="K83" s="13">
        <v>19</v>
      </c>
      <c r="L83" s="70">
        <f t="shared" si="8"/>
        <v>289383.738</v>
      </c>
      <c r="M83" s="12">
        <v>0</v>
      </c>
      <c r="N83" s="12">
        <v>0</v>
      </c>
      <c r="O83" s="12">
        <v>0</v>
      </c>
      <c r="P83" s="12">
        <f t="shared" si="9"/>
        <v>289383.738</v>
      </c>
      <c r="Q83" s="12">
        <v>667.86</v>
      </c>
      <c r="R83" s="12">
        <v>667.86</v>
      </c>
      <c r="S83" s="12" t="s">
        <v>167</v>
      </c>
      <c r="T83" s="12" t="s">
        <v>140</v>
      </c>
    </row>
    <row r="84" spans="1:20" s="36" customFormat="1" ht="25.5" customHeight="1">
      <c r="A84" s="21">
        <v>19</v>
      </c>
      <c r="B84" s="33" t="s">
        <v>127</v>
      </c>
      <c r="C84" s="53">
        <v>1969</v>
      </c>
      <c r="D84" s="12"/>
      <c r="E84" s="12" t="s">
        <v>153</v>
      </c>
      <c r="F84" s="54">
        <v>2</v>
      </c>
      <c r="G84" s="54">
        <v>2</v>
      </c>
      <c r="H84" s="55">
        <v>520.9</v>
      </c>
      <c r="I84" s="55">
        <v>520.9</v>
      </c>
      <c r="J84" s="55">
        <v>495.3</v>
      </c>
      <c r="K84" s="13">
        <v>28</v>
      </c>
      <c r="L84" s="70">
        <f t="shared" si="8"/>
        <v>157718.10199999998</v>
      </c>
      <c r="M84" s="12">
        <v>0</v>
      </c>
      <c r="N84" s="12">
        <v>0</v>
      </c>
      <c r="O84" s="12">
        <v>0</v>
      </c>
      <c r="P84" s="12">
        <f t="shared" si="9"/>
        <v>157718.10199999998</v>
      </c>
      <c r="Q84" s="12">
        <v>302.78</v>
      </c>
      <c r="R84" s="12">
        <v>302.78</v>
      </c>
      <c r="S84" s="12" t="s">
        <v>167</v>
      </c>
      <c r="T84" s="12" t="s">
        <v>140</v>
      </c>
    </row>
    <row r="85" spans="1:20" s="36" customFormat="1" ht="25.5" customHeight="1">
      <c r="A85" s="21">
        <v>20</v>
      </c>
      <c r="B85" s="33" t="s">
        <v>128</v>
      </c>
      <c r="C85" s="53">
        <v>1969</v>
      </c>
      <c r="D85" s="12"/>
      <c r="E85" s="12" t="s">
        <v>153</v>
      </c>
      <c r="F85" s="54">
        <v>2</v>
      </c>
      <c r="G85" s="54">
        <v>2</v>
      </c>
      <c r="H85" s="55">
        <v>530.3</v>
      </c>
      <c r="I85" s="55">
        <v>474.7</v>
      </c>
      <c r="J85" s="55">
        <v>474.7</v>
      </c>
      <c r="K85" s="13">
        <v>18</v>
      </c>
      <c r="L85" s="70">
        <f t="shared" si="8"/>
        <v>354166.158</v>
      </c>
      <c r="M85" s="12">
        <v>0</v>
      </c>
      <c r="N85" s="12">
        <v>0</v>
      </c>
      <c r="O85" s="12">
        <v>0</v>
      </c>
      <c r="P85" s="12">
        <f t="shared" si="9"/>
        <v>354166.158</v>
      </c>
      <c r="Q85" s="12">
        <v>667.86</v>
      </c>
      <c r="R85" s="12">
        <v>667.86</v>
      </c>
      <c r="S85" s="12" t="s">
        <v>167</v>
      </c>
      <c r="T85" s="12" t="s">
        <v>140</v>
      </c>
    </row>
    <row r="86" spans="1:20" s="36" customFormat="1" ht="25.5" customHeight="1">
      <c r="A86" s="21">
        <v>21</v>
      </c>
      <c r="B86" s="33" t="s">
        <v>129</v>
      </c>
      <c r="C86" s="53">
        <v>1969</v>
      </c>
      <c r="D86" s="12"/>
      <c r="E86" s="12" t="s">
        <v>153</v>
      </c>
      <c r="F86" s="54">
        <v>2</v>
      </c>
      <c r="G86" s="54">
        <v>3</v>
      </c>
      <c r="H86" s="55">
        <v>960.9</v>
      </c>
      <c r="I86" s="55">
        <v>874.7</v>
      </c>
      <c r="J86" s="55">
        <v>874.7</v>
      </c>
      <c r="K86" s="13">
        <v>40</v>
      </c>
      <c r="L86" s="70">
        <f t="shared" si="8"/>
        <v>932687.9759999999</v>
      </c>
      <c r="M86" s="12">
        <v>0</v>
      </c>
      <c r="N86" s="12">
        <v>0</v>
      </c>
      <c r="O86" s="12">
        <v>0</v>
      </c>
      <c r="P86" s="12">
        <f t="shared" si="9"/>
        <v>932687.9759999999</v>
      </c>
      <c r="Q86" s="12">
        <v>970.64</v>
      </c>
      <c r="R86" s="12">
        <v>970.64</v>
      </c>
      <c r="S86" s="12" t="s">
        <v>167</v>
      </c>
      <c r="T86" s="12" t="s">
        <v>140</v>
      </c>
    </row>
    <row r="87" spans="1:20" s="36" customFormat="1" ht="25.5" customHeight="1">
      <c r="A87" s="21">
        <v>22</v>
      </c>
      <c r="B87" s="64" t="s">
        <v>130</v>
      </c>
      <c r="C87" s="65">
        <v>1969</v>
      </c>
      <c r="D87" s="66"/>
      <c r="E87" s="66" t="s">
        <v>153</v>
      </c>
      <c r="F87" s="54">
        <v>2</v>
      </c>
      <c r="G87" s="54">
        <v>2</v>
      </c>
      <c r="H87" s="67">
        <v>331.2</v>
      </c>
      <c r="I87" s="67">
        <v>255.9</v>
      </c>
      <c r="J87" s="67">
        <v>255.9</v>
      </c>
      <c r="K87" s="68">
        <v>28</v>
      </c>
      <c r="L87" s="70">
        <f t="shared" si="8"/>
        <v>221195.232</v>
      </c>
      <c r="M87" s="66">
        <v>0</v>
      </c>
      <c r="N87" s="66">
        <v>0</v>
      </c>
      <c r="O87" s="66">
        <v>0</v>
      </c>
      <c r="P87" s="66">
        <f t="shared" si="9"/>
        <v>221195.232</v>
      </c>
      <c r="Q87" s="66">
        <v>667.86</v>
      </c>
      <c r="R87" s="66">
        <v>667.86</v>
      </c>
      <c r="S87" s="66" t="s">
        <v>167</v>
      </c>
      <c r="T87" s="66" t="s">
        <v>140</v>
      </c>
    </row>
    <row r="88" spans="1:20" s="36" customFormat="1" ht="25.5" customHeight="1">
      <c r="A88" s="21">
        <v>23</v>
      </c>
      <c r="B88" s="33" t="s">
        <v>131</v>
      </c>
      <c r="C88" s="53">
        <v>1970</v>
      </c>
      <c r="D88" s="12"/>
      <c r="E88" s="12" t="s">
        <v>153</v>
      </c>
      <c r="F88" s="54">
        <v>2</v>
      </c>
      <c r="G88" s="54">
        <v>1</v>
      </c>
      <c r="H88" s="55">
        <v>920.7</v>
      </c>
      <c r="I88" s="55">
        <v>639.3</v>
      </c>
      <c r="J88" s="55">
        <v>547.6</v>
      </c>
      <c r="K88" s="13">
        <v>87</v>
      </c>
      <c r="L88" s="70">
        <f t="shared" si="8"/>
        <v>893668.248</v>
      </c>
      <c r="M88" s="12">
        <v>0</v>
      </c>
      <c r="N88" s="12">
        <v>0</v>
      </c>
      <c r="O88" s="12">
        <v>0</v>
      </c>
      <c r="P88" s="12">
        <f t="shared" si="9"/>
        <v>893668.248</v>
      </c>
      <c r="Q88" s="12">
        <v>970.64</v>
      </c>
      <c r="R88" s="12">
        <v>970.64</v>
      </c>
      <c r="S88" s="12" t="s">
        <v>167</v>
      </c>
      <c r="T88" s="12" t="s">
        <v>140</v>
      </c>
    </row>
    <row r="89" spans="1:20" s="36" customFormat="1" ht="25.5" customHeight="1">
      <c r="A89" s="21">
        <v>24</v>
      </c>
      <c r="B89" s="33" t="s">
        <v>132</v>
      </c>
      <c r="C89" s="53">
        <v>1970</v>
      </c>
      <c r="D89" s="12"/>
      <c r="E89" s="12" t="s">
        <v>153</v>
      </c>
      <c r="F89" s="54">
        <v>3</v>
      </c>
      <c r="G89" s="54">
        <v>3</v>
      </c>
      <c r="H89" s="55" t="s">
        <v>172</v>
      </c>
      <c r="I89" s="55" t="s">
        <v>173</v>
      </c>
      <c r="J89" s="55">
        <v>1102.1</v>
      </c>
      <c r="K89" s="13">
        <v>54</v>
      </c>
      <c r="L89" s="70">
        <f t="shared" si="8"/>
        <v>413991.0939999999</v>
      </c>
      <c r="M89" s="12">
        <v>0</v>
      </c>
      <c r="N89" s="12">
        <v>0</v>
      </c>
      <c r="O89" s="12">
        <v>0</v>
      </c>
      <c r="P89" s="12">
        <f t="shared" si="9"/>
        <v>413991.0939999999</v>
      </c>
      <c r="Q89" s="12">
        <v>302.78</v>
      </c>
      <c r="R89" s="12">
        <v>302.78</v>
      </c>
      <c r="S89" s="12" t="s">
        <v>167</v>
      </c>
      <c r="T89" s="12" t="s">
        <v>140</v>
      </c>
    </row>
    <row r="90" spans="1:20" s="36" customFormat="1" ht="25.5" customHeight="1">
      <c r="A90" s="21">
        <v>25</v>
      </c>
      <c r="B90" s="64" t="s">
        <v>133</v>
      </c>
      <c r="C90" s="65">
        <v>1979</v>
      </c>
      <c r="D90" s="66"/>
      <c r="E90" s="66" t="s">
        <v>153</v>
      </c>
      <c r="F90" s="54">
        <v>2</v>
      </c>
      <c r="G90" s="54">
        <v>2</v>
      </c>
      <c r="H90" s="67">
        <v>620</v>
      </c>
      <c r="I90" s="67">
        <v>559.8</v>
      </c>
      <c r="J90" s="67">
        <v>559.8</v>
      </c>
      <c r="K90" s="68">
        <v>30</v>
      </c>
      <c r="L90" s="70">
        <f t="shared" si="8"/>
        <v>1012540.6000000001</v>
      </c>
      <c r="M90" s="66">
        <v>0</v>
      </c>
      <c r="N90" s="66">
        <v>0</v>
      </c>
      <c r="O90" s="66">
        <v>0</v>
      </c>
      <c r="P90" s="66">
        <f t="shared" si="9"/>
        <v>1012540.6000000001</v>
      </c>
      <c r="Q90" s="66">
        <v>1633.13</v>
      </c>
      <c r="R90" s="66">
        <v>1633.13</v>
      </c>
      <c r="S90" s="66" t="s">
        <v>167</v>
      </c>
      <c r="T90" s="66" t="s">
        <v>163</v>
      </c>
    </row>
    <row r="91" spans="1:20" s="36" customFormat="1" ht="25.5" customHeight="1">
      <c r="A91" s="21">
        <v>26</v>
      </c>
      <c r="B91" s="33" t="s">
        <v>134</v>
      </c>
      <c r="C91" s="53">
        <v>2010</v>
      </c>
      <c r="D91" s="12"/>
      <c r="E91" s="12" t="s">
        <v>153</v>
      </c>
      <c r="F91" s="54">
        <v>5</v>
      </c>
      <c r="G91" s="54">
        <v>6</v>
      </c>
      <c r="H91" s="55">
        <v>5343</v>
      </c>
      <c r="I91" s="55">
        <v>2747.1</v>
      </c>
      <c r="J91" s="55">
        <v>2747.1</v>
      </c>
      <c r="K91" s="13">
        <v>100</v>
      </c>
      <c r="L91" s="70">
        <f t="shared" si="8"/>
        <v>5609401.9799999995</v>
      </c>
      <c r="M91" s="12">
        <v>0</v>
      </c>
      <c r="N91" s="12">
        <v>0</v>
      </c>
      <c r="O91" s="12">
        <v>0</v>
      </c>
      <c r="P91" s="12">
        <f t="shared" si="9"/>
        <v>5609401.9799999995</v>
      </c>
      <c r="Q91" s="12">
        <v>1049.86</v>
      </c>
      <c r="R91" s="12">
        <v>1049.86</v>
      </c>
      <c r="S91" s="12" t="s">
        <v>167</v>
      </c>
      <c r="T91" s="12" t="s">
        <v>163</v>
      </c>
    </row>
  </sheetData>
  <mergeCells count="29">
    <mergeCell ref="Q3:T3"/>
    <mergeCell ref="Q1:T1"/>
    <mergeCell ref="H6:L6"/>
    <mergeCell ref="R7:R9"/>
    <mergeCell ref="S7:S10"/>
    <mergeCell ref="T7:T10"/>
    <mergeCell ref="S5:T5"/>
    <mergeCell ref="Q7:Q9"/>
    <mergeCell ref="B1:P5"/>
    <mergeCell ref="L8:L9"/>
    <mergeCell ref="M8:P8"/>
    <mergeCell ref="K7:K9"/>
    <mergeCell ref="L7:P7"/>
    <mergeCell ref="G7:G10"/>
    <mergeCell ref="H7:H9"/>
    <mergeCell ref="I7:J7"/>
    <mergeCell ref="D8:D10"/>
    <mergeCell ref="I8:I9"/>
    <mergeCell ref="J8:J9"/>
    <mergeCell ref="C7:D7"/>
    <mergeCell ref="E7:E10"/>
    <mergeCell ref="F7:F10"/>
    <mergeCell ref="A12:B12"/>
    <mergeCell ref="A13:B13"/>
    <mergeCell ref="A35:B35"/>
    <mergeCell ref="A65:B65"/>
    <mergeCell ref="C8:C10"/>
    <mergeCell ref="A7:A10"/>
    <mergeCell ref="B7:B10"/>
  </mergeCells>
  <printOptions/>
  <pageMargins left="0.7" right="0.7" top="0.75" bottom="0.75" header="0.3" footer="0.3"/>
  <pageSetup fitToHeight="0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89"/>
  <sheetViews>
    <sheetView view="pageBreakPreview" zoomScale="50" zoomScaleSheetLayoutView="50" workbookViewId="0" topLeftCell="A1">
      <selection activeCell="E16" sqref="E16"/>
    </sheetView>
  </sheetViews>
  <sheetFormatPr defaultColWidth="9.140625" defaultRowHeight="15"/>
  <cols>
    <col min="1" max="1" width="6.140625" style="0" customWidth="1"/>
    <col min="2" max="2" width="58.57421875" style="49" customWidth="1"/>
    <col min="3" max="3" width="20.140625" style="0" customWidth="1"/>
    <col min="4" max="4" width="20.7109375" style="0" customWidth="1"/>
    <col min="5" max="5" width="22.00390625" style="0" customWidth="1"/>
    <col min="6" max="6" width="9.00390625" style="0" bestFit="1" customWidth="1"/>
    <col min="7" max="7" width="16.28125" style="0" customWidth="1"/>
    <col min="8" max="8" width="9.00390625" style="0" bestFit="1" customWidth="1"/>
    <col min="9" max="9" width="17.57421875" style="0" customWidth="1"/>
    <col min="10" max="11" width="9.00390625" style="0" bestFit="1" customWidth="1"/>
    <col min="12" max="12" width="13.8515625" style="0" customWidth="1"/>
    <col min="13" max="13" width="22.57421875" style="0" customWidth="1"/>
    <col min="14" max="15" width="9.00390625" style="0" bestFit="1" customWidth="1"/>
    <col min="16" max="16" width="14.421875" style="0" customWidth="1"/>
    <col min="17" max="17" width="19.421875" style="0" customWidth="1"/>
    <col min="18" max="26" width="9.00390625" style="0" bestFit="1" customWidth="1"/>
    <col min="27" max="27" width="17.57421875" style="0" bestFit="1" customWidth="1"/>
  </cols>
  <sheetData>
    <row r="1" ht="15.75">
      <c r="A1" s="1"/>
    </row>
    <row r="2" spans="1:17" ht="18.75">
      <c r="A2" s="1"/>
      <c r="B2" s="50"/>
      <c r="D2" s="117" t="s">
        <v>58</v>
      </c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</row>
    <row r="3" spans="1:26" ht="28.15" customHeight="1">
      <c r="A3" s="1"/>
      <c r="B3" s="51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Y3" s="102" t="s">
        <v>60</v>
      </c>
      <c r="Z3" s="102"/>
    </row>
    <row r="4" spans="1:2" ht="0.6" hidden="1">
      <c r="A4" s="85" t="s">
        <v>1</v>
      </c>
      <c r="B4" s="87" t="s">
        <v>2</v>
      </c>
    </row>
    <row r="5" spans="1:26" ht="30" customHeight="1">
      <c r="A5" s="85"/>
      <c r="B5" s="87"/>
      <c r="C5" s="116" t="s">
        <v>59</v>
      </c>
      <c r="D5" s="113" t="s">
        <v>34</v>
      </c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5"/>
      <c r="T5" s="116" t="s">
        <v>35</v>
      </c>
      <c r="U5" s="116"/>
      <c r="V5" s="116"/>
      <c r="W5" s="116"/>
      <c r="X5" s="116"/>
      <c r="Y5" s="116"/>
      <c r="Z5" s="116"/>
    </row>
    <row r="6" spans="1:26" ht="185.25" customHeight="1">
      <c r="A6" s="85"/>
      <c r="B6" s="87"/>
      <c r="C6" s="116"/>
      <c r="D6" s="116" t="s">
        <v>36</v>
      </c>
      <c r="E6" s="116"/>
      <c r="F6" s="116"/>
      <c r="G6" s="116"/>
      <c r="H6" s="116"/>
      <c r="I6" s="116"/>
      <c r="J6" s="111" t="s">
        <v>37</v>
      </c>
      <c r="K6" s="111"/>
      <c r="L6" s="111" t="s">
        <v>38</v>
      </c>
      <c r="M6" s="111"/>
      <c r="N6" s="111" t="s">
        <v>39</v>
      </c>
      <c r="O6" s="111"/>
      <c r="P6" s="111" t="s">
        <v>40</v>
      </c>
      <c r="Q6" s="111"/>
      <c r="R6" s="111" t="s">
        <v>41</v>
      </c>
      <c r="S6" s="111"/>
      <c r="T6" s="111" t="s">
        <v>42</v>
      </c>
      <c r="U6" s="109" t="s">
        <v>43</v>
      </c>
      <c r="V6" s="111" t="s">
        <v>44</v>
      </c>
      <c r="W6" s="109" t="s">
        <v>45</v>
      </c>
      <c r="X6" s="111" t="s">
        <v>46</v>
      </c>
      <c r="Y6" s="111" t="s">
        <v>47</v>
      </c>
      <c r="Z6" s="109" t="s">
        <v>48</v>
      </c>
    </row>
    <row r="7" spans="1:26" ht="31.5" customHeight="1">
      <c r="A7" s="85"/>
      <c r="B7" s="87"/>
      <c r="C7" s="116"/>
      <c r="D7" s="22" t="s">
        <v>49</v>
      </c>
      <c r="E7" s="22" t="s">
        <v>50</v>
      </c>
      <c r="F7" s="22" t="s">
        <v>51</v>
      </c>
      <c r="G7" s="22" t="s">
        <v>52</v>
      </c>
      <c r="H7" s="22" t="s">
        <v>53</v>
      </c>
      <c r="I7" s="22" t="s">
        <v>54</v>
      </c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0"/>
      <c r="V7" s="111"/>
      <c r="W7" s="110"/>
      <c r="X7" s="111"/>
      <c r="Y7" s="111"/>
      <c r="Z7" s="110"/>
    </row>
    <row r="8" spans="1:26" ht="15.75">
      <c r="A8" s="31"/>
      <c r="B8" s="32"/>
      <c r="C8" s="22" t="s">
        <v>25</v>
      </c>
      <c r="D8" s="22" t="s">
        <v>25</v>
      </c>
      <c r="E8" s="22" t="s">
        <v>25</v>
      </c>
      <c r="F8" s="22" t="s">
        <v>25</v>
      </c>
      <c r="G8" s="22" t="s">
        <v>25</v>
      </c>
      <c r="H8" s="22" t="s">
        <v>55</v>
      </c>
      <c r="I8" s="22" t="s">
        <v>25</v>
      </c>
      <c r="J8" s="22" t="s">
        <v>56</v>
      </c>
      <c r="K8" s="22" t="s">
        <v>25</v>
      </c>
      <c r="L8" s="22" t="s">
        <v>23</v>
      </c>
      <c r="M8" s="22" t="s">
        <v>25</v>
      </c>
      <c r="N8" s="22" t="s">
        <v>23</v>
      </c>
      <c r="O8" s="22" t="s">
        <v>25</v>
      </c>
      <c r="P8" s="22" t="s">
        <v>23</v>
      </c>
      <c r="Q8" s="22" t="s">
        <v>25</v>
      </c>
      <c r="R8" s="22" t="s">
        <v>57</v>
      </c>
      <c r="S8" s="22" t="s">
        <v>25</v>
      </c>
      <c r="T8" s="22" t="s">
        <v>25</v>
      </c>
      <c r="U8" s="22" t="s">
        <v>25</v>
      </c>
      <c r="V8" s="22" t="s">
        <v>25</v>
      </c>
      <c r="W8" s="22" t="s">
        <v>25</v>
      </c>
      <c r="X8" s="22" t="s">
        <v>25</v>
      </c>
      <c r="Y8" s="22" t="s">
        <v>25</v>
      </c>
      <c r="Z8" s="22" t="s">
        <v>25</v>
      </c>
    </row>
    <row r="9" spans="1:26" ht="15">
      <c r="A9" s="48">
        <v>1</v>
      </c>
      <c r="B9" s="48">
        <v>2</v>
      </c>
      <c r="C9" s="22">
        <v>3</v>
      </c>
      <c r="D9" s="22">
        <v>4</v>
      </c>
      <c r="E9" s="22">
        <v>5</v>
      </c>
      <c r="F9" s="22">
        <v>6</v>
      </c>
      <c r="G9" s="22">
        <v>7</v>
      </c>
      <c r="H9" s="22">
        <v>8</v>
      </c>
      <c r="I9" s="22">
        <v>9</v>
      </c>
      <c r="J9" s="22">
        <v>10</v>
      </c>
      <c r="K9" s="22">
        <v>11</v>
      </c>
      <c r="L9" s="22">
        <v>12</v>
      </c>
      <c r="M9" s="22">
        <v>13</v>
      </c>
      <c r="N9" s="22">
        <v>14</v>
      </c>
      <c r="O9" s="22">
        <v>15</v>
      </c>
      <c r="P9" s="22">
        <v>16</v>
      </c>
      <c r="Q9" s="22">
        <v>17</v>
      </c>
      <c r="R9" s="22">
        <v>18</v>
      </c>
      <c r="S9" s="22">
        <v>19</v>
      </c>
      <c r="T9" s="22">
        <v>20</v>
      </c>
      <c r="U9" s="22">
        <v>21</v>
      </c>
      <c r="V9" s="22">
        <v>22</v>
      </c>
      <c r="W9" s="22">
        <v>23</v>
      </c>
      <c r="X9" s="22">
        <v>24</v>
      </c>
      <c r="Y9" s="22">
        <v>25</v>
      </c>
      <c r="Z9" s="22">
        <v>26</v>
      </c>
    </row>
    <row r="10" spans="1:27" s="45" customFormat="1" ht="28.9" customHeight="1">
      <c r="A10" s="112" t="s">
        <v>33</v>
      </c>
      <c r="B10" s="112"/>
      <c r="C10" s="47">
        <f aca="true" t="shared" si="0" ref="C10:Z10">C11+C33+C63</f>
        <v>40860353.2492</v>
      </c>
      <c r="D10" s="47">
        <f t="shared" si="0"/>
        <v>4386752.9639</v>
      </c>
      <c r="E10" s="47">
        <f t="shared" si="0"/>
        <v>10816527.002</v>
      </c>
      <c r="F10" s="47">
        <f t="shared" si="0"/>
        <v>0</v>
      </c>
      <c r="G10" s="47">
        <f t="shared" si="0"/>
        <v>3865985.862</v>
      </c>
      <c r="H10" s="47">
        <f t="shared" si="0"/>
        <v>0</v>
      </c>
      <c r="I10" s="47">
        <f t="shared" si="0"/>
        <v>882471.4219999999</v>
      </c>
      <c r="J10" s="47">
        <f t="shared" si="0"/>
        <v>0</v>
      </c>
      <c r="K10" s="47">
        <f t="shared" si="0"/>
        <v>0</v>
      </c>
      <c r="L10" s="47">
        <f t="shared" si="0"/>
        <v>10335.9</v>
      </c>
      <c r="M10" s="47">
        <f t="shared" si="0"/>
        <v>19462770.15</v>
      </c>
      <c r="N10" s="47">
        <f t="shared" si="0"/>
        <v>0</v>
      </c>
      <c r="O10" s="47">
        <f t="shared" si="0"/>
        <v>0</v>
      </c>
      <c r="P10" s="47">
        <f t="shared" si="0"/>
        <v>1405.63</v>
      </c>
      <c r="Q10" s="47">
        <f t="shared" si="0"/>
        <v>1445845.846</v>
      </c>
      <c r="R10" s="47">
        <f t="shared" si="0"/>
        <v>0</v>
      </c>
      <c r="S10" s="47">
        <f t="shared" si="0"/>
        <v>0</v>
      </c>
      <c r="T10" s="47">
        <f t="shared" si="0"/>
        <v>0</v>
      </c>
      <c r="U10" s="47">
        <f t="shared" si="0"/>
        <v>0</v>
      </c>
      <c r="V10" s="47">
        <f t="shared" si="0"/>
        <v>0</v>
      </c>
      <c r="W10" s="47">
        <f t="shared" si="0"/>
        <v>0</v>
      </c>
      <c r="X10" s="47">
        <f t="shared" si="0"/>
        <v>0</v>
      </c>
      <c r="Y10" s="47">
        <f t="shared" si="0"/>
        <v>0</v>
      </c>
      <c r="Z10" s="47">
        <f t="shared" si="0"/>
        <v>0</v>
      </c>
      <c r="AA10" s="75">
        <f>Q10+M10+I10+G10+E10+D10-C10</f>
        <v>-0.003300003707408905</v>
      </c>
    </row>
    <row r="11" spans="1:27" s="45" customFormat="1" ht="28.9" customHeight="1">
      <c r="A11" s="112" t="s">
        <v>31</v>
      </c>
      <c r="B11" s="112"/>
      <c r="C11" s="46">
        <f>SUM(C12:C32)</f>
        <v>8381881.545000001</v>
      </c>
      <c r="D11" s="69">
        <f aca="true" t="shared" si="1" ref="D11:Z11">SUM(D12:D32)</f>
        <v>1119561.1320000002</v>
      </c>
      <c r="E11" s="69">
        <f t="shared" si="1"/>
        <v>2231854.5500000003</v>
      </c>
      <c r="F11" s="69">
        <f t="shared" si="1"/>
        <v>0</v>
      </c>
      <c r="G11" s="69">
        <f t="shared" si="1"/>
        <v>956058.124</v>
      </c>
      <c r="H11" s="69">
        <f t="shared" si="1"/>
        <v>0</v>
      </c>
      <c r="I11" s="69">
        <f t="shared" si="1"/>
        <v>731717.2599999999</v>
      </c>
      <c r="J11" s="69">
        <f t="shared" si="1"/>
        <v>0</v>
      </c>
      <c r="K11" s="69">
        <f t="shared" si="1"/>
        <v>0</v>
      </c>
      <c r="L11" s="69">
        <f t="shared" si="1"/>
        <v>1482.6999999999998</v>
      </c>
      <c r="M11" s="69">
        <f t="shared" si="1"/>
        <v>3342690.47</v>
      </c>
      <c r="N11" s="69">
        <f t="shared" si="1"/>
        <v>0</v>
      </c>
      <c r="O11" s="69">
        <f t="shared" si="1"/>
        <v>0</v>
      </c>
      <c r="P11" s="69">
        <f t="shared" si="1"/>
        <v>0</v>
      </c>
      <c r="Q11" s="69">
        <f t="shared" si="1"/>
        <v>0</v>
      </c>
      <c r="R11" s="69">
        <f t="shared" si="1"/>
        <v>0</v>
      </c>
      <c r="S11" s="69">
        <f t="shared" si="1"/>
        <v>0</v>
      </c>
      <c r="T11" s="69">
        <f t="shared" si="1"/>
        <v>0</v>
      </c>
      <c r="U11" s="69">
        <f t="shared" si="1"/>
        <v>0</v>
      </c>
      <c r="V11" s="69">
        <f t="shared" si="1"/>
        <v>0</v>
      </c>
      <c r="W11" s="69">
        <f t="shared" si="1"/>
        <v>0</v>
      </c>
      <c r="X11" s="69">
        <f t="shared" si="1"/>
        <v>0</v>
      </c>
      <c r="Y11" s="69">
        <f t="shared" si="1"/>
        <v>0</v>
      </c>
      <c r="Z11" s="69">
        <f t="shared" si="1"/>
        <v>0</v>
      </c>
      <c r="AA11" s="75">
        <f aca="true" t="shared" si="2" ref="AA11:AA74">Q11+M11+I11+G11+E11+D11-C11</f>
        <v>-0.008999999612569809</v>
      </c>
    </row>
    <row r="12" spans="1:27" s="45" customFormat="1" ht="31.9" customHeight="1">
      <c r="A12" s="58">
        <v>1</v>
      </c>
      <c r="B12" s="52" t="s">
        <v>78</v>
      </c>
      <c r="C12" s="12">
        <f>'Форма 1 перечень МКД'!P14</f>
        <v>921248.6330000001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55" t="s">
        <v>136</v>
      </c>
      <c r="M12" s="12">
        <v>921248.63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75">
        <f t="shared" si="2"/>
        <v>-0.003000000142492354</v>
      </c>
    </row>
    <row r="13" spans="1:27" s="45" customFormat="1" ht="31.9" customHeight="1">
      <c r="A13" s="58">
        <v>2</v>
      </c>
      <c r="B13" s="52" t="s">
        <v>77</v>
      </c>
      <c r="C13" s="12">
        <f>'Форма 1 перечень МКД'!P15</f>
        <v>998790.288</v>
      </c>
      <c r="D13" s="12">
        <v>149726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55">
        <v>519.9</v>
      </c>
      <c r="M13" s="12">
        <v>849064.29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75">
        <f t="shared" si="2"/>
        <v>0.0020000000949949026</v>
      </c>
    </row>
    <row r="14" spans="1:27" s="45" customFormat="1" ht="31.9" customHeight="1">
      <c r="A14" s="58">
        <v>3</v>
      </c>
      <c r="B14" s="52" t="s">
        <v>79</v>
      </c>
      <c r="C14" s="12">
        <f>'Форма 1 перечень МКД'!P16</f>
        <v>943654.144</v>
      </c>
      <c r="D14" s="12">
        <v>141460.69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55">
        <v>491.2</v>
      </c>
      <c r="M14" s="12">
        <v>802193.45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75">
        <f t="shared" si="2"/>
        <v>-0.004000000073574483</v>
      </c>
    </row>
    <row r="15" spans="1:27" s="45" customFormat="1" ht="31.9" customHeight="1">
      <c r="A15" s="58">
        <v>4</v>
      </c>
      <c r="B15" s="52" t="s">
        <v>80</v>
      </c>
      <c r="C15" s="12">
        <f>'Форма 1 перечень МКД'!P17</f>
        <v>906000.192</v>
      </c>
      <c r="D15" s="12">
        <v>135816.09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55">
        <v>471.6</v>
      </c>
      <c r="M15" s="12">
        <v>770184.1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75">
        <f t="shared" si="2"/>
        <v>-0.0020000000949949026</v>
      </c>
    </row>
    <row r="16" spans="1:27" s="45" customFormat="1" ht="31.9" customHeight="1">
      <c r="A16" s="58">
        <v>5</v>
      </c>
      <c r="B16" s="52" t="s">
        <v>81</v>
      </c>
      <c r="C16" s="12">
        <f>'Форма 1 перечень МКД'!P18</f>
        <v>218354.018</v>
      </c>
      <c r="D16" s="12">
        <v>218354.018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/>
      <c r="K16" s="12">
        <v>0</v>
      </c>
      <c r="L16" s="55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75">
        <f t="shared" si="2"/>
        <v>0</v>
      </c>
    </row>
    <row r="17" spans="1:27" s="45" customFormat="1" ht="31.9" customHeight="1">
      <c r="A17" s="58">
        <v>6</v>
      </c>
      <c r="B17" s="52" t="s">
        <v>82</v>
      </c>
      <c r="C17" s="12">
        <f>'Форма 1 перечень МКД'!P19</f>
        <v>193644.476</v>
      </c>
      <c r="D17" s="12">
        <v>193644.476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55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75">
        <f t="shared" si="2"/>
        <v>0</v>
      </c>
    </row>
    <row r="18" spans="1:27" s="45" customFormat="1" ht="31.9" customHeight="1">
      <c r="A18" s="58">
        <v>7</v>
      </c>
      <c r="B18" s="52" t="s">
        <v>83</v>
      </c>
      <c r="C18" s="12">
        <f>'Форма 1 перечень МКД'!P20</f>
        <v>110588.16</v>
      </c>
      <c r="D18" s="12">
        <v>110588.16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55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75">
        <f t="shared" si="2"/>
        <v>0</v>
      </c>
    </row>
    <row r="19" spans="1:27" s="45" customFormat="1" ht="31.9" customHeight="1">
      <c r="A19" s="58">
        <v>8</v>
      </c>
      <c r="B19" s="52" t="s">
        <v>84</v>
      </c>
      <c r="C19" s="12">
        <f>'Форма 1 перечень МКД'!P21</f>
        <v>169971.698</v>
      </c>
      <c r="D19" s="12">
        <v>169971.698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55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75">
        <f t="shared" si="2"/>
        <v>0</v>
      </c>
    </row>
    <row r="20" spans="1:27" s="45" customFormat="1" ht="31.9" customHeight="1">
      <c r="A20" s="58">
        <v>9</v>
      </c>
      <c r="B20" s="52" t="s">
        <v>85</v>
      </c>
      <c r="C20" s="12">
        <f>'Форма 1 перечень МКД'!P22</f>
        <v>148816.37</v>
      </c>
      <c r="D20" s="12">
        <v>0</v>
      </c>
      <c r="E20" s="12">
        <v>0</v>
      </c>
      <c r="F20" s="12">
        <v>0</v>
      </c>
      <c r="G20" s="12">
        <v>148816.37</v>
      </c>
      <c r="H20" s="12">
        <v>0</v>
      </c>
      <c r="I20" s="12">
        <v>0</v>
      </c>
      <c r="J20" s="12">
        <v>0</v>
      </c>
      <c r="K20" s="12">
        <v>0</v>
      </c>
      <c r="L20" s="55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75">
        <f t="shared" si="2"/>
        <v>0</v>
      </c>
    </row>
    <row r="21" spans="1:27" s="45" customFormat="1" ht="31.9" customHeight="1">
      <c r="A21" s="58">
        <v>10</v>
      </c>
      <c r="B21" s="52" t="s">
        <v>86</v>
      </c>
      <c r="C21" s="12">
        <f>'Форма 1 перечень МКД'!P23</f>
        <v>152540.56399999998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152540.56399999998</v>
      </c>
      <c r="J21" s="12">
        <v>0</v>
      </c>
      <c r="K21" s="12">
        <v>0</v>
      </c>
      <c r="L21" s="55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75">
        <f t="shared" si="2"/>
        <v>0</v>
      </c>
    </row>
    <row r="22" spans="1:27" s="45" customFormat="1" ht="31.9" customHeight="1">
      <c r="A22" s="58">
        <v>11</v>
      </c>
      <c r="B22" s="52" t="s">
        <v>87</v>
      </c>
      <c r="C22" s="12">
        <f>'Форма 1 перечень МКД'!P24</f>
        <v>65884.92799999999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65884.92799999999</v>
      </c>
      <c r="J22" s="12">
        <v>0</v>
      </c>
      <c r="K22" s="12">
        <v>0</v>
      </c>
      <c r="L22" s="55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75">
        <f t="shared" si="2"/>
        <v>0</v>
      </c>
    </row>
    <row r="23" spans="1:27" s="45" customFormat="1" ht="31.9" customHeight="1">
      <c r="A23" s="58">
        <v>12</v>
      </c>
      <c r="B23" s="52" t="s">
        <v>88</v>
      </c>
      <c r="C23" s="12">
        <f>'Форма 1 перечень МКД'!P25</f>
        <v>329776.81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329776.81</v>
      </c>
      <c r="J23" s="12">
        <v>0</v>
      </c>
      <c r="K23" s="12">
        <v>0</v>
      </c>
      <c r="L23" s="55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75">
        <f t="shared" si="2"/>
        <v>0</v>
      </c>
    </row>
    <row r="24" spans="1:27" s="45" customFormat="1" ht="31.9" customHeight="1">
      <c r="A24" s="58">
        <v>13</v>
      </c>
      <c r="B24" s="52" t="s">
        <v>183</v>
      </c>
      <c r="C24" s="12">
        <f>'Форма 1 перечень МКД'!P26</f>
        <v>183514.95799999998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183514.95799999998</v>
      </c>
      <c r="J24" s="12">
        <v>0</v>
      </c>
      <c r="K24" s="12">
        <v>0</v>
      </c>
      <c r="L24" s="55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75">
        <f t="shared" si="2"/>
        <v>0</v>
      </c>
    </row>
    <row r="25" spans="1:27" s="45" customFormat="1" ht="31.9" customHeight="1">
      <c r="A25" s="58">
        <v>14</v>
      </c>
      <c r="B25" s="52" t="s">
        <v>89</v>
      </c>
      <c r="C25" s="12">
        <f>'Форма 1 перечень МКД'!P27</f>
        <v>210765.158</v>
      </c>
      <c r="D25" s="12">
        <v>0</v>
      </c>
      <c r="E25" s="12">
        <v>0</v>
      </c>
      <c r="F25" s="12">
        <v>0</v>
      </c>
      <c r="G25" s="12">
        <v>210765.158</v>
      </c>
      <c r="H25" s="12">
        <v>0</v>
      </c>
      <c r="I25" s="12">
        <v>0</v>
      </c>
      <c r="J25" s="12">
        <v>0</v>
      </c>
      <c r="K25" s="12">
        <v>0</v>
      </c>
      <c r="L25" s="55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75">
        <f t="shared" si="2"/>
        <v>0</v>
      </c>
    </row>
    <row r="26" spans="1:27" s="45" customFormat="1" ht="31.9" customHeight="1">
      <c r="A26" s="58">
        <v>15</v>
      </c>
      <c r="B26" s="52" t="s">
        <v>90</v>
      </c>
      <c r="C26" s="12">
        <f>'Форма 1 перечень МКД'!P28</f>
        <v>233483.85600000003</v>
      </c>
      <c r="D26" s="12">
        <v>0</v>
      </c>
      <c r="E26" s="12">
        <v>233483.85600000003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55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75">
        <f t="shared" si="2"/>
        <v>0</v>
      </c>
    </row>
    <row r="27" spans="1:27" s="45" customFormat="1" ht="31.9" customHeight="1">
      <c r="A27" s="58">
        <v>16</v>
      </c>
      <c r="B27" s="52" t="s">
        <v>91</v>
      </c>
      <c r="C27" s="12">
        <f>'Форма 1 перечень МКД'!P29</f>
        <v>656346.768</v>
      </c>
      <c r="D27" s="12">
        <v>0</v>
      </c>
      <c r="E27" s="12">
        <v>451606.93</v>
      </c>
      <c r="F27" s="12">
        <v>0</v>
      </c>
      <c r="G27" s="12">
        <v>204739.84</v>
      </c>
      <c r="H27" s="12">
        <v>0</v>
      </c>
      <c r="I27" s="12">
        <v>0</v>
      </c>
      <c r="J27" s="12">
        <v>0</v>
      </c>
      <c r="K27" s="12">
        <v>0</v>
      </c>
      <c r="L27" s="55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75">
        <f t="shared" si="2"/>
        <v>0.001999999978579581</v>
      </c>
    </row>
    <row r="28" spans="1:27" s="45" customFormat="1" ht="31.9" customHeight="1">
      <c r="A28" s="58">
        <v>17</v>
      </c>
      <c r="B28" s="52" t="s">
        <v>92</v>
      </c>
      <c r="C28" s="12">
        <f>'Форма 1 перечень МКД'!P30</f>
        <v>664500.144</v>
      </c>
      <c r="D28" s="12">
        <v>0</v>
      </c>
      <c r="E28" s="12">
        <v>457216.96</v>
      </c>
      <c r="F28" s="12">
        <v>0</v>
      </c>
      <c r="G28" s="12">
        <v>207283.18</v>
      </c>
      <c r="H28" s="12">
        <v>0</v>
      </c>
      <c r="I28" s="12">
        <v>0</v>
      </c>
      <c r="J28" s="12">
        <v>0</v>
      </c>
      <c r="K28" s="12">
        <v>0</v>
      </c>
      <c r="L28" s="55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75">
        <f t="shared" si="2"/>
        <v>-0.003999999957159162</v>
      </c>
    </row>
    <row r="29" spans="1:27" s="45" customFormat="1" ht="31.9" customHeight="1">
      <c r="A29" s="58">
        <v>18</v>
      </c>
      <c r="B29" s="52" t="s">
        <v>93</v>
      </c>
      <c r="C29" s="12">
        <f>'Форма 1 перечень МКД'!P31</f>
        <v>184453.576</v>
      </c>
      <c r="D29" s="12">
        <v>0</v>
      </c>
      <c r="E29" s="12">
        <v>0</v>
      </c>
      <c r="F29" s="12">
        <v>0</v>
      </c>
      <c r="G29" s="12">
        <v>184453.576</v>
      </c>
      <c r="H29" s="12">
        <v>0</v>
      </c>
      <c r="I29" s="12">
        <v>0</v>
      </c>
      <c r="J29" s="12">
        <v>0</v>
      </c>
      <c r="K29" s="12">
        <v>0</v>
      </c>
      <c r="L29" s="55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75">
        <f t="shared" si="2"/>
        <v>0</v>
      </c>
    </row>
    <row r="30" spans="1:27" s="45" customFormat="1" ht="31.9" customHeight="1">
      <c r="A30" s="58">
        <v>19</v>
      </c>
      <c r="B30" s="52" t="s">
        <v>94</v>
      </c>
      <c r="C30" s="12">
        <f>'Форма 1 перечень МКД'!P32</f>
        <v>445462.62</v>
      </c>
      <c r="D30" s="12">
        <v>0</v>
      </c>
      <c r="E30" s="12">
        <v>445462.62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55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75">
        <f t="shared" si="2"/>
        <v>0</v>
      </c>
    </row>
    <row r="31" spans="1:27" s="45" customFormat="1" ht="31.9" customHeight="1">
      <c r="A31" s="58">
        <v>20</v>
      </c>
      <c r="B31" s="52" t="s">
        <v>95</v>
      </c>
      <c r="C31" s="12">
        <f>'Форма 1 перечень МКД'!P33</f>
        <v>321441.01800000004</v>
      </c>
      <c r="D31" s="12">
        <v>0</v>
      </c>
      <c r="E31" s="12">
        <v>321441.01800000004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55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75">
        <f t="shared" si="2"/>
        <v>0</v>
      </c>
    </row>
    <row r="32" spans="1:27" s="45" customFormat="1" ht="31.9" customHeight="1">
      <c r="A32" s="58">
        <v>21</v>
      </c>
      <c r="B32" s="52" t="s">
        <v>96</v>
      </c>
      <c r="C32" s="12">
        <f>'Форма 1 перечень МКД'!P34</f>
        <v>322643.166</v>
      </c>
      <c r="D32" s="12">
        <v>0</v>
      </c>
      <c r="E32" s="12">
        <v>322643.166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55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75">
        <f t="shared" si="2"/>
        <v>0</v>
      </c>
    </row>
    <row r="33" spans="1:27" s="124" customFormat="1" ht="28.9" customHeight="1">
      <c r="A33" s="121" t="s">
        <v>29</v>
      </c>
      <c r="B33" s="121"/>
      <c r="C33" s="122">
        <f aca="true" t="shared" si="3" ref="C33:Z33">SUM(C34:C62)</f>
        <v>16028306.447899997</v>
      </c>
      <c r="D33" s="122">
        <f t="shared" si="3"/>
        <v>1994132.0368999997</v>
      </c>
      <c r="E33" s="122">
        <f t="shared" si="3"/>
        <v>6463281.946000001</v>
      </c>
      <c r="F33" s="122">
        <f t="shared" si="3"/>
        <v>0</v>
      </c>
      <c r="G33" s="122">
        <f t="shared" si="3"/>
        <v>1377194.82</v>
      </c>
      <c r="H33" s="122">
        <f t="shared" si="3"/>
        <v>0</v>
      </c>
      <c r="I33" s="122">
        <f t="shared" si="3"/>
        <v>150754.16199999998</v>
      </c>
      <c r="J33" s="122">
        <f t="shared" si="3"/>
        <v>0</v>
      </c>
      <c r="K33" s="122">
        <f t="shared" si="3"/>
        <v>0</v>
      </c>
      <c r="L33" s="122">
        <f t="shared" si="3"/>
        <v>1292.8000000000002</v>
      </c>
      <c r="M33" s="122">
        <f t="shared" si="3"/>
        <v>4597097.64</v>
      </c>
      <c r="N33" s="122">
        <f t="shared" si="3"/>
        <v>0</v>
      </c>
      <c r="O33" s="122">
        <f t="shared" si="3"/>
        <v>0</v>
      </c>
      <c r="P33" s="122">
        <f t="shared" si="3"/>
        <v>1405.63</v>
      </c>
      <c r="Q33" s="122">
        <f t="shared" si="3"/>
        <v>1445845.846</v>
      </c>
      <c r="R33" s="122">
        <f t="shared" si="3"/>
        <v>0</v>
      </c>
      <c r="S33" s="122">
        <f t="shared" si="3"/>
        <v>0</v>
      </c>
      <c r="T33" s="122">
        <f t="shared" si="3"/>
        <v>0</v>
      </c>
      <c r="U33" s="122">
        <f t="shared" si="3"/>
        <v>0</v>
      </c>
      <c r="V33" s="122">
        <f t="shared" si="3"/>
        <v>0</v>
      </c>
      <c r="W33" s="122">
        <f t="shared" si="3"/>
        <v>0</v>
      </c>
      <c r="X33" s="122">
        <f t="shared" si="3"/>
        <v>0</v>
      </c>
      <c r="Y33" s="122">
        <f t="shared" si="3"/>
        <v>0</v>
      </c>
      <c r="Z33" s="122">
        <f t="shared" si="3"/>
        <v>0</v>
      </c>
      <c r="AA33" s="123">
        <f t="shared" si="2"/>
        <v>0.0030000023543834686</v>
      </c>
    </row>
    <row r="34" spans="1:27" s="124" customFormat="1" ht="31.9" customHeight="1">
      <c r="A34" s="125">
        <v>1</v>
      </c>
      <c r="B34" s="126" t="s">
        <v>97</v>
      </c>
      <c r="C34" s="127">
        <f>'Форма 1 перечень МКД'!P36</f>
        <v>873071.2980000001</v>
      </c>
      <c r="D34" s="127">
        <v>0</v>
      </c>
      <c r="E34" s="127">
        <v>0</v>
      </c>
      <c r="F34" s="127">
        <v>0</v>
      </c>
      <c r="G34" s="127">
        <v>0</v>
      </c>
      <c r="H34" s="127">
        <v>0</v>
      </c>
      <c r="I34" s="127">
        <v>0</v>
      </c>
      <c r="J34" s="127">
        <v>0</v>
      </c>
      <c r="K34" s="127">
        <v>0</v>
      </c>
      <c r="L34" s="128">
        <v>534.6</v>
      </c>
      <c r="M34" s="127">
        <v>873071.3</v>
      </c>
      <c r="N34" s="127">
        <v>0</v>
      </c>
      <c r="O34" s="127">
        <v>0</v>
      </c>
      <c r="P34" s="127">
        <v>0</v>
      </c>
      <c r="Q34" s="127">
        <v>0</v>
      </c>
      <c r="R34" s="127">
        <v>0</v>
      </c>
      <c r="S34" s="127">
        <v>0</v>
      </c>
      <c r="T34" s="127">
        <v>0</v>
      </c>
      <c r="U34" s="127">
        <v>0</v>
      </c>
      <c r="V34" s="127">
        <v>0</v>
      </c>
      <c r="W34" s="127">
        <v>0</v>
      </c>
      <c r="X34" s="127">
        <v>0</v>
      </c>
      <c r="Y34" s="127">
        <v>0</v>
      </c>
      <c r="Z34" s="127">
        <v>0</v>
      </c>
      <c r="AA34" s="123">
        <f t="shared" si="2"/>
        <v>0.001999999978579581</v>
      </c>
    </row>
    <row r="35" spans="1:27" s="45" customFormat="1" ht="31.9" customHeight="1">
      <c r="A35" s="58">
        <v>2</v>
      </c>
      <c r="B35" s="52" t="s">
        <v>81</v>
      </c>
      <c r="C35" s="12">
        <f>'Форма 1 перечень МКД'!P37</f>
        <v>1238239.1660000002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55">
        <v>758.2</v>
      </c>
      <c r="M35" s="12">
        <v>1238239.17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75">
        <f t="shared" si="2"/>
        <v>0.003999999724328518</v>
      </c>
    </row>
    <row r="36" spans="1:27" s="45" customFormat="1" ht="31.9" customHeight="1">
      <c r="A36" s="58">
        <v>3</v>
      </c>
      <c r="B36" s="52" t="s">
        <v>82</v>
      </c>
      <c r="C36" s="12">
        <f>'Форма 1 перечень МКД'!P38</f>
        <v>1098116.612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55" t="s">
        <v>145</v>
      </c>
      <c r="M36" s="12">
        <v>1098116.61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75">
        <f t="shared" si="2"/>
        <v>-0.001999999862164259</v>
      </c>
    </row>
    <row r="37" spans="1:27" s="45" customFormat="1" ht="31.9" customHeight="1">
      <c r="A37" s="58">
        <v>4</v>
      </c>
      <c r="B37" s="52" t="s">
        <v>83</v>
      </c>
      <c r="C37" s="12">
        <f>'Форма 1 перечень МКД'!P39</f>
        <v>627121.92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55" t="s">
        <v>147</v>
      </c>
      <c r="M37" s="12">
        <v>627121.92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75">
        <f t="shared" si="2"/>
        <v>0</v>
      </c>
    </row>
    <row r="38" spans="1:27" s="45" customFormat="1" ht="31.9" customHeight="1">
      <c r="A38" s="58">
        <v>5</v>
      </c>
      <c r="B38" s="52" t="s">
        <v>98</v>
      </c>
      <c r="C38" s="12">
        <f>'Форма 1 перечень МКД'!P40</f>
        <v>207007.212</v>
      </c>
      <c r="D38" s="12">
        <v>207007.212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55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75">
        <f t="shared" si="2"/>
        <v>0</v>
      </c>
    </row>
    <row r="39" spans="1:27" s="45" customFormat="1" ht="31.9" customHeight="1">
      <c r="A39" s="58">
        <v>6</v>
      </c>
      <c r="B39" s="52" t="s">
        <v>99</v>
      </c>
      <c r="C39" s="12">
        <f>'Форма 1 перечень МКД'!P41</f>
        <v>234253.9459</v>
      </c>
      <c r="D39" s="12">
        <v>234253.9459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55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75">
        <f t="shared" si="2"/>
        <v>0</v>
      </c>
    </row>
    <row r="40" spans="1:27" s="45" customFormat="1" ht="31.9" customHeight="1">
      <c r="A40" s="58">
        <v>7</v>
      </c>
      <c r="B40" s="52" t="s">
        <v>100</v>
      </c>
      <c r="C40" s="12">
        <f>'Форма 1 перечень МКД'!P42</f>
        <v>253028.01400000002</v>
      </c>
      <c r="D40" s="12">
        <v>253028.01400000002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55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75">
        <f t="shared" si="2"/>
        <v>0</v>
      </c>
    </row>
    <row r="41" spans="1:27" s="45" customFormat="1" ht="31.9" customHeight="1">
      <c r="A41" s="58">
        <v>8</v>
      </c>
      <c r="B41" s="52" t="s">
        <v>101</v>
      </c>
      <c r="C41" s="12">
        <f>'Форма 1 перечень МКД'!P43</f>
        <v>112719.286</v>
      </c>
      <c r="D41" s="12">
        <v>112719.286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55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75">
        <f t="shared" si="2"/>
        <v>0</v>
      </c>
    </row>
    <row r="42" spans="1:27" s="45" customFormat="1" ht="31.9" customHeight="1">
      <c r="A42" s="58">
        <v>9</v>
      </c>
      <c r="B42" s="52" t="s">
        <v>102</v>
      </c>
      <c r="C42" s="12">
        <f>'Форма 1 перечень МКД'!P44</f>
        <v>231342.367</v>
      </c>
      <c r="D42" s="12">
        <v>231342.367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55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75">
        <f t="shared" si="2"/>
        <v>0</v>
      </c>
    </row>
    <row r="43" spans="1:27" s="45" customFormat="1" ht="31.9" customHeight="1">
      <c r="A43" s="58">
        <v>11</v>
      </c>
      <c r="B43" s="52" t="s">
        <v>103</v>
      </c>
      <c r="C43" s="12">
        <f>'Форма 1 перечень МКД'!P45</f>
        <v>78131.687</v>
      </c>
      <c r="D43" s="12">
        <v>78131.687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55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75">
        <f t="shared" si="2"/>
        <v>0</v>
      </c>
    </row>
    <row r="44" spans="1:27" s="45" customFormat="1" ht="31.9" customHeight="1">
      <c r="A44" s="58">
        <v>12</v>
      </c>
      <c r="B44" s="52" t="s">
        <v>85</v>
      </c>
      <c r="C44" s="12">
        <f>'Форма 1 перечень МКД'!P46</f>
        <v>141547.085</v>
      </c>
      <c r="D44" s="12">
        <v>141547.085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55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75">
        <f t="shared" si="2"/>
        <v>0</v>
      </c>
    </row>
    <row r="45" spans="1:27" s="45" customFormat="1" ht="31.9" customHeight="1">
      <c r="A45" s="58">
        <v>13</v>
      </c>
      <c r="B45" s="52" t="s">
        <v>104</v>
      </c>
      <c r="C45" s="12">
        <f>'Форма 1 перечень МКД'!P47</f>
        <v>150754.16199999998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150754.16199999998</v>
      </c>
      <c r="J45" s="12">
        <v>0</v>
      </c>
      <c r="K45" s="12">
        <v>0</v>
      </c>
      <c r="L45" s="55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75">
        <f t="shared" si="2"/>
        <v>0</v>
      </c>
    </row>
    <row r="46" spans="1:27" s="45" customFormat="1" ht="31.9" customHeight="1">
      <c r="A46" s="58">
        <v>14</v>
      </c>
      <c r="B46" s="52" t="s">
        <v>105</v>
      </c>
      <c r="C46" s="12">
        <f>'Форма 1 перечень МКД'!P48</f>
        <v>120415.60599999999</v>
      </c>
      <c r="D46" s="12">
        <v>0</v>
      </c>
      <c r="E46" s="12">
        <v>0</v>
      </c>
      <c r="F46" s="12">
        <v>0</v>
      </c>
      <c r="G46" s="12">
        <v>120415.60599999999</v>
      </c>
      <c r="H46" s="12">
        <v>0</v>
      </c>
      <c r="I46" s="12">
        <v>0</v>
      </c>
      <c r="J46" s="12">
        <v>0</v>
      </c>
      <c r="K46" s="12">
        <v>0</v>
      </c>
      <c r="L46" s="55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75">
        <f t="shared" si="2"/>
        <v>0</v>
      </c>
    </row>
    <row r="47" spans="1:27" s="45" customFormat="1" ht="31.9" customHeight="1">
      <c r="A47" s="58">
        <v>15</v>
      </c>
      <c r="B47" s="52" t="s">
        <v>96</v>
      </c>
      <c r="C47" s="12">
        <f>'Форма 1 перечень МКД'!P49</f>
        <v>146273.01799999998</v>
      </c>
      <c r="D47" s="12">
        <v>0</v>
      </c>
      <c r="E47" s="12">
        <v>0</v>
      </c>
      <c r="F47" s="12">
        <v>0</v>
      </c>
      <c r="G47" s="12">
        <v>146273.01799999998</v>
      </c>
      <c r="H47" s="12">
        <v>0</v>
      </c>
      <c r="I47" s="12">
        <v>0</v>
      </c>
      <c r="J47" s="12">
        <v>0</v>
      </c>
      <c r="K47" s="12">
        <v>0</v>
      </c>
      <c r="L47" s="55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75">
        <f t="shared" si="2"/>
        <v>0</v>
      </c>
    </row>
    <row r="48" spans="1:27" s="45" customFormat="1" ht="31.9" customHeight="1">
      <c r="A48" s="58">
        <v>16</v>
      </c>
      <c r="B48" s="52" t="s">
        <v>106</v>
      </c>
      <c r="C48" s="12">
        <f>'Форма 1 перечень МКД'!P50</f>
        <v>2148996.96</v>
      </c>
      <c r="D48" s="12">
        <v>0</v>
      </c>
      <c r="E48" s="12">
        <v>1478642.04</v>
      </c>
      <c r="F48" s="12">
        <v>0</v>
      </c>
      <c r="G48" s="12">
        <v>670354.92</v>
      </c>
      <c r="H48" s="12">
        <v>0</v>
      </c>
      <c r="I48" s="12">
        <v>0</v>
      </c>
      <c r="J48" s="12">
        <v>0</v>
      </c>
      <c r="K48" s="12">
        <v>0</v>
      </c>
      <c r="L48" s="55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75">
        <f t="shared" si="2"/>
        <v>0</v>
      </c>
    </row>
    <row r="49" spans="1:27" s="45" customFormat="1" ht="31.9" customHeight="1">
      <c r="A49" s="58">
        <v>17</v>
      </c>
      <c r="B49" s="52" t="s">
        <v>107</v>
      </c>
      <c r="C49" s="12">
        <f>'Форма 1 перечень МКД'!P51</f>
        <v>448047.424</v>
      </c>
      <c r="D49" s="12">
        <v>0</v>
      </c>
      <c r="E49" s="12">
        <v>308284.18</v>
      </c>
      <c r="F49" s="12">
        <v>0</v>
      </c>
      <c r="G49" s="12">
        <v>139763.24</v>
      </c>
      <c r="H49" s="12">
        <v>0</v>
      </c>
      <c r="I49" s="12">
        <v>0</v>
      </c>
      <c r="J49" s="12">
        <v>0</v>
      </c>
      <c r="K49" s="12">
        <v>0</v>
      </c>
      <c r="L49" s="55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75">
        <f t="shared" si="2"/>
        <v>-0.0040000000153668225</v>
      </c>
    </row>
    <row r="50" spans="1:27" s="45" customFormat="1" ht="31.9" customHeight="1">
      <c r="A50" s="58">
        <v>18</v>
      </c>
      <c r="B50" s="52" t="s">
        <v>108</v>
      </c>
      <c r="C50" s="12">
        <f>'Форма 1 перечень МКД'!P52</f>
        <v>434264.33599999995</v>
      </c>
      <c r="D50" s="12">
        <v>0</v>
      </c>
      <c r="E50" s="12">
        <v>298800.57</v>
      </c>
      <c r="F50" s="12">
        <v>0</v>
      </c>
      <c r="G50" s="12">
        <v>135463.77</v>
      </c>
      <c r="H50" s="12">
        <v>0</v>
      </c>
      <c r="I50" s="12">
        <v>0</v>
      </c>
      <c r="J50" s="12">
        <v>0</v>
      </c>
      <c r="K50" s="12">
        <v>0</v>
      </c>
      <c r="L50" s="55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75">
        <f t="shared" si="2"/>
        <v>0.0040000000153668225</v>
      </c>
    </row>
    <row r="51" spans="1:27" s="45" customFormat="1" ht="31.9" customHeight="1">
      <c r="A51" s="58">
        <v>19</v>
      </c>
      <c r="B51" s="52" t="s">
        <v>109</v>
      </c>
      <c r="C51" s="12">
        <f>'Форма 1 перечень МКД'!P53</f>
        <v>164924.266</v>
      </c>
      <c r="D51" s="12">
        <v>0</v>
      </c>
      <c r="E51" s="12">
        <v>0</v>
      </c>
      <c r="F51" s="12">
        <v>0</v>
      </c>
      <c r="G51" s="12">
        <v>164924.266</v>
      </c>
      <c r="H51" s="12">
        <v>0</v>
      </c>
      <c r="I51" s="12">
        <v>0</v>
      </c>
      <c r="J51" s="12">
        <v>0</v>
      </c>
      <c r="K51" s="12">
        <v>0</v>
      </c>
      <c r="L51" s="55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75">
        <f t="shared" si="2"/>
        <v>0</v>
      </c>
    </row>
    <row r="52" spans="1:27" s="45" customFormat="1" ht="31.9" customHeight="1">
      <c r="A52" s="58">
        <v>20</v>
      </c>
      <c r="B52" s="52" t="s">
        <v>110</v>
      </c>
      <c r="C52" s="12">
        <f>'Форма 1 перечень МКД'!P54</f>
        <v>760548.6410000001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55" t="s">
        <v>178</v>
      </c>
      <c r="M52" s="12">
        <v>760548.64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75">
        <f t="shared" si="2"/>
        <v>-0.0010000000474974513</v>
      </c>
    </row>
    <row r="53" spans="1:27" s="45" customFormat="1" ht="31.9" customHeight="1">
      <c r="A53" s="58">
        <v>21</v>
      </c>
      <c r="B53" s="52" t="s">
        <v>111</v>
      </c>
      <c r="C53" s="12">
        <f>'Форма 1 перечень МКД'!P55</f>
        <v>303943.086</v>
      </c>
      <c r="D53" s="12">
        <v>0</v>
      </c>
      <c r="E53" s="12">
        <v>303943.086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55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75">
        <f t="shared" si="2"/>
        <v>0</v>
      </c>
    </row>
    <row r="54" spans="1:27" s="45" customFormat="1" ht="31.9" customHeight="1">
      <c r="A54" s="58">
        <v>22</v>
      </c>
      <c r="B54" s="52" t="s">
        <v>112</v>
      </c>
      <c r="C54" s="12">
        <f>'Форма 1 перечень МКД'!P56</f>
        <v>298065.918</v>
      </c>
      <c r="D54" s="12">
        <v>0</v>
      </c>
      <c r="E54" s="12">
        <v>298065.918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55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75">
        <f t="shared" si="2"/>
        <v>0</v>
      </c>
    </row>
    <row r="55" spans="1:27" s="45" customFormat="1" ht="31.9" customHeight="1">
      <c r="A55" s="58">
        <v>23</v>
      </c>
      <c r="B55" s="52" t="s">
        <v>113</v>
      </c>
      <c r="C55" s="12">
        <f>'Форма 1 перечень МКД'!P57</f>
        <v>193812.972</v>
      </c>
      <c r="D55" s="12">
        <v>0</v>
      </c>
      <c r="E55" s="12">
        <v>193812.972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55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75">
        <f t="shared" si="2"/>
        <v>0</v>
      </c>
    </row>
    <row r="56" spans="1:27" s="45" customFormat="1" ht="31.9" customHeight="1">
      <c r="A56" s="58">
        <v>24</v>
      </c>
      <c r="B56" s="52" t="s">
        <v>114</v>
      </c>
      <c r="C56" s="12">
        <f>'Форма 1 перечень МКД'!P58</f>
        <v>353364.726</v>
      </c>
      <c r="D56" s="12">
        <v>0</v>
      </c>
      <c r="E56" s="12">
        <v>353364.726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55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75">
        <f t="shared" si="2"/>
        <v>0</v>
      </c>
    </row>
    <row r="57" spans="1:27" s="45" customFormat="1" ht="31.9" customHeight="1">
      <c r="A57" s="58">
        <v>25</v>
      </c>
      <c r="B57" s="52" t="s">
        <v>115</v>
      </c>
      <c r="C57" s="12">
        <f>'Форма 1 перечень МКД'!P59</f>
        <v>736102.4400000001</v>
      </c>
      <c r="D57" s="12">
        <v>736102.4400000001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55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75">
        <f t="shared" si="2"/>
        <v>0</v>
      </c>
    </row>
    <row r="58" spans="1:27" s="45" customFormat="1" ht="31.9" customHeight="1">
      <c r="A58" s="58">
        <v>26</v>
      </c>
      <c r="B58" s="52" t="s">
        <v>116</v>
      </c>
      <c r="C58" s="12">
        <f>'Форма 1 перечень МКД'!P60</f>
        <v>588082.62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55">
        <v>0</v>
      </c>
      <c r="M58" s="12">
        <v>0</v>
      </c>
      <c r="N58" s="12">
        <v>0</v>
      </c>
      <c r="O58" s="12">
        <v>0</v>
      </c>
      <c r="P58" s="12">
        <v>585</v>
      </c>
      <c r="Q58" s="12">
        <v>588082.62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75">
        <f t="shared" si="2"/>
        <v>0</v>
      </c>
    </row>
    <row r="59" spans="1:27" s="45" customFormat="1" ht="31.9" customHeight="1">
      <c r="A59" s="58">
        <v>27</v>
      </c>
      <c r="B59" s="52" t="s">
        <v>117</v>
      </c>
      <c r="C59" s="12">
        <f>'Форма 1 перечень МКД'!P61</f>
        <v>2326891.026</v>
      </c>
      <c r="D59" s="12">
        <v>0</v>
      </c>
      <c r="E59" s="12">
        <v>2326891.026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55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  <c r="S59" s="12">
        <v>0</v>
      </c>
      <c r="T59" s="12">
        <v>0</v>
      </c>
      <c r="U59" s="12">
        <v>0</v>
      </c>
      <c r="V59" s="12">
        <v>0</v>
      </c>
      <c r="W59" s="12">
        <v>0</v>
      </c>
      <c r="X59" s="12">
        <v>0</v>
      </c>
      <c r="Y59" s="12">
        <v>0</v>
      </c>
      <c r="Z59" s="12">
        <v>0</v>
      </c>
      <c r="AA59" s="75">
        <f t="shared" si="2"/>
        <v>0</v>
      </c>
    </row>
    <row r="60" spans="1:27" s="45" customFormat="1" ht="31.9" customHeight="1">
      <c r="A60" s="58">
        <v>28</v>
      </c>
      <c r="B60" s="52" t="s">
        <v>118</v>
      </c>
      <c r="C60" s="12">
        <f>'Форма 1 перечень МКД'!P62</f>
        <v>857763.226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55">
        <v>0</v>
      </c>
      <c r="M60" s="12">
        <v>0</v>
      </c>
      <c r="N60" s="12">
        <v>0</v>
      </c>
      <c r="O60" s="12">
        <v>0</v>
      </c>
      <c r="P60" s="12">
        <v>820.63</v>
      </c>
      <c r="Q60" s="12">
        <v>857763.226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>
        <v>0</v>
      </c>
      <c r="X60" s="12">
        <v>0</v>
      </c>
      <c r="Y60" s="12">
        <v>0</v>
      </c>
      <c r="Z60" s="12">
        <v>0</v>
      </c>
      <c r="AA60" s="75">
        <f t="shared" si="2"/>
        <v>0</v>
      </c>
    </row>
    <row r="61" spans="1:27" s="45" customFormat="1" ht="31.9" customHeight="1">
      <c r="A61" s="58">
        <v>29</v>
      </c>
      <c r="B61" s="52" t="s">
        <v>179</v>
      </c>
      <c r="C61" s="12">
        <f>'Форма 1 перечень МКД'!P63</f>
        <v>304544.16000000003</v>
      </c>
      <c r="D61" s="12">
        <v>0</v>
      </c>
      <c r="E61" s="12">
        <v>304544.16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55" t="s">
        <v>182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12">
        <v>0</v>
      </c>
      <c r="Z61" s="12">
        <v>0</v>
      </c>
      <c r="AA61" s="75">
        <f t="shared" si="2"/>
        <v>0</v>
      </c>
    </row>
    <row r="62" spans="1:27" s="45" customFormat="1" ht="31.9" customHeight="1">
      <c r="A62" s="58">
        <v>30</v>
      </c>
      <c r="B62" s="52" t="s">
        <v>119</v>
      </c>
      <c r="C62" s="12">
        <f>'Форма 1 перечень МКД'!P64</f>
        <v>596933.2679999999</v>
      </c>
      <c r="D62" s="12">
        <v>0</v>
      </c>
      <c r="E62" s="12">
        <v>596933.2679999999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55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75">
        <f t="shared" si="2"/>
        <v>0</v>
      </c>
    </row>
    <row r="63" spans="1:27" s="78" customFormat="1" ht="28.9" customHeight="1">
      <c r="A63" s="108" t="s">
        <v>30</v>
      </c>
      <c r="B63" s="108"/>
      <c r="C63" s="76">
        <f>SUM(C64:C89)</f>
        <v>16450165.256299999</v>
      </c>
      <c r="D63" s="76">
        <f aca="true" t="shared" si="4" ref="D63:Z63">SUM(D64:D89)</f>
        <v>1273059.795</v>
      </c>
      <c r="E63" s="76">
        <f t="shared" si="4"/>
        <v>2121390.506</v>
      </c>
      <c r="F63" s="76">
        <f t="shared" si="4"/>
        <v>0</v>
      </c>
      <c r="G63" s="76">
        <f t="shared" si="4"/>
        <v>1532732.918</v>
      </c>
      <c r="H63" s="76">
        <f t="shared" si="4"/>
        <v>0</v>
      </c>
      <c r="I63" s="76">
        <f t="shared" si="4"/>
        <v>0</v>
      </c>
      <c r="J63" s="76">
        <f t="shared" si="4"/>
        <v>0</v>
      </c>
      <c r="K63" s="76">
        <f t="shared" si="4"/>
        <v>0</v>
      </c>
      <c r="L63" s="76">
        <f t="shared" si="4"/>
        <v>7560.4</v>
      </c>
      <c r="M63" s="76">
        <f t="shared" si="4"/>
        <v>11522982.04</v>
      </c>
      <c r="N63" s="76">
        <f t="shared" si="4"/>
        <v>0</v>
      </c>
      <c r="O63" s="76">
        <f t="shared" si="4"/>
        <v>0</v>
      </c>
      <c r="P63" s="76">
        <f t="shared" si="4"/>
        <v>0</v>
      </c>
      <c r="Q63" s="76">
        <f t="shared" si="4"/>
        <v>0</v>
      </c>
      <c r="R63" s="76">
        <f t="shared" si="4"/>
        <v>0</v>
      </c>
      <c r="S63" s="76">
        <f t="shared" si="4"/>
        <v>0</v>
      </c>
      <c r="T63" s="76">
        <f t="shared" si="4"/>
        <v>0</v>
      </c>
      <c r="U63" s="76">
        <f t="shared" si="4"/>
        <v>0</v>
      </c>
      <c r="V63" s="76">
        <f t="shared" si="4"/>
        <v>0</v>
      </c>
      <c r="W63" s="76">
        <f t="shared" si="4"/>
        <v>0</v>
      </c>
      <c r="X63" s="76">
        <f t="shared" si="4"/>
        <v>0</v>
      </c>
      <c r="Y63" s="76">
        <f t="shared" si="4"/>
        <v>0</v>
      </c>
      <c r="Z63" s="76">
        <f t="shared" si="4"/>
        <v>0</v>
      </c>
      <c r="AA63" s="77">
        <f t="shared" si="2"/>
        <v>0.002699999138712883</v>
      </c>
    </row>
    <row r="64" spans="1:27" s="45" customFormat="1" ht="31.9" customHeight="1">
      <c r="A64" s="58">
        <v>1</v>
      </c>
      <c r="B64" s="52" t="s">
        <v>84</v>
      </c>
      <c r="C64" s="12">
        <f>'Форма 1 перечень МКД'!P66</f>
        <v>963873.3260000001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55" t="s">
        <v>149</v>
      </c>
      <c r="M64" s="12">
        <v>963873.33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S64" s="12">
        <v>0</v>
      </c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12">
        <v>0</v>
      </c>
      <c r="Z64" s="12">
        <v>0</v>
      </c>
      <c r="AA64" s="75">
        <f t="shared" si="2"/>
        <v>0.00399999984074384</v>
      </c>
    </row>
    <row r="65" spans="1:27" s="45" customFormat="1" ht="31.9" customHeight="1">
      <c r="A65" s="58">
        <v>2</v>
      </c>
      <c r="B65" s="52" t="s">
        <v>98</v>
      </c>
      <c r="C65" s="12">
        <f>'Форма 1 перечень МКД'!P67</f>
        <v>1173893.844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55">
        <v>718.8</v>
      </c>
      <c r="M65" s="12">
        <v>1173893.84</v>
      </c>
      <c r="N65" s="12">
        <v>0</v>
      </c>
      <c r="O65" s="12">
        <v>0</v>
      </c>
      <c r="P65" s="12">
        <v>0</v>
      </c>
      <c r="Q65" s="12">
        <v>0</v>
      </c>
      <c r="R65" s="12">
        <v>0</v>
      </c>
      <c r="S65" s="12">
        <v>0</v>
      </c>
      <c r="T65" s="12">
        <v>0</v>
      </c>
      <c r="U65" s="12">
        <v>0</v>
      </c>
      <c r="V65" s="12">
        <v>0</v>
      </c>
      <c r="W65" s="12">
        <v>0</v>
      </c>
      <c r="X65" s="12">
        <v>0</v>
      </c>
      <c r="Y65" s="12">
        <v>0</v>
      </c>
      <c r="Z65" s="12">
        <v>0</v>
      </c>
      <c r="AA65" s="75">
        <f t="shared" si="2"/>
        <v>-0.003999999957159162</v>
      </c>
    </row>
    <row r="66" spans="1:27" s="45" customFormat="1" ht="31.9" customHeight="1">
      <c r="A66" s="58">
        <v>3</v>
      </c>
      <c r="B66" s="52" t="s">
        <v>99</v>
      </c>
      <c r="C66" s="12">
        <f>'Форма 1 перечень МКД'!P68</f>
        <v>1328404.2733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55" t="s">
        <v>164</v>
      </c>
      <c r="M66" s="12">
        <v>1328404.27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12">
        <v>0</v>
      </c>
      <c r="AA66" s="75">
        <f t="shared" si="2"/>
        <v>-0.0032999999821186066</v>
      </c>
    </row>
    <row r="67" spans="1:27" s="45" customFormat="1" ht="31.9" customHeight="1">
      <c r="A67" s="58">
        <v>4</v>
      </c>
      <c r="B67" s="52" t="s">
        <v>100</v>
      </c>
      <c r="C67" s="12">
        <f>'Форма 1 перечень МКД'!P69</f>
        <v>1434868.0180000002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55">
        <v>878.6</v>
      </c>
      <c r="M67" s="12">
        <v>1434868.02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12">
        <v>0</v>
      </c>
      <c r="Z67" s="12">
        <v>0</v>
      </c>
      <c r="AA67" s="75">
        <f t="shared" si="2"/>
        <v>0.001999999862164259</v>
      </c>
    </row>
    <row r="68" spans="1:27" s="45" customFormat="1" ht="31.9" customHeight="1">
      <c r="A68" s="58">
        <v>5</v>
      </c>
      <c r="B68" s="52" t="s">
        <v>86</v>
      </c>
      <c r="C68" s="12">
        <f>'Форма 1 перечень МКД'!P70</f>
        <v>145089.362</v>
      </c>
      <c r="D68" s="12">
        <v>145089.362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55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  <c r="U68" s="12">
        <v>0</v>
      </c>
      <c r="V68" s="12">
        <v>0</v>
      </c>
      <c r="W68" s="12">
        <v>0</v>
      </c>
      <c r="X68" s="12">
        <v>0</v>
      </c>
      <c r="Y68" s="12">
        <v>0</v>
      </c>
      <c r="Z68" s="12">
        <v>0</v>
      </c>
      <c r="AA68" s="75">
        <f t="shared" si="2"/>
        <v>0</v>
      </c>
    </row>
    <row r="69" spans="1:27" s="45" customFormat="1" ht="31.9" customHeight="1">
      <c r="A69" s="58">
        <v>6</v>
      </c>
      <c r="B69" s="52" t="s">
        <v>120</v>
      </c>
      <c r="C69" s="12">
        <f>'Форма 1 перечень МКД'!P71</f>
        <v>130805.058</v>
      </c>
      <c r="D69" s="12">
        <v>130805.058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55">
        <v>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2">
        <v>0</v>
      </c>
      <c r="S69" s="12">
        <v>0</v>
      </c>
      <c r="T69" s="12">
        <v>0</v>
      </c>
      <c r="U69" s="12">
        <v>0</v>
      </c>
      <c r="V69" s="12">
        <v>0</v>
      </c>
      <c r="W69" s="12">
        <v>0</v>
      </c>
      <c r="X69" s="12">
        <v>0</v>
      </c>
      <c r="Y69" s="12">
        <v>0</v>
      </c>
      <c r="Z69" s="12">
        <v>0</v>
      </c>
      <c r="AA69" s="75">
        <f t="shared" si="2"/>
        <v>0</v>
      </c>
    </row>
    <row r="70" spans="1:27" s="45" customFormat="1" ht="31.9" customHeight="1">
      <c r="A70" s="58">
        <v>7</v>
      </c>
      <c r="B70" s="52" t="s">
        <v>87</v>
      </c>
      <c r="C70" s="12">
        <f>'Форма 1 перечень МКД'!P72</f>
        <v>62666.624</v>
      </c>
      <c r="D70" s="12">
        <v>62666.624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55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2">
        <v>0</v>
      </c>
      <c r="S70" s="12">
        <v>0</v>
      </c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12">
        <v>0</v>
      </c>
      <c r="Z70" s="12">
        <v>0</v>
      </c>
      <c r="AA70" s="75">
        <f t="shared" si="2"/>
        <v>0</v>
      </c>
    </row>
    <row r="71" spans="1:27" s="45" customFormat="1" ht="31.9" customHeight="1">
      <c r="A71" s="58">
        <v>8</v>
      </c>
      <c r="B71" s="52" t="s">
        <v>121</v>
      </c>
      <c r="C71" s="12">
        <f>'Форма 1 перечень МКД'!P73</f>
        <v>95151.896</v>
      </c>
      <c r="D71" s="12">
        <v>95151.896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55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75">
        <f t="shared" si="2"/>
        <v>0</v>
      </c>
    </row>
    <row r="72" spans="1:27" s="45" customFormat="1" ht="31.9" customHeight="1">
      <c r="A72" s="58">
        <v>9</v>
      </c>
      <c r="B72" s="52" t="s">
        <v>122</v>
      </c>
      <c r="C72" s="12">
        <f>'Форма 1 перечень МКД'!P74</f>
        <v>104252.38</v>
      </c>
      <c r="D72" s="12">
        <v>104252.38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55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12">
        <v>0</v>
      </c>
      <c r="Z72" s="12">
        <v>0</v>
      </c>
      <c r="AA72" s="75">
        <f t="shared" si="2"/>
        <v>0</v>
      </c>
    </row>
    <row r="73" spans="1:27" s="45" customFormat="1" ht="31.9" customHeight="1">
      <c r="A73" s="58">
        <v>10</v>
      </c>
      <c r="B73" s="52" t="s">
        <v>123</v>
      </c>
      <c r="C73" s="12">
        <f>'Форма 1 перечень МКД'!P75</f>
        <v>188835.043</v>
      </c>
      <c r="D73" s="12">
        <v>188835.043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55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  <c r="U73" s="12">
        <v>0</v>
      </c>
      <c r="V73" s="12">
        <v>0</v>
      </c>
      <c r="W73" s="12">
        <v>0</v>
      </c>
      <c r="X73" s="12">
        <v>0</v>
      </c>
      <c r="Y73" s="12">
        <v>0</v>
      </c>
      <c r="Z73" s="12">
        <v>0</v>
      </c>
      <c r="AA73" s="75">
        <f t="shared" si="2"/>
        <v>0</v>
      </c>
    </row>
    <row r="74" spans="1:27" s="45" customFormat="1" ht="31.9" customHeight="1">
      <c r="A74" s="58">
        <v>11</v>
      </c>
      <c r="B74" s="52" t="s">
        <v>124</v>
      </c>
      <c r="C74" s="12">
        <f>'Форма 1 перечень МКД'!P76</f>
        <v>200469.839</v>
      </c>
      <c r="D74" s="12">
        <v>200469.839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55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  <c r="S74" s="12">
        <v>0</v>
      </c>
      <c r="T74" s="12">
        <v>0</v>
      </c>
      <c r="U74" s="12">
        <v>0</v>
      </c>
      <c r="V74" s="12">
        <v>0</v>
      </c>
      <c r="W74" s="12">
        <v>0</v>
      </c>
      <c r="X74" s="12">
        <v>0</v>
      </c>
      <c r="Y74" s="12">
        <v>0</v>
      </c>
      <c r="Z74" s="12">
        <v>0</v>
      </c>
      <c r="AA74" s="75">
        <f t="shared" si="2"/>
        <v>0</v>
      </c>
    </row>
    <row r="75" spans="1:27" s="45" customFormat="1" ht="31.9" customHeight="1">
      <c r="A75" s="58">
        <v>12</v>
      </c>
      <c r="B75" s="52" t="s">
        <v>125</v>
      </c>
      <c r="C75" s="12">
        <f>'Форма 1 перечень МКД'!P77</f>
        <v>101718.068</v>
      </c>
      <c r="D75" s="12">
        <v>101718.068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55">
        <v>0</v>
      </c>
      <c r="M75" s="12">
        <v>0</v>
      </c>
      <c r="N75" s="12">
        <v>0</v>
      </c>
      <c r="O75" s="12">
        <v>0</v>
      </c>
      <c r="P75" s="12">
        <v>0</v>
      </c>
      <c r="Q75" s="12">
        <v>0</v>
      </c>
      <c r="R75" s="12">
        <v>0</v>
      </c>
      <c r="S75" s="12">
        <v>0</v>
      </c>
      <c r="T75" s="12">
        <v>0</v>
      </c>
      <c r="U75" s="12">
        <v>0</v>
      </c>
      <c r="V75" s="12">
        <v>0</v>
      </c>
      <c r="W75" s="12">
        <v>0</v>
      </c>
      <c r="X75" s="12">
        <v>0</v>
      </c>
      <c r="Y75" s="12">
        <v>0</v>
      </c>
      <c r="Z75" s="12">
        <v>0</v>
      </c>
      <c r="AA75" s="75">
        <f aca="true" t="shared" si="5" ref="AA75:AA89">Q75+M75+I75+G75+E75+D75-C75</f>
        <v>0</v>
      </c>
    </row>
    <row r="76" spans="1:27" s="45" customFormat="1" ht="31.9" customHeight="1">
      <c r="A76" s="58">
        <v>13</v>
      </c>
      <c r="B76" s="52" t="s">
        <v>90</v>
      </c>
      <c r="C76" s="12">
        <f>'Форма 1 перечень МКД'!P78</f>
        <v>100681.304</v>
      </c>
      <c r="D76" s="12">
        <v>100681.304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55">
        <v>0</v>
      </c>
      <c r="M76" s="12">
        <v>0</v>
      </c>
      <c r="N76" s="12">
        <v>0</v>
      </c>
      <c r="O76" s="12">
        <v>0</v>
      </c>
      <c r="P76" s="12">
        <v>0</v>
      </c>
      <c r="Q76" s="12">
        <v>0</v>
      </c>
      <c r="R76" s="12">
        <v>0</v>
      </c>
      <c r="S76" s="12">
        <v>0</v>
      </c>
      <c r="T76" s="12">
        <v>0</v>
      </c>
      <c r="U76" s="12">
        <v>0</v>
      </c>
      <c r="V76" s="12">
        <v>0</v>
      </c>
      <c r="W76" s="12">
        <v>0</v>
      </c>
      <c r="X76" s="12">
        <v>0</v>
      </c>
      <c r="Y76" s="12">
        <v>0</v>
      </c>
      <c r="Z76" s="12">
        <v>0</v>
      </c>
      <c r="AA76" s="75">
        <f t="shared" si="5"/>
        <v>0</v>
      </c>
    </row>
    <row r="77" spans="1:27" s="45" customFormat="1" ht="31.9" customHeight="1">
      <c r="A77" s="58">
        <v>14</v>
      </c>
      <c r="B77" s="52" t="s">
        <v>104</v>
      </c>
      <c r="C77" s="12">
        <f>'Форма 1 перечень МКД'!P79</f>
        <v>143390.221</v>
      </c>
      <c r="D77" s="12">
        <v>143390.221</v>
      </c>
      <c r="E77" s="12"/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55">
        <v>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2">
        <v>0</v>
      </c>
      <c r="S77" s="12">
        <v>0</v>
      </c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2">
        <v>0</v>
      </c>
      <c r="AA77" s="75">
        <f t="shared" si="5"/>
        <v>0</v>
      </c>
    </row>
    <row r="78" spans="1:27" s="45" customFormat="1" ht="31.9" customHeight="1">
      <c r="A78" s="58">
        <v>15</v>
      </c>
      <c r="B78" s="52" t="s">
        <v>112</v>
      </c>
      <c r="C78" s="12">
        <f>'Форма 1 перечень МКД'!P80</f>
        <v>135130.71399999998</v>
      </c>
      <c r="D78" s="12">
        <v>0</v>
      </c>
      <c r="E78" s="12">
        <v>0</v>
      </c>
      <c r="F78" s="12"/>
      <c r="G78" s="12">
        <v>135130.71399999998</v>
      </c>
      <c r="H78" s="12">
        <v>0</v>
      </c>
      <c r="I78" s="12">
        <v>0</v>
      </c>
      <c r="J78" s="12">
        <v>0</v>
      </c>
      <c r="K78" s="12">
        <v>0</v>
      </c>
      <c r="L78" s="55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2">
        <v>0</v>
      </c>
      <c r="S78" s="12">
        <v>0</v>
      </c>
      <c r="T78" s="12">
        <v>0</v>
      </c>
      <c r="U78" s="12">
        <v>0</v>
      </c>
      <c r="V78" s="12">
        <v>0</v>
      </c>
      <c r="W78" s="12">
        <v>0</v>
      </c>
      <c r="X78" s="12">
        <v>0</v>
      </c>
      <c r="Y78" s="12">
        <v>0</v>
      </c>
      <c r="Z78" s="12">
        <v>0</v>
      </c>
      <c r="AA78" s="75">
        <f t="shared" si="5"/>
        <v>0</v>
      </c>
    </row>
    <row r="79" spans="1:27" s="45" customFormat="1" ht="31.9" customHeight="1">
      <c r="A79" s="58">
        <v>16</v>
      </c>
      <c r="B79" s="52" t="s">
        <v>113</v>
      </c>
      <c r="C79" s="12">
        <f>'Форма 1 перечень МКД'!P81</f>
        <v>87866.756</v>
      </c>
      <c r="D79" s="12">
        <v>0</v>
      </c>
      <c r="E79" s="12">
        <v>0</v>
      </c>
      <c r="F79" s="12">
        <v>0</v>
      </c>
      <c r="G79" s="12">
        <v>87866.756</v>
      </c>
      <c r="H79" s="12">
        <v>0</v>
      </c>
      <c r="I79" s="12">
        <v>0</v>
      </c>
      <c r="J79" s="12">
        <v>0</v>
      </c>
      <c r="K79" s="12">
        <v>0</v>
      </c>
      <c r="L79" s="55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>
        <v>0</v>
      </c>
      <c r="Z79" s="12">
        <v>0</v>
      </c>
      <c r="AA79" s="75">
        <f t="shared" si="5"/>
        <v>0</v>
      </c>
    </row>
    <row r="80" spans="1:27" s="45" customFormat="1" ht="31.9" customHeight="1">
      <c r="A80" s="58">
        <v>17</v>
      </c>
      <c r="B80" s="52" t="s">
        <v>170</v>
      </c>
      <c r="C80" s="12">
        <f>'Форма 1 перечень МКД'!P82</f>
        <v>168315.40199999997</v>
      </c>
      <c r="D80" s="12">
        <v>0</v>
      </c>
      <c r="E80" s="12">
        <v>0</v>
      </c>
      <c r="F80" s="12">
        <v>0</v>
      </c>
      <c r="G80" s="12">
        <v>168315.40199999997</v>
      </c>
      <c r="H80" s="12">
        <v>0</v>
      </c>
      <c r="I80" s="12">
        <v>0</v>
      </c>
      <c r="J80" s="12">
        <v>0</v>
      </c>
      <c r="K80" s="12">
        <v>0</v>
      </c>
      <c r="L80" s="55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  <c r="U80" s="12">
        <v>0</v>
      </c>
      <c r="V80" s="12">
        <v>0</v>
      </c>
      <c r="W80" s="12">
        <v>0</v>
      </c>
      <c r="X80" s="12">
        <v>0</v>
      </c>
      <c r="Y80" s="12">
        <v>0</v>
      </c>
      <c r="Z80" s="12">
        <v>0</v>
      </c>
      <c r="AA80" s="75">
        <f t="shared" si="5"/>
        <v>0</v>
      </c>
    </row>
    <row r="81" spans="1:27" s="45" customFormat="1" ht="31.9" customHeight="1">
      <c r="A81" s="58">
        <v>18</v>
      </c>
      <c r="B81" s="52" t="s">
        <v>126</v>
      </c>
      <c r="C81" s="12">
        <f>'Форма 1 перечень МКД'!P83</f>
        <v>289383.738</v>
      </c>
      <c r="D81" s="12">
        <v>0</v>
      </c>
      <c r="E81" s="12">
        <v>289383.738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55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2">
        <v>0</v>
      </c>
      <c r="S81" s="12">
        <v>0</v>
      </c>
      <c r="T81" s="12">
        <v>0</v>
      </c>
      <c r="U81" s="12">
        <v>0</v>
      </c>
      <c r="V81" s="12">
        <v>0</v>
      </c>
      <c r="W81" s="12">
        <v>0</v>
      </c>
      <c r="X81" s="12">
        <v>0</v>
      </c>
      <c r="Y81" s="12">
        <v>0</v>
      </c>
      <c r="Z81" s="12">
        <v>0</v>
      </c>
      <c r="AA81" s="75">
        <f t="shared" si="5"/>
        <v>0</v>
      </c>
    </row>
    <row r="82" spans="1:27" s="45" customFormat="1" ht="31.9" customHeight="1">
      <c r="A82" s="58">
        <v>19</v>
      </c>
      <c r="B82" s="52" t="s">
        <v>127</v>
      </c>
      <c r="C82" s="12">
        <f>'Форма 1 перечень МКД'!P84</f>
        <v>157718.10199999998</v>
      </c>
      <c r="D82" s="12">
        <v>0</v>
      </c>
      <c r="E82" s="12">
        <v>0</v>
      </c>
      <c r="F82" s="12">
        <v>0</v>
      </c>
      <c r="G82" s="12">
        <v>157718.10199999998</v>
      </c>
      <c r="H82" s="12">
        <v>0</v>
      </c>
      <c r="I82" s="12">
        <v>0</v>
      </c>
      <c r="J82" s="12">
        <v>0</v>
      </c>
      <c r="K82" s="12">
        <v>0</v>
      </c>
      <c r="L82" s="55">
        <v>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2">
        <v>0</v>
      </c>
      <c r="S82" s="12">
        <v>0</v>
      </c>
      <c r="T82" s="12">
        <v>0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12">
        <v>0</v>
      </c>
      <c r="AA82" s="75">
        <f t="shared" si="5"/>
        <v>0</v>
      </c>
    </row>
    <row r="83" spans="1:27" s="45" customFormat="1" ht="31.9" customHeight="1">
      <c r="A83" s="58">
        <v>20</v>
      </c>
      <c r="B83" s="52" t="s">
        <v>128</v>
      </c>
      <c r="C83" s="12">
        <f>'Форма 1 перечень МКД'!P85</f>
        <v>354166.158</v>
      </c>
      <c r="D83" s="12">
        <v>0</v>
      </c>
      <c r="E83" s="12">
        <v>354166.158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55">
        <v>0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12">
        <v>0</v>
      </c>
      <c r="S83" s="12">
        <v>0</v>
      </c>
      <c r="T83" s="12">
        <v>0</v>
      </c>
      <c r="U83" s="12">
        <v>0</v>
      </c>
      <c r="V83" s="12">
        <v>0</v>
      </c>
      <c r="W83" s="12">
        <v>0</v>
      </c>
      <c r="X83" s="12">
        <v>0</v>
      </c>
      <c r="Y83" s="12">
        <v>0</v>
      </c>
      <c r="Z83" s="12">
        <v>0</v>
      </c>
      <c r="AA83" s="75">
        <f t="shared" si="5"/>
        <v>0</v>
      </c>
    </row>
    <row r="84" spans="1:27" s="45" customFormat="1" ht="31.9" customHeight="1">
      <c r="A84" s="58">
        <v>21</v>
      </c>
      <c r="B84" s="52" t="s">
        <v>129</v>
      </c>
      <c r="C84" s="12">
        <f>'Форма 1 перечень МКД'!P86</f>
        <v>932687.9759999999</v>
      </c>
      <c r="D84" s="12">
        <v>0</v>
      </c>
      <c r="E84" s="12">
        <v>641746.68</v>
      </c>
      <c r="F84" s="12">
        <v>0</v>
      </c>
      <c r="G84" s="12">
        <v>290941.3</v>
      </c>
      <c r="H84" s="12">
        <v>0</v>
      </c>
      <c r="I84" s="12">
        <v>0</v>
      </c>
      <c r="J84" s="12">
        <v>0</v>
      </c>
      <c r="K84" s="12">
        <v>0</v>
      </c>
      <c r="L84" s="55">
        <v>0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12">
        <v>0</v>
      </c>
      <c r="S84" s="12">
        <v>0</v>
      </c>
      <c r="T84" s="12">
        <v>0</v>
      </c>
      <c r="U84" s="12">
        <v>0</v>
      </c>
      <c r="V84" s="12">
        <v>0</v>
      </c>
      <c r="W84" s="12">
        <v>0</v>
      </c>
      <c r="X84" s="12">
        <v>0</v>
      </c>
      <c r="Y84" s="12">
        <v>0</v>
      </c>
      <c r="Z84" s="12">
        <v>0</v>
      </c>
      <c r="AA84" s="75">
        <f t="shared" si="5"/>
        <v>0.004000000073574483</v>
      </c>
    </row>
    <row r="85" spans="1:27" s="45" customFormat="1" ht="31.9" customHeight="1">
      <c r="A85" s="58">
        <v>22</v>
      </c>
      <c r="B85" s="52" t="s">
        <v>130</v>
      </c>
      <c r="C85" s="12">
        <f>'Форма 1 перечень МКД'!P87</f>
        <v>221195.232</v>
      </c>
      <c r="D85" s="12">
        <v>0</v>
      </c>
      <c r="E85" s="12">
        <v>221195.23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55">
        <v>0</v>
      </c>
      <c r="M85" s="12">
        <v>0</v>
      </c>
      <c r="N85" s="12">
        <v>0</v>
      </c>
      <c r="O85" s="12">
        <v>0</v>
      </c>
      <c r="P85" s="12">
        <v>0</v>
      </c>
      <c r="Q85" s="12">
        <v>0</v>
      </c>
      <c r="R85" s="12">
        <v>0</v>
      </c>
      <c r="S85" s="12">
        <v>0</v>
      </c>
      <c r="T85" s="12">
        <v>0</v>
      </c>
      <c r="U85" s="12">
        <v>0</v>
      </c>
      <c r="V85" s="12">
        <v>0</v>
      </c>
      <c r="W85" s="12">
        <v>0</v>
      </c>
      <c r="X85" s="12">
        <v>0</v>
      </c>
      <c r="Y85" s="12">
        <v>0</v>
      </c>
      <c r="Z85" s="12">
        <v>0</v>
      </c>
      <c r="AA85" s="75">
        <f t="shared" si="5"/>
        <v>-0.001999999978579581</v>
      </c>
    </row>
    <row r="86" spans="1:27" s="45" customFormat="1" ht="31.9" customHeight="1">
      <c r="A86" s="58">
        <v>23</v>
      </c>
      <c r="B86" s="52" t="s">
        <v>131</v>
      </c>
      <c r="C86" s="12">
        <f>'Форма 1 перечень МКД'!P88</f>
        <v>893668.248</v>
      </c>
      <c r="D86" s="12">
        <v>0</v>
      </c>
      <c r="E86" s="12">
        <v>614898.7</v>
      </c>
      <c r="F86" s="12">
        <v>0</v>
      </c>
      <c r="G86" s="12">
        <v>278769.55</v>
      </c>
      <c r="H86" s="12">
        <v>0</v>
      </c>
      <c r="I86" s="12">
        <v>0</v>
      </c>
      <c r="J86" s="12">
        <v>0</v>
      </c>
      <c r="K86" s="12">
        <v>0</v>
      </c>
      <c r="L86" s="55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>
        <v>0</v>
      </c>
      <c r="Z86" s="12">
        <v>0</v>
      </c>
      <c r="AA86" s="75">
        <f t="shared" si="5"/>
        <v>0.001999999978579581</v>
      </c>
    </row>
    <row r="87" spans="1:27" s="45" customFormat="1" ht="31.9" customHeight="1">
      <c r="A87" s="58">
        <v>24</v>
      </c>
      <c r="B87" s="52" t="s">
        <v>132</v>
      </c>
      <c r="C87" s="12">
        <f>'Форма 1 перечень МКД'!P89</f>
        <v>413991.0939999999</v>
      </c>
      <c r="D87" s="12">
        <v>0</v>
      </c>
      <c r="E87" s="12">
        <v>0</v>
      </c>
      <c r="F87" s="12">
        <v>0</v>
      </c>
      <c r="G87" s="12">
        <v>413991.0939999999</v>
      </c>
      <c r="H87" s="12">
        <v>0</v>
      </c>
      <c r="I87" s="12">
        <v>0</v>
      </c>
      <c r="J87" s="12">
        <v>0</v>
      </c>
      <c r="K87" s="12">
        <v>0</v>
      </c>
      <c r="L87" s="55">
        <v>0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2">
        <v>0</v>
      </c>
      <c r="S87" s="12">
        <v>0</v>
      </c>
      <c r="T87" s="12">
        <v>0</v>
      </c>
      <c r="U87" s="12">
        <v>0</v>
      </c>
      <c r="V87" s="12">
        <v>0</v>
      </c>
      <c r="W87" s="12">
        <v>0</v>
      </c>
      <c r="X87" s="12">
        <v>0</v>
      </c>
      <c r="Y87" s="12">
        <v>0</v>
      </c>
      <c r="Z87" s="12">
        <v>0</v>
      </c>
      <c r="AA87" s="75">
        <f t="shared" si="5"/>
        <v>0</v>
      </c>
    </row>
    <row r="88" spans="1:27" s="45" customFormat="1" ht="31.9" customHeight="1">
      <c r="A88" s="58">
        <v>25</v>
      </c>
      <c r="B88" s="52" t="s">
        <v>133</v>
      </c>
      <c r="C88" s="12">
        <f>'Форма 1 перечень МКД'!P90</f>
        <v>1012540.6000000001</v>
      </c>
      <c r="D88" s="12">
        <v>0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55">
        <v>620</v>
      </c>
      <c r="M88" s="12">
        <v>1012540.6</v>
      </c>
      <c r="N88" s="12">
        <v>0</v>
      </c>
      <c r="O88" s="12">
        <v>0</v>
      </c>
      <c r="P88" s="12">
        <v>0</v>
      </c>
      <c r="Q88" s="12">
        <v>0</v>
      </c>
      <c r="R88" s="12">
        <v>0</v>
      </c>
      <c r="S88" s="12">
        <v>0</v>
      </c>
      <c r="T88" s="12">
        <v>0</v>
      </c>
      <c r="U88" s="12">
        <v>0</v>
      </c>
      <c r="V88" s="12">
        <v>0</v>
      </c>
      <c r="W88" s="12">
        <v>0</v>
      </c>
      <c r="X88" s="12">
        <v>0</v>
      </c>
      <c r="Y88" s="12">
        <v>0</v>
      </c>
      <c r="Z88" s="12">
        <v>0</v>
      </c>
      <c r="AA88" s="75">
        <f t="shared" si="5"/>
        <v>0</v>
      </c>
    </row>
    <row r="89" spans="1:27" s="45" customFormat="1" ht="31.9" customHeight="1">
      <c r="A89" s="58">
        <v>26</v>
      </c>
      <c r="B89" s="52" t="s">
        <v>134</v>
      </c>
      <c r="C89" s="12">
        <f>'Форма 1 перечень МКД'!P91</f>
        <v>5609401.9799999995</v>
      </c>
      <c r="D89" s="12">
        <v>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55">
        <v>5343</v>
      </c>
      <c r="M89" s="12">
        <v>5609401.98</v>
      </c>
      <c r="N89" s="12">
        <v>0</v>
      </c>
      <c r="O89" s="12">
        <v>0</v>
      </c>
      <c r="P89" s="12">
        <v>0</v>
      </c>
      <c r="Q89" s="12">
        <v>0</v>
      </c>
      <c r="R89" s="12">
        <v>0</v>
      </c>
      <c r="S89" s="12">
        <v>0</v>
      </c>
      <c r="T89" s="12">
        <v>0</v>
      </c>
      <c r="U89" s="12">
        <v>0</v>
      </c>
      <c r="V89" s="12">
        <v>0</v>
      </c>
      <c r="W89" s="12">
        <v>0</v>
      </c>
      <c r="X89" s="12">
        <v>0</v>
      </c>
      <c r="Y89" s="12">
        <v>0</v>
      </c>
      <c r="Z89" s="12">
        <v>0</v>
      </c>
      <c r="AA89" s="75">
        <f t="shared" si="5"/>
        <v>0</v>
      </c>
    </row>
  </sheetData>
  <mergeCells count="24">
    <mergeCell ref="U6:U7"/>
    <mergeCell ref="W6:W7"/>
    <mergeCell ref="L6:M7"/>
    <mergeCell ref="N6:O7"/>
    <mergeCell ref="P6:Q7"/>
    <mergeCell ref="R6:S7"/>
    <mergeCell ref="T6:T7"/>
    <mergeCell ref="V6:V7"/>
    <mergeCell ref="A33:B33"/>
    <mergeCell ref="A63:B63"/>
    <mergeCell ref="Z6:Z7"/>
    <mergeCell ref="Y3:Z3"/>
    <mergeCell ref="X6:X7"/>
    <mergeCell ref="Y6:Y7"/>
    <mergeCell ref="A11:B11"/>
    <mergeCell ref="D5:S5"/>
    <mergeCell ref="T5:Z5"/>
    <mergeCell ref="D6:I6"/>
    <mergeCell ref="J6:K7"/>
    <mergeCell ref="A4:A7"/>
    <mergeCell ref="B4:B7"/>
    <mergeCell ref="A10:B10"/>
    <mergeCell ref="D2:Q3"/>
    <mergeCell ref="C5:C7"/>
  </mergeCells>
  <printOptions/>
  <pageMargins left="0.7" right="0.7" top="0.75" bottom="0.75" header="0.3" footer="0.3"/>
  <pageSetup fitToHeight="0" fitToWidth="1" horizontalDpi="600" verticalDpi="600" orientation="landscape" paperSize="9" scale="3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1"/>
  <sheetViews>
    <sheetView view="pageBreakPreview" zoomScale="60" workbookViewId="0" topLeftCell="A1">
      <selection activeCell="A51" sqref="A51"/>
    </sheetView>
  </sheetViews>
  <sheetFormatPr defaultColWidth="9.140625" defaultRowHeight="15"/>
  <cols>
    <col min="1" max="1" width="53.28125" style="0" customWidth="1"/>
    <col min="2" max="2" width="10.57421875" style="0" customWidth="1"/>
    <col min="3" max="3" width="19.140625" style="0" customWidth="1"/>
    <col min="12" max="12" width="22.140625" style="0" customWidth="1"/>
    <col min="13" max="13" width="22.28125" style="0" customWidth="1"/>
  </cols>
  <sheetData>
    <row r="2" spans="1:13" ht="20.25">
      <c r="A2" s="23"/>
      <c r="B2" s="24"/>
      <c r="C2" s="25"/>
      <c r="D2" s="25"/>
      <c r="E2" s="26" t="s">
        <v>61</v>
      </c>
      <c r="F2" s="25"/>
      <c r="G2" s="25"/>
      <c r="H2" s="25"/>
      <c r="I2" s="24"/>
      <c r="J2" s="27"/>
      <c r="K2" s="27"/>
      <c r="L2" s="27"/>
      <c r="M2" s="27"/>
    </row>
    <row r="3" spans="1:13" ht="20.25" customHeight="1">
      <c r="A3" s="23"/>
      <c r="B3" s="24"/>
      <c r="C3" s="25"/>
      <c r="D3" s="25"/>
      <c r="E3" s="26" t="s">
        <v>62</v>
      </c>
      <c r="F3" s="25"/>
      <c r="G3" s="25"/>
      <c r="H3" s="25"/>
      <c r="I3" s="24"/>
      <c r="J3" s="24"/>
      <c r="K3" s="24"/>
      <c r="L3" s="27"/>
      <c r="M3" s="27" t="s">
        <v>63</v>
      </c>
    </row>
    <row r="4" spans="1:13" s="36" customFormat="1" ht="18" customHeight="1">
      <c r="A4" s="118" t="s">
        <v>64</v>
      </c>
      <c r="B4" s="118" t="s">
        <v>65</v>
      </c>
      <c r="C4" s="119" t="s">
        <v>9</v>
      </c>
      <c r="D4" s="119" t="s">
        <v>66</v>
      </c>
      <c r="E4" s="119"/>
      <c r="F4" s="119"/>
      <c r="G4" s="119"/>
      <c r="H4" s="119"/>
      <c r="I4" s="120" t="s">
        <v>10</v>
      </c>
      <c r="J4" s="120"/>
      <c r="K4" s="120"/>
      <c r="L4" s="120"/>
      <c r="M4" s="120"/>
    </row>
    <row r="5" spans="1:13" s="36" customFormat="1" ht="103.9" customHeight="1">
      <c r="A5" s="118"/>
      <c r="B5" s="118"/>
      <c r="C5" s="119"/>
      <c r="D5" s="28" t="s">
        <v>67</v>
      </c>
      <c r="E5" s="28" t="s">
        <v>68</v>
      </c>
      <c r="F5" s="28" t="s">
        <v>69</v>
      </c>
      <c r="G5" s="28" t="s">
        <v>70</v>
      </c>
      <c r="H5" s="28" t="s">
        <v>71</v>
      </c>
      <c r="I5" s="29" t="s">
        <v>67</v>
      </c>
      <c r="J5" s="29" t="s">
        <v>68</v>
      </c>
      <c r="K5" s="29" t="s">
        <v>69</v>
      </c>
      <c r="L5" s="14" t="s">
        <v>70</v>
      </c>
      <c r="M5" s="14" t="s">
        <v>71</v>
      </c>
    </row>
    <row r="6" spans="1:13" s="36" customFormat="1" ht="28.15" customHeight="1">
      <c r="A6" s="118"/>
      <c r="B6" s="40" t="s">
        <v>72</v>
      </c>
      <c r="C6" s="41" t="s">
        <v>24</v>
      </c>
      <c r="D6" s="41" t="s">
        <v>56</v>
      </c>
      <c r="E6" s="41" t="s">
        <v>56</v>
      </c>
      <c r="F6" s="41" t="s">
        <v>56</v>
      </c>
      <c r="G6" s="41" t="s">
        <v>56</v>
      </c>
      <c r="H6" s="41" t="s">
        <v>56</v>
      </c>
      <c r="I6" s="40" t="s">
        <v>25</v>
      </c>
      <c r="J6" s="40" t="s">
        <v>25</v>
      </c>
      <c r="K6" s="40" t="s">
        <v>25</v>
      </c>
      <c r="L6" s="42" t="s">
        <v>25</v>
      </c>
      <c r="M6" s="42" t="s">
        <v>25</v>
      </c>
    </row>
    <row r="7" spans="1:13" s="36" customFormat="1" ht="15.75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  <c r="H7" s="41">
        <v>8</v>
      </c>
      <c r="I7" s="41">
        <v>9</v>
      </c>
      <c r="J7" s="41">
        <v>10</v>
      </c>
      <c r="K7" s="41">
        <v>11</v>
      </c>
      <c r="L7" s="41">
        <v>12</v>
      </c>
      <c r="M7" s="41">
        <v>13</v>
      </c>
    </row>
    <row r="8" spans="1:13" s="36" customFormat="1" ht="15.75">
      <c r="A8" s="30" t="s">
        <v>73</v>
      </c>
      <c r="B8" s="39">
        <f>B9+B10+B11</f>
        <v>42782.8</v>
      </c>
      <c r="C8" s="39">
        <f aca="true" t="shared" si="0" ref="C8:L8">C9+C10+C11</f>
        <v>2513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  <c r="H8" s="39">
        <f t="shared" si="0"/>
        <v>0</v>
      </c>
      <c r="I8" s="39">
        <f t="shared" si="0"/>
        <v>0</v>
      </c>
      <c r="J8" s="39">
        <f t="shared" si="0"/>
        <v>0</v>
      </c>
      <c r="K8" s="39">
        <f t="shared" si="0"/>
        <v>0</v>
      </c>
      <c r="L8" s="39">
        <f t="shared" si="0"/>
        <v>40860353.2492</v>
      </c>
      <c r="M8" s="63">
        <f aca="true" t="shared" si="1" ref="M8">M9+M10+M11</f>
        <v>40860353.2492</v>
      </c>
    </row>
    <row r="9" spans="1:13" s="36" customFormat="1" ht="23.25" customHeight="1">
      <c r="A9" s="29" t="s">
        <v>74</v>
      </c>
      <c r="B9" s="12">
        <f>'Форма 1 перечень МКД'!H13</f>
        <v>6687.7</v>
      </c>
      <c r="C9" s="12">
        <f>'Форма 1 перечень МКД'!K13</f>
        <v>570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f>'Форма 2 Виды ремонтов'!C11</f>
        <v>8381881.545000001</v>
      </c>
      <c r="M9" s="12">
        <f>L9</f>
        <v>8381881.545000001</v>
      </c>
    </row>
    <row r="10" spans="1:13" s="36" customFormat="1" ht="23.25" customHeight="1">
      <c r="A10" s="29" t="s">
        <v>75</v>
      </c>
      <c r="B10" s="37">
        <f>'Форма 1 перечень МКД'!H35</f>
        <v>20533.800000000003</v>
      </c>
      <c r="C10" s="13">
        <f>'Форма 1 перечень МКД'!K35</f>
        <v>1084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f>'Форма 2 Виды ремонтов'!C33</f>
        <v>16028306.447899997</v>
      </c>
      <c r="M10" s="12">
        <f>L10</f>
        <v>16028306.447899997</v>
      </c>
    </row>
    <row r="11" spans="1:13" s="36" customFormat="1" ht="23.25" customHeight="1">
      <c r="A11" s="29" t="s">
        <v>76</v>
      </c>
      <c r="B11" s="37">
        <f>'Форма 1 перечень МКД'!H65</f>
        <v>15561.300000000001</v>
      </c>
      <c r="C11" s="13">
        <f>'Форма 1 перечень МКД'!K65</f>
        <v>859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f>'Форма 2 Виды ремонтов'!C63</f>
        <v>16450165.256299999</v>
      </c>
      <c r="M11" s="12">
        <f>L11</f>
        <v>16450165.256299999</v>
      </c>
    </row>
    <row r="12" s="36" customFormat="1" ht="15.75"/>
  </sheetData>
  <mergeCells count="5">
    <mergeCell ref="A4:A6"/>
    <mergeCell ref="B4:B5"/>
    <mergeCell ref="C4:C5"/>
    <mergeCell ref="D4:H4"/>
    <mergeCell ref="I4:M4"/>
  </mergeCells>
  <printOptions/>
  <pageMargins left="0.7" right="0.7" top="0.75" bottom="0.75" header="0.3" footer="0.3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2017-06-29T11:56:09Z</dcterms:modified>
  <cp:category/>
  <cp:version/>
  <cp:contentType/>
  <cp:contentStatus/>
</cp:coreProperties>
</file>