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2195" activeTab="0"/>
  </bookViews>
  <sheets>
    <sheet name="2021 проект" sheetId="1" r:id="rId1"/>
    <sheet name="Лист2" sheetId="2" r:id="rId2"/>
    <sheet name="Лист3" sheetId="3" r:id="rId3"/>
  </sheets>
  <definedNames>
    <definedName name="_xlnm.Print_Titles" localSheetId="0">'2021 проект'!$9:$12</definedName>
  </definedNames>
  <calcPr fullCalcOnLoad="1" refMode="R1C1"/>
</workbook>
</file>

<file path=xl/sharedStrings.xml><?xml version="1.0" encoding="utf-8"?>
<sst xmlns="http://schemas.openxmlformats.org/spreadsheetml/2006/main" count="218" uniqueCount="88">
  <si>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</si>
  <si>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</si>
  <si>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</si>
  <si>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</si>
  <si>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</si>
  <si>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</si>
  <si>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</si>
  <si>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</si>
  <si>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</si>
  <si>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</si>
  <si>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</si>
  <si>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</si>
  <si>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</si>
  <si>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</si>
  <si>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</si>
  <si>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</si>
  <si>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</si>
  <si>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</si>
  <si>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</si>
  <si>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</si>
  <si>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</si>
  <si>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ед</t>
  </si>
  <si>
    <t>2020 год</t>
  </si>
  <si>
    <t>ед..</t>
  </si>
  <si>
    <t>2021 год</t>
  </si>
  <si>
    <t xml:space="preserve">Приложение к муниципальной программе "Муниципальное управление" </t>
  </si>
  <si>
    <t xml:space="preserve">"Муниципальное управление " </t>
  </si>
  <si>
    <t xml:space="preserve">2022 год </t>
  </si>
  <si>
    <t>2023 год</t>
  </si>
  <si>
    <t>2024 год</t>
  </si>
  <si>
    <t xml:space="preserve">2020 год </t>
  </si>
  <si>
    <t xml:space="preserve">2023 год </t>
  </si>
  <si>
    <t xml:space="preserve">Муниципальная программа "Муниципальное управление " </t>
  </si>
  <si>
    <t>Подпрограмма 1 "Совершенствование муниципального управления"</t>
  </si>
  <si>
    <t>Мероприятие 1.1.2. Организация обучения муниципальных служащих по программам повышения квалификации, профессиональной переподготовки</t>
  </si>
  <si>
    <t xml:space="preserve">Мероприятие 1.1.3. Организация проведения диспансеризации муниципальных служащих </t>
  </si>
  <si>
    <t>Основное мероприятие 2.1. Реализация полномочий, связанных с решением вопросов местного значения</t>
  </si>
  <si>
    <t>Основное мероприятие 2.2. Реализация делегированных государственных полномочий</t>
  </si>
  <si>
    <t>Мероприятие 2.2.1. Образование комиссий по делам несовершеннолетних и защите их прав и организация их деятельности</t>
  </si>
  <si>
    <t>Мероприятие 2.2.2.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</si>
  <si>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Администрация Верещагинского городского округа</t>
  </si>
  <si>
    <t>Показатель 1.1.1.Доля аттестованных муниципальных служащих</t>
  </si>
  <si>
    <t>Показатель 1.1.3.  Доля муниципальных служащих, прошедших диспансеризацию</t>
  </si>
  <si>
    <t>Показатель 2.1.1. Удовлетворительный отчет перед Думой городского округа</t>
  </si>
  <si>
    <t>Показатель 2.1.2. Количество обоснованных жалоб на предоставление муниципальных услуг</t>
  </si>
  <si>
    <t xml:space="preserve">Показатель 2.2.1. Количество обоснованных жалоб на предоставление государственной услуги         </t>
  </si>
  <si>
    <t xml:space="preserve">Показатель 2.2.2. Количество обоснованных жалоб на предоставление государственной услуги            </t>
  </si>
  <si>
    <t>Местный бюджет</t>
  </si>
  <si>
    <t>Основное мероприятие 1.1. Формирование эффективной управленческой команды</t>
  </si>
  <si>
    <t>Основное мероприятие 1.2. Пенсионное обеспечение за выслугу лет лиц, замещавших муниципальные должности и должности муниципальной службы</t>
  </si>
  <si>
    <t>Основное мероприятие 1.3. Профилактика коррупционных правонарушений на муниципальной службе</t>
  </si>
  <si>
    <t>Показатель 1.2.1. Численность лиц, получающих пенсию за выслугу лет</t>
  </si>
  <si>
    <t>Показатель 1.3.1. Доля НПА, прошедших экспертизу</t>
  </si>
  <si>
    <t>Мероприятие 1.3.1. Проведение антикоррупционной экспертизы проектов нормативных правовых актов администрации Верещагинского городского округа</t>
  </si>
  <si>
    <t>Мероприятие 1.3.2. Контроль за своевременной сдачей и своевременным размещением сведений о доходах, расходах, об имуществе и обязательствах имущественного характера муниципальных служащих</t>
  </si>
  <si>
    <t>Показатель 1.3.2. Доля сведений, представленных и размещенных на сайте без нарушения сроков</t>
  </si>
  <si>
    <t>Основное мероприятие 1.4. Обеспечение взаимодействия Верещагинского городского округа с  публично-правовыми образованиями и объединениями</t>
  </si>
  <si>
    <t>Мероприятие 1.4.1. Осуществление межмуниципального сотрудничества</t>
  </si>
  <si>
    <t>Показатель 1.4.1. Участие в организациях межмуниципального сотрудничества с необходимостью оплаты членских взносов</t>
  </si>
  <si>
    <t>Показатель 1.4.2. Количество официальных мероприятий</t>
  </si>
  <si>
    <t xml:space="preserve">Мероприятие 1.4.2. Организация и проведение официальных мероприятий </t>
  </si>
  <si>
    <t>Основное мероприятие 1.5. Обеспечение защиты и безопасности информации</t>
  </si>
  <si>
    <t>Мероприятие 1.5.1. Антивирусная защита рабочих станций и серверов</t>
  </si>
  <si>
    <t>Показатель 1.5.1. Доля рабочих мест, обеспеченных защитой</t>
  </si>
  <si>
    <t xml:space="preserve">Мероприятие 1.4.3. Приобретение технических средств для проведения официальных мероприятий </t>
  </si>
  <si>
    <t>Подпрограмма 2 "Обеспечение реализации муниципальной программы"</t>
  </si>
  <si>
    <t>Мероприятие 2.1.1.  Обеспечение деятельности главы муниципального образования</t>
  </si>
  <si>
    <t>Мероприятие 2.1.2. Обеспечение выполнения функций органами местного самоуправления</t>
  </si>
  <si>
    <t>Мероприятие 2.2.3. Государственная регистрация актов гражданского состояния</t>
  </si>
  <si>
    <t>Мероприятие 2.2.4. Администрирование отдельных государственных полномочий по поддержке сельскохозяйственного производства</t>
  </si>
  <si>
    <t>Мероприятие 2.2.5. Составление протоколов об административных правонарушениях</t>
  </si>
  <si>
    <t>Мероприятие 2.2.6.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</si>
  <si>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Мероприятие 2.2.7. Осуществление полномочий по созданию и организации деятельности административных комиссий</t>
  </si>
  <si>
    <t>Показатель 2.2.3.Количество обоснованных жалоб на предоставление государственной услуги</t>
  </si>
  <si>
    <t>Показатель 2.2.4. Количество обоснованных жалоб на предоставление государственной услуги</t>
  </si>
  <si>
    <t>Показатель 2.2.5. Количество составленных протоколов об административных правонарушениях</t>
  </si>
  <si>
    <t>Показатель 2.2.6. Наличие актуального списка кандидатов в присяжные заседатели</t>
  </si>
  <si>
    <t>Показатель 2.2.7. Количество рассмотренных протоколов об административных правонарушениях</t>
  </si>
  <si>
    <t>Показатель 1.4.3. качественное проведение мероприятий</t>
  </si>
  <si>
    <t>Показатель 1.1.2. Доля, прошедших профессиональную переподготовку или повышение квалификации по программам не менее 16 часов</t>
  </si>
  <si>
    <t>да-1         нет-0</t>
  </si>
  <si>
    <t>Мероприятие 1.1.1. Организация и  проведение аттестации муниципальных служащих</t>
  </si>
  <si>
    <t>Мероприятие 1.2.1. Установление и выплата пенсии за выслугу лет лицам, замещавшим муниципальные должности и должности муниципальной службы</t>
  </si>
  <si>
    <t>да-1/ 
нет-0</t>
  </si>
  <si>
    <t xml:space="preserve">Мероприятие 1.5.2. Защита информации, содержащей сведения, составляющие государственную тайну, от несанкционированного доступа </t>
  </si>
  <si>
    <t>Показатель 1.5.2. Количество аттестованных рабочих мест</t>
  </si>
  <si>
    <t>Приложение                                                                  к постановлению администрации Верещагинского городского округа от 30.12.2022 №254-01-01-2937</t>
  </si>
  <si>
    <t>Мероприятие 2.2.8. Осуществление отдельного государственного полномочия по планированию использования земель сельскохозяйственного назначения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</si>
</sst>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0" fillId="0" borderId="0" xfId="0" applyAlignment="1">
      <alignment/>
    </xf>
    <xf numFmtId="0" fontId="46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175" fontId="45" fillId="0" borderId="0" xfId="0" applyNumberFormat="1" applyFont="1" applyFill="1" applyAlignment="1">
      <alignment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wrapText="1"/>
    </xf>
    <xf numFmtId="1" fontId="45" fillId="0" borderId="12" xfId="0" applyNumberFormat="1" applyFont="1" applyFill="1" applyBorder="1" applyAlignment="1">
      <alignment horizontal="center" wrapText="1"/>
    </xf>
    <xf numFmtId="1" fontId="45" fillId="0" borderId="0" xfId="0" applyNumberFormat="1" applyFont="1" applyFill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5" fontId="45" fillId="33" borderId="0" xfId="0" applyNumberFormat="1" applyFont="1" applyFill="1" applyAlignment="1">
      <alignment/>
    </xf>
    <xf numFmtId="175" fontId="45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wrapText="1"/>
    </xf>
    <xf numFmtId="175" fontId="45" fillId="33" borderId="10" xfId="0" applyNumberFormat="1" applyFont="1" applyFill="1" applyBorder="1" applyAlignment="1">
      <alignment horizontal="center" wrapText="1"/>
    </xf>
    <xf numFmtId="0" fontId="45" fillId="33" borderId="13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center" wrapText="1"/>
    </xf>
    <xf numFmtId="175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5" fontId="47" fillId="33" borderId="10" xfId="0" applyNumberFormat="1" applyFont="1" applyFill="1" applyBorder="1" applyAlignment="1">
      <alignment horizontal="center" wrapText="1"/>
    </xf>
    <xf numFmtId="175" fontId="48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5" fontId="45" fillId="0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175" fontId="45" fillId="33" borderId="12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/>
    </xf>
    <xf numFmtId="0" fontId="45" fillId="33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vertical="top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175" fontId="45" fillId="0" borderId="12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45" fillId="34" borderId="10" xfId="0" applyNumberFormat="1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75" fontId="45" fillId="0" borderId="13" xfId="0" applyNumberFormat="1" applyFont="1" applyFill="1" applyBorder="1" applyAlignment="1">
      <alignment horizontal="center" vertical="center" wrapText="1"/>
    </xf>
    <xf numFmtId="175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5" fontId="45" fillId="0" borderId="15" xfId="0" applyNumberFormat="1" applyFont="1" applyFill="1" applyBorder="1" applyAlignment="1">
      <alignment horizontal="center" vertical="center"/>
    </xf>
    <xf numFmtId="175" fontId="45" fillId="0" borderId="19" xfId="0" applyNumberFormat="1" applyFont="1" applyFill="1" applyBorder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175" fontId="45" fillId="0" borderId="15" xfId="0" applyNumberFormat="1" applyFont="1" applyFill="1" applyBorder="1" applyAlignment="1">
      <alignment horizontal="center"/>
    </xf>
    <xf numFmtId="175" fontId="45" fillId="0" borderId="19" xfId="0" applyNumberFormat="1" applyFont="1" applyFill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0" fontId="47" fillId="0" borderId="15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left" wrapText="1"/>
    </xf>
    <xf numFmtId="0" fontId="45" fillId="0" borderId="19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zoomScale="70" zoomScaleNormal="70" zoomScaleSheetLayoutView="70" workbookViewId="0" topLeftCell="A113">
      <selection activeCell="N131" sqref="N131:N134"/>
    </sheetView>
  </sheetViews>
  <sheetFormatPr defaultColWidth="9.140625" defaultRowHeight="15"/>
  <cols>
    <col min="1" max="1" width="55.28125" style="7" customWidth="1"/>
    <col min="2" max="2" width="23.421875" style="7" customWidth="1"/>
    <col min="3" max="4" width="12.140625" style="18" bestFit="1" customWidth="1"/>
    <col min="5" max="5" width="12.140625" style="34" bestFit="1" customWidth="1"/>
    <col min="6" max="6" width="12.140625" style="34" customWidth="1"/>
    <col min="7" max="7" width="12.140625" style="34" bestFit="1" customWidth="1"/>
    <col min="8" max="8" width="12.140625" style="18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1.140625" style="7" bestFit="1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63" customHeight="1">
      <c r="K1" s="80" t="s">
        <v>86</v>
      </c>
      <c r="L1" s="81"/>
      <c r="M1" s="81"/>
      <c r="N1" s="81"/>
    </row>
    <row r="2" spans="11:14" ht="15" customHeight="1">
      <c r="K2" s="71"/>
      <c r="L2" s="72"/>
      <c r="M2" s="72"/>
      <c r="N2" s="72"/>
    </row>
    <row r="3" spans="11:14" ht="52.5" customHeight="1">
      <c r="K3" s="78" t="s">
        <v>25</v>
      </c>
      <c r="L3" s="79"/>
      <c r="M3" s="79"/>
      <c r="N3" s="70"/>
    </row>
    <row r="4" spans="11:14" ht="47.25" customHeight="1">
      <c r="K4" s="70"/>
      <c r="L4" s="70"/>
      <c r="M4" s="70"/>
      <c r="N4" s="70"/>
    </row>
    <row r="6" spans="1:14" ht="15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5">
      <c r="A7" s="97" t="s">
        <v>26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9" spans="1:17" ht="15.75" customHeight="1">
      <c r="A9" s="105" t="s">
        <v>15</v>
      </c>
      <c r="B9" s="76" t="s">
        <v>2</v>
      </c>
      <c r="C9" s="109" t="s">
        <v>13</v>
      </c>
      <c r="D9" s="110"/>
      <c r="E9" s="110"/>
      <c r="F9" s="110"/>
      <c r="G9" s="111"/>
      <c r="H9" s="111"/>
      <c r="I9" s="100" t="s">
        <v>17</v>
      </c>
      <c r="J9" s="101"/>
      <c r="K9" s="101"/>
      <c r="L9" s="101"/>
      <c r="M9" s="101"/>
      <c r="N9" s="101"/>
      <c r="O9" s="102"/>
      <c r="P9" s="102"/>
      <c r="Q9" s="102"/>
    </row>
    <row r="10" spans="1:18" ht="15">
      <c r="A10" s="105"/>
      <c r="B10" s="77"/>
      <c r="C10" s="103" t="s">
        <v>14</v>
      </c>
      <c r="D10" s="106" t="s">
        <v>0</v>
      </c>
      <c r="E10" s="107"/>
      <c r="F10" s="107"/>
      <c r="G10" s="108"/>
      <c r="H10" s="108"/>
      <c r="I10" s="87" t="s">
        <v>16</v>
      </c>
      <c r="J10" s="114" t="s">
        <v>1</v>
      </c>
      <c r="K10" s="87" t="s">
        <v>18</v>
      </c>
      <c r="L10" s="100" t="s">
        <v>19</v>
      </c>
      <c r="M10" s="101"/>
      <c r="N10" s="101"/>
      <c r="O10" s="102"/>
      <c r="P10" s="102"/>
      <c r="Q10" s="102"/>
      <c r="R10" s="8"/>
    </row>
    <row r="11" spans="1:20" ht="105" customHeight="1">
      <c r="A11" s="105"/>
      <c r="B11" s="86"/>
      <c r="C11" s="104"/>
      <c r="D11" s="19" t="s">
        <v>22</v>
      </c>
      <c r="E11" s="35" t="s">
        <v>24</v>
      </c>
      <c r="F11" s="35" t="s">
        <v>27</v>
      </c>
      <c r="G11" s="35" t="s">
        <v>28</v>
      </c>
      <c r="H11" s="19" t="s">
        <v>29</v>
      </c>
      <c r="I11" s="87"/>
      <c r="J11" s="114"/>
      <c r="K11" s="87"/>
      <c r="L11" s="50" t="s">
        <v>30</v>
      </c>
      <c r="M11" s="50" t="s">
        <v>24</v>
      </c>
      <c r="N11" s="50" t="s">
        <v>27</v>
      </c>
      <c r="O11" s="13"/>
      <c r="P11" s="50" t="s">
        <v>31</v>
      </c>
      <c r="Q11" s="50" t="s">
        <v>29</v>
      </c>
      <c r="R11" s="10"/>
      <c r="S11" s="10"/>
      <c r="T11" s="10"/>
    </row>
    <row r="12" spans="1:20" ht="15">
      <c r="A12" s="11">
        <v>1</v>
      </c>
      <c r="B12" s="11">
        <v>2</v>
      </c>
      <c r="C12" s="28">
        <v>3</v>
      </c>
      <c r="D12" s="28">
        <v>4</v>
      </c>
      <c r="E12" s="36">
        <v>5</v>
      </c>
      <c r="F12" s="36">
        <v>6</v>
      </c>
      <c r="G12" s="36">
        <v>7</v>
      </c>
      <c r="H12" s="28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30"/>
      <c r="P12" s="29">
        <v>15</v>
      </c>
      <c r="Q12" s="29">
        <v>16</v>
      </c>
      <c r="R12" s="10"/>
      <c r="S12" s="10"/>
      <c r="T12" s="10"/>
    </row>
    <row r="13" spans="1:20" ht="42" customHeight="1">
      <c r="A13" s="112" t="s">
        <v>32</v>
      </c>
      <c r="B13" s="113"/>
      <c r="C13" s="21">
        <f aca="true" t="shared" si="0" ref="C13:H13">SUM(C14:C16)</f>
        <v>319594.16200000007</v>
      </c>
      <c r="D13" s="21">
        <f t="shared" si="0"/>
        <v>58121.3</v>
      </c>
      <c r="E13" s="21">
        <f t="shared" si="0"/>
        <v>64081.26</v>
      </c>
      <c r="F13" s="48">
        <f t="shared" si="0"/>
        <v>66771.50200000001</v>
      </c>
      <c r="G13" s="48">
        <f t="shared" si="0"/>
        <v>65213.6</v>
      </c>
      <c r="H13" s="21">
        <f t="shared" si="0"/>
        <v>65406.5</v>
      </c>
      <c r="I13" s="11"/>
      <c r="J13" s="11"/>
      <c r="K13" s="11"/>
      <c r="L13" s="11"/>
      <c r="M13" s="11"/>
      <c r="N13" s="11"/>
      <c r="O13" s="10"/>
      <c r="P13" s="11"/>
      <c r="Q13" s="11"/>
      <c r="R13" s="10"/>
      <c r="S13" s="10"/>
      <c r="T13" s="10"/>
    </row>
    <row r="14" spans="1:20" ht="15">
      <c r="A14" s="98" t="s">
        <v>5</v>
      </c>
      <c r="B14" s="99"/>
      <c r="C14" s="21">
        <f aca="true" t="shared" si="1" ref="C14:H15">SUM(C18+C88)</f>
        <v>12443.8</v>
      </c>
      <c r="D14" s="21">
        <f t="shared" si="1"/>
        <v>2358.4</v>
      </c>
      <c r="E14" s="21">
        <f t="shared" si="1"/>
        <v>2516.1</v>
      </c>
      <c r="F14" s="21">
        <f t="shared" si="1"/>
        <v>2565.2</v>
      </c>
      <c r="G14" s="21">
        <f t="shared" si="1"/>
        <v>2502.1</v>
      </c>
      <c r="H14" s="21">
        <f t="shared" si="1"/>
        <v>2502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ht="15">
      <c r="A15" s="98" t="s">
        <v>20</v>
      </c>
      <c r="B15" s="99"/>
      <c r="C15" s="21">
        <f t="shared" si="1"/>
        <v>15882.399999999998</v>
      </c>
      <c r="D15" s="21">
        <f t="shared" si="1"/>
        <v>3221.5</v>
      </c>
      <c r="E15" s="21">
        <f t="shared" si="1"/>
        <v>3345.8</v>
      </c>
      <c r="F15" s="21">
        <f t="shared" si="1"/>
        <v>3299.9</v>
      </c>
      <c r="G15" s="21">
        <f t="shared" si="1"/>
        <v>3007.5999999999995</v>
      </c>
      <c r="H15" s="21">
        <f t="shared" si="1"/>
        <v>3007.5999999999995</v>
      </c>
      <c r="I15" s="11"/>
      <c r="J15" s="11"/>
      <c r="K15" s="11"/>
      <c r="L15" s="11"/>
      <c r="M15" s="11"/>
      <c r="N15" s="11"/>
      <c r="O15" s="10"/>
      <c r="P15" s="11"/>
      <c r="Q15" s="11"/>
      <c r="R15" s="10"/>
      <c r="S15" s="10"/>
      <c r="T15" s="10"/>
    </row>
    <row r="16" spans="1:20" ht="15">
      <c r="A16" s="98" t="s">
        <v>47</v>
      </c>
      <c r="B16" s="99"/>
      <c r="C16" s="21">
        <f>SUM(C20+C90)</f>
        <v>291267.96200000006</v>
      </c>
      <c r="D16" s="21">
        <f>SUM(D20,D90)</f>
        <v>52541.4</v>
      </c>
      <c r="E16" s="21">
        <f>SUM(E20,E90)</f>
        <v>58219.36</v>
      </c>
      <c r="F16" s="21">
        <f>SUM(F20,F90)</f>
        <v>60906.402</v>
      </c>
      <c r="G16" s="21">
        <f>SUM(G20,G90)</f>
        <v>59703.9</v>
      </c>
      <c r="H16" s="21">
        <f>SUM(H20,H90)</f>
        <v>59896.9</v>
      </c>
      <c r="I16" s="11"/>
      <c r="J16" s="11"/>
      <c r="K16" s="11"/>
      <c r="L16" s="11"/>
      <c r="M16" s="11"/>
      <c r="N16" s="11"/>
      <c r="O16" s="10"/>
      <c r="P16" s="11"/>
      <c r="Q16" s="11"/>
      <c r="R16" s="10"/>
      <c r="S16" s="10"/>
      <c r="T16" s="10"/>
    </row>
    <row r="17" spans="1:20" s="25" customFormat="1" ht="25.5" customHeight="1">
      <c r="A17" s="94" t="s">
        <v>33</v>
      </c>
      <c r="B17" s="95"/>
      <c r="C17" s="22">
        <f aca="true" t="shared" si="2" ref="C17:H17">SUM(C18:C20)</f>
        <v>36432.982</v>
      </c>
      <c r="D17" s="22">
        <f t="shared" si="2"/>
        <v>7335.9</v>
      </c>
      <c r="E17" s="22">
        <f t="shared" si="2"/>
        <v>7234.379999999999</v>
      </c>
      <c r="F17" s="74">
        <f t="shared" si="2"/>
        <v>7978.302</v>
      </c>
      <c r="G17" s="49">
        <f t="shared" si="2"/>
        <v>6845.7</v>
      </c>
      <c r="H17" s="22">
        <f t="shared" si="2"/>
        <v>7038.7</v>
      </c>
      <c r="I17" s="23"/>
      <c r="J17" s="23"/>
      <c r="K17" s="23"/>
      <c r="L17" s="23"/>
      <c r="M17" s="23"/>
      <c r="N17" s="23"/>
      <c r="O17" s="24"/>
      <c r="P17" s="23"/>
      <c r="Q17" s="23"/>
      <c r="R17" s="24"/>
      <c r="S17" s="24"/>
      <c r="T17" s="24"/>
    </row>
    <row r="18" spans="1:20" ht="15">
      <c r="A18" s="82" t="s">
        <v>5</v>
      </c>
      <c r="B18" s="83"/>
      <c r="C18" s="19">
        <f aca="true" t="shared" si="3" ref="C18:H18">SUM(C48+C22+C60)</f>
        <v>0</v>
      </c>
      <c r="D18" s="19">
        <f t="shared" si="3"/>
        <v>0</v>
      </c>
      <c r="E18" s="19">
        <f t="shared" si="3"/>
        <v>0</v>
      </c>
      <c r="F18" s="35">
        <f t="shared" si="3"/>
        <v>0</v>
      </c>
      <c r="G18" s="35">
        <f t="shared" si="3"/>
        <v>0</v>
      </c>
      <c r="H18" s="19">
        <f t="shared" si="3"/>
        <v>0</v>
      </c>
      <c r="I18" s="11"/>
      <c r="J18" s="11"/>
      <c r="K18" s="11"/>
      <c r="L18" s="11"/>
      <c r="M18" s="11"/>
      <c r="N18" s="11"/>
      <c r="O18" s="10"/>
      <c r="P18" s="11"/>
      <c r="Q18" s="11"/>
      <c r="R18" s="10"/>
      <c r="S18" s="10"/>
      <c r="T18" s="10"/>
    </row>
    <row r="19" spans="1:20" ht="15">
      <c r="A19" s="82" t="s">
        <v>20</v>
      </c>
      <c r="B19" s="83"/>
      <c r="C19" s="20">
        <f>SUM(D19:H19)</f>
        <v>0</v>
      </c>
      <c r="D19" s="19">
        <f>SUM(D49+D23+D61)</f>
        <v>0</v>
      </c>
      <c r="E19" s="19">
        <f>SUM(E49+E23+E61)</f>
        <v>0</v>
      </c>
      <c r="F19" s="35">
        <f>SUM(F49+F23+F61)</f>
        <v>0</v>
      </c>
      <c r="G19" s="35">
        <f>SUM(G49+G23+G61)</f>
        <v>0</v>
      </c>
      <c r="H19" s="19">
        <f>SUM(H49+H23+H61)</f>
        <v>0</v>
      </c>
      <c r="I19" s="11"/>
      <c r="J19" s="11"/>
      <c r="K19" s="11"/>
      <c r="L19" s="11"/>
      <c r="M19" s="11"/>
      <c r="N19" s="11"/>
      <c r="O19" s="10"/>
      <c r="P19" s="11"/>
      <c r="Q19" s="11"/>
      <c r="R19" s="10"/>
      <c r="S19" s="10"/>
      <c r="T19" s="10"/>
    </row>
    <row r="20" spans="1:20" ht="15">
      <c r="A20" s="82" t="s">
        <v>47</v>
      </c>
      <c r="B20" s="83"/>
      <c r="C20" s="19">
        <f aca="true" t="shared" si="4" ref="C20:H20">SUM(C24,C41,C50,C62,C78)</f>
        <v>36432.982</v>
      </c>
      <c r="D20" s="19">
        <f t="shared" si="4"/>
        <v>7335.9</v>
      </c>
      <c r="E20" s="19">
        <f t="shared" si="4"/>
        <v>7234.379999999999</v>
      </c>
      <c r="F20" s="19">
        <f t="shared" si="4"/>
        <v>7978.302</v>
      </c>
      <c r="G20" s="19">
        <f t="shared" si="4"/>
        <v>6845.7</v>
      </c>
      <c r="H20" s="19">
        <f t="shared" si="4"/>
        <v>7038.7</v>
      </c>
      <c r="I20" s="11"/>
      <c r="J20" s="11"/>
      <c r="K20" s="11"/>
      <c r="L20" s="11"/>
      <c r="M20" s="11"/>
      <c r="N20" s="11"/>
      <c r="O20" s="10"/>
      <c r="P20" s="11"/>
      <c r="Q20" s="11"/>
      <c r="R20" s="10"/>
      <c r="S20" s="10"/>
      <c r="T20" s="10"/>
    </row>
    <row r="21" spans="1:17" ht="26.25" customHeight="1">
      <c r="A21" s="84" t="s">
        <v>48</v>
      </c>
      <c r="B21" s="85"/>
      <c r="C21" s="19">
        <f aca="true" t="shared" si="5" ref="C21:H21">SUM(C22:C24)</f>
        <v>952.9000000000001</v>
      </c>
      <c r="D21" s="19">
        <f t="shared" si="5"/>
        <v>30.6</v>
      </c>
      <c r="E21" s="19">
        <f t="shared" si="5"/>
        <v>114.5</v>
      </c>
      <c r="F21" s="35">
        <f t="shared" si="5"/>
        <v>119.4</v>
      </c>
      <c r="G21" s="35">
        <f t="shared" si="5"/>
        <v>344.2</v>
      </c>
      <c r="H21" s="19">
        <f t="shared" si="5"/>
        <v>344.2</v>
      </c>
      <c r="I21" s="76"/>
      <c r="J21" s="76"/>
      <c r="K21" s="76"/>
      <c r="L21" s="76"/>
      <c r="M21" s="76"/>
      <c r="N21" s="76"/>
      <c r="O21" s="10"/>
      <c r="P21" s="76"/>
      <c r="Q21" s="76"/>
    </row>
    <row r="22" spans="1:17" ht="15">
      <c r="A22" s="82" t="s">
        <v>5</v>
      </c>
      <c r="B22" s="83"/>
      <c r="C22" s="20">
        <f>SUM(D22:H22)</f>
        <v>0</v>
      </c>
      <c r="D22" s="19">
        <f aca="true" t="shared" si="6" ref="D22:H23">SUM(D26+D30+D35)</f>
        <v>0</v>
      </c>
      <c r="E22" s="19">
        <f t="shared" si="6"/>
        <v>0</v>
      </c>
      <c r="F22" s="35">
        <f t="shared" si="6"/>
        <v>0</v>
      </c>
      <c r="G22" s="35">
        <f t="shared" si="6"/>
        <v>0</v>
      </c>
      <c r="H22" s="19">
        <f t="shared" si="6"/>
        <v>0</v>
      </c>
      <c r="I22" s="77"/>
      <c r="J22" s="77"/>
      <c r="K22" s="77"/>
      <c r="L22" s="77"/>
      <c r="M22" s="77"/>
      <c r="N22" s="77"/>
      <c r="O22" s="10"/>
      <c r="P22" s="77"/>
      <c r="Q22" s="77"/>
    </row>
    <row r="23" spans="1:17" ht="15">
      <c r="A23" s="82" t="s">
        <v>20</v>
      </c>
      <c r="B23" s="83"/>
      <c r="C23" s="20">
        <f>SUM(D23:H23)</f>
        <v>0</v>
      </c>
      <c r="D23" s="19">
        <f t="shared" si="6"/>
        <v>0</v>
      </c>
      <c r="E23" s="19">
        <f t="shared" si="6"/>
        <v>0</v>
      </c>
      <c r="F23" s="35">
        <f t="shared" si="6"/>
        <v>0</v>
      </c>
      <c r="G23" s="35">
        <f t="shared" si="6"/>
        <v>0</v>
      </c>
      <c r="H23" s="19">
        <f t="shared" si="6"/>
        <v>0</v>
      </c>
      <c r="I23" s="77"/>
      <c r="J23" s="77"/>
      <c r="K23" s="77"/>
      <c r="L23" s="77"/>
      <c r="M23" s="77"/>
      <c r="N23" s="77"/>
      <c r="O23" s="10"/>
      <c r="P23" s="77"/>
      <c r="Q23" s="77"/>
    </row>
    <row r="24" spans="1:17" ht="15">
      <c r="A24" s="82" t="s">
        <v>47</v>
      </c>
      <c r="B24" s="83"/>
      <c r="C24" s="20">
        <f aca="true" t="shared" si="7" ref="C24:H24">SUM(C28+C32+C37)</f>
        <v>952.9000000000001</v>
      </c>
      <c r="D24" s="20">
        <f t="shared" si="7"/>
        <v>30.6</v>
      </c>
      <c r="E24" s="20">
        <f t="shared" si="7"/>
        <v>114.5</v>
      </c>
      <c r="F24" s="20">
        <f t="shared" si="7"/>
        <v>119.4</v>
      </c>
      <c r="G24" s="20">
        <f t="shared" si="7"/>
        <v>344.2</v>
      </c>
      <c r="H24" s="20">
        <f t="shared" si="7"/>
        <v>344.2</v>
      </c>
      <c r="I24" s="77"/>
      <c r="J24" s="77"/>
      <c r="K24" s="77"/>
      <c r="L24" s="77"/>
      <c r="M24" s="77"/>
      <c r="N24" s="77"/>
      <c r="O24" s="10"/>
      <c r="P24" s="77"/>
      <c r="Q24" s="77"/>
    </row>
    <row r="25" spans="1:17" ht="30">
      <c r="A25" s="54" t="s">
        <v>81</v>
      </c>
      <c r="B25" s="76" t="s">
        <v>40</v>
      </c>
      <c r="C25" s="19">
        <f aca="true" t="shared" si="8" ref="C25:H25">SUM(C26:C28)</f>
        <v>0</v>
      </c>
      <c r="D25" s="19">
        <f t="shared" si="8"/>
        <v>0</v>
      </c>
      <c r="E25" s="19">
        <f t="shared" si="8"/>
        <v>0</v>
      </c>
      <c r="F25" s="35">
        <f t="shared" si="8"/>
        <v>0</v>
      </c>
      <c r="G25" s="35">
        <f t="shared" si="8"/>
        <v>0</v>
      </c>
      <c r="H25" s="19">
        <f t="shared" si="8"/>
        <v>0</v>
      </c>
      <c r="I25" s="76" t="s">
        <v>41</v>
      </c>
      <c r="J25" s="76" t="s">
        <v>9</v>
      </c>
      <c r="K25" s="76">
        <v>100</v>
      </c>
      <c r="L25" s="76">
        <v>100</v>
      </c>
      <c r="M25" s="76">
        <v>100</v>
      </c>
      <c r="N25" s="76">
        <v>100</v>
      </c>
      <c r="P25" s="76">
        <v>100</v>
      </c>
      <c r="Q25" s="76">
        <v>100</v>
      </c>
    </row>
    <row r="26" spans="1:17" ht="15">
      <c r="A26" s="12" t="s">
        <v>5</v>
      </c>
      <c r="B26" s="77"/>
      <c r="C26" s="20">
        <f>SUM(D26:H26)</f>
        <v>0</v>
      </c>
      <c r="D26" s="20">
        <v>0</v>
      </c>
      <c r="E26" s="37">
        <v>0</v>
      </c>
      <c r="F26" s="37">
        <v>0</v>
      </c>
      <c r="G26" s="37">
        <v>0</v>
      </c>
      <c r="H26" s="20">
        <v>0</v>
      </c>
      <c r="I26" s="77"/>
      <c r="J26" s="77"/>
      <c r="K26" s="77"/>
      <c r="L26" s="77"/>
      <c r="M26" s="77"/>
      <c r="N26" s="77"/>
      <c r="P26" s="77"/>
      <c r="Q26" s="77"/>
    </row>
    <row r="27" spans="1:17" ht="15">
      <c r="A27" s="12" t="s">
        <v>20</v>
      </c>
      <c r="B27" s="77"/>
      <c r="C27" s="20">
        <f>SUM(D27:H27)</f>
        <v>0</v>
      </c>
      <c r="D27" s="20">
        <v>0</v>
      </c>
      <c r="E27" s="37">
        <v>0</v>
      </c>
      <c r="F27" s="37">
        <v>0</v>
      </c>
      <c r="G27" s="37">
        <v>0</v>
      </c>
      <c r="H27" s="20">
        <v>0</v>
      </c>
      <c r="I27" s="77"/>
      <c r="J27" s="77"/>
      <c r="K27" s="77"/>
      <c r="L27" s="77"/>
      <c r="M27" s="77"/>
      <c r="N27" s="77"/>
      <c r="P27" s="77"/>
      <c r="Q27" s="77"/>
    </row>
    <row r="28" spans="1:17" ht="15">
      <c r="A28" s="39" t="s">
        <v>47</v>
      </c>
      <c r="B28" s="77"/>
      <c r="C28" s="20">
        <f>SUM(D28:H28)</f>
        <v>0</v>
      </c>
      <c r="D28" s="20">
        <v>0</v>
      </c>
      <c r="E28" s="37">
        <v>0</v>
      </c>
      <c r="F28" s="37">
        <v>0</v>
      </c>
      <c r="G28" s="37">
        <v>0</v>
      </c>
      <c r="H28" s="20">
        <v>0</v>
      </c>
      <c r="I28" s="77"/>
      <c r="J28" s="77"/>
      <c r="K28" s="77"/>
      <c r="L28" s="77"/>
      <c r="M28" s="77"/>
      <c r="N28" s="77"/>
      <c r="P28" s="77"/>
      <c r="Q28" s="77"/>
    </row>
    <row r="29" spans="1:17" ht="55.5" customHeight="1">
      <c r="A29" s="54" t="s">
        <v>34</v>
      </c>
      <c r="B29" s="76" t="s">
        <v>40</v>
      </c>
      <c r="C29" s="19">
        <f aca="true" t="shared" si="9" ref="C29:H29">SUM(C30:C32)</f>
        <v>952.9000000000001</v>
      </c>
      <c r="D29" s="19">
        <f>SUM(D30:D32)</f>
        <v>30.6</v>
      </c>
      <c r="E29" s="19">
        <f t="shared" si="9"/>
        <v>114.5</v>
      </c>
      <c r="F29" s="19">
        <f t="shared" si="9"/>
        <v>119.4</v>
      </c>
      <c r="G29" s="19">
        <f t="shared" si="9"/>
        <v>344.2</v>
      </c>
      <c r="H29" s="19">
        <f t="shared" si="9"/>
        <v>344.2</v>
      </c>
      <c r="I29" s="76" t="s">
        <v>79</v>
      </c>
      <c r="J29" s="76" t="s">
        <v>9</v>
      </c>
      <c r="K29" s="76">
        <v>5</v>
      </c>
      <c r="L29" s="76">
        <v>10</v>
      </c>
      <c r="M29" s="76">
        <v>20</v>
      </c>
      <c r="N29" s="76">
        <v>20</v>
      </c>
      <c r="O29" s="59">
        <f>SUM(O30:O33)</f>
        <v>0</v>
      </c>
      <c r="P29" s="76">
        <v>20</v>
      </c>
      <c r="Q29" s="76">
        <v>20</v>
      </c>
    </row>
    <row r="30" spans="1:17" ht="15">
      <c r="A30" s="12" t="s">
        <v>5</v>
      </c>
      <c r="B30" s="88"/>
      <c r="C30" s="20">
        <f>SUM(D30:H30)</f>
        <v>0</v>
      </c>
      <c r="D30" s="20">
        <v>0</v>
      </c>
      <c r="E30" s="37">
        <v>0</v>
      </c>
      <c r="F30" s="37">
        <v>0</v>
      </c>
      <c r="G30" s="37">
        <v>0</v>
      </c>
      <c r="H30" s="20">
        <v>0</v>
      </c>
      <c r="I30" s="77"/>
      <c r="J30" s="77"/>
      <c r="K30" s="77"/>
      <c r="L30" s="77"/>
      <c r="M30" s="88"/>
      <c r="N30" s="88"/>
      <c r="O30" s="65"/>
      <c r="P30" s="90"/>
      <c r="Q30" s="88"/>
    </row>
    <row r="31" spans="1:17" ht="15">
      <c r="A31" s="12" t="s">
        <v>20</v>
      </c>
      <c r="B31" s="88"/>
      <c r="C31" s="20">
        <f>SUM(D31:H31)</f>
        <v>0</v>
      </c>
      <c r="D31" s="20">
        <v>0</v>
      </c>
      <c r="E31" s="37">
        <v>0</v>
      </c>
      <c r="F31" s="37">
        <v>0</v>
      </c>
      <c r="G31" s="37">
        <v>0</v>
      </c>
      <c r="H31" s="20">
        <v>0</v>
      </c>
      <c r="I31" s="77"/>
      <c r="J31" s="77"/>
      <c r="K31" s="77"/>
      <c r="L31" s="77"/>
      <c r="M31" s="88"/>
      <c r="N31" s="88"/>
      <c r="O31" s="65"/>
      <c r="P31" s="90"/>
      <c r="Q31" s="88"/>
    </row>
    <row r="32" spans="1:17" s="41" customFormat="1" ht="15">
      <c r="A32" s="38" t="s">
        <v>47</v>
      </c>
      <c r="B32" s="88"/>
      <c r="C32" s="37">
        <f>SUM(D32:H32)</f>
        <v>952.9000000000001</v>
      </c>
      <c r="D32" s="37">
        <v>30.6</v>
      </c>
      <c r="E32" s="37">
        <v>114.5</v>
      </c>
      <c r="F32" s="37">
        <v>119.4</v>
      </c>
      <c r="G32" s="37">
        <v>344.2</v>
      </c>
      <c r="H32" s="37">
        <v>344.2</v>
      </c>
      <c r="I32" s="77"/>
      <c r="J32" s="77"/>
      <c r="K32" s="77"/>
      <c r="L32" s="77"/>
      <c r="M32" s="89"/>
      <c r="N32" s="89"/>
      <c r="O32" s="66"/>
      <c r="P32" s="91"/>
      <c r="Q32" s="89"/>
    </row>
    <row r="33" spans="1:17" ht="0" customHeight="1" hidden="1">
      <c r="A33" s="55"/>
      <c r="B33" s="89"/>
      <c r="C33" s="20">
        <f>SUM(D33:H33)</f>
        <v>82</v>
      </c>
      <c r="D33" s="19">
        <v>0</v>
      </c>
      <c r="E33" s="35">
        <v>32</v>
      </c>
      <c r="F33" s="35">
        <v>25</v>
      </c>
      <c r="G33" s="35">
        <v>25</v>
      </c>
      <c r="H33" s="19">
        <v>0</v>
      </c>
      <c r="I33" s="86"/>
      <c r="J33" s="86"/>
      <c r="K33" s="86"/>
      <c r="L33" s="86"/>
      <c r="M33" s="59">
        <v>2</v>
      </c>
      <c r="N33" s="59">
        <v>2</v>
      </c>
      <c r="O33" s="67"/>
      <c r="P33" s="33">
        <v>5</v>
      </c>
      <c r="Q33" s="59">
        <v>5</v>
      </c>
    </row>
    <row r="34" spans="1:17" ht="30">
      <c r="A34" s="54" t="s">
        <v>35</v>
      </c>
      <c r="B34" s="77" t="s">
        <v>40</v>
      </c>
      <c r="C34" s="60">
        <f aca="true" t="shared" si="10" ref="C34:H34">SUM(C35:C37)</f>
        <v>0</v>
      </c>
      <c r="D34" s="60">
        <f t="shared" si="10"/>
        <v>0</v>
      </c>
      <c r="E34" s="60">
        <f t="shared" si="10"/>
        <v>0</v>
      </c>
      <c r="F34" s="62">
        <f t="shared" si="10"/>
        <v>0</v>
      </c>
      <c r="G34" s="62">
        <f t="shared" si="10"/>
        <v>0</v>
      </c>
      <c r="H34" s="60">
        <f t="shared" si="10"/>
        <v>0</v>
      </c>
      <c r="I34" s="77" t="s">
        <v>42</v>
      </c>
      <c r="J34" s="77" t="s">
        <v>9</v>
      </c>
      <c r="K34" s="77">
        <v>0</v>
      </c>
      <c r="L34" s="77">
        <v>0</v>
      </c>
      <c r="M34" s="77">
        <v>0</v>
      </c>
      <c r="N34" s="77">
        <v>0</v>
      </c>
      <c r="P34" s="77">
        <v>0</v>
      </c>
      <c r="Q34" s="77">
        <v>0</v>
      </c>
    </row>
    <row r="35" spans="1:17" ht="15">
      <c r="A35" s="12" t="s">
        <v>5</v>
      </c>
      <c r="B35" s="77"/>
      <c r="C35" s="20">
        <f>SUM(D35:H35)</f>
        <v>0</v>
      </c>
      <c r="D35" s="20">
        <v>0</v>
      </c>
      <c r="E35" s="37">
        <v>0</v>
      </c>
      <c r="F35" s="37">
        <v>0</v>
      </c>
      <c r="G35" s="37">
        <v>0</v>
      </c>
      <c r="H35" s="20">
        <v>0</v>
      </c>
      <c r="I35" s="77"/>
      <c r="J35" s="77"/>
      <c r="K35" s="77"/>
      <c r="L35" s="77"/>
      <c r="M35" s="77"/>
      <c r="N35" s="77"/>
      <c r="P35" s="77"/>
      <c r="Q35" s="77"/>
    </row>
    <row r="36" spans="1:17" ht="15">
      <c r="A36" s="12" t="s">
        <v>20</v>
      </c>
      <c r="B36" s="77"/>
      <c r="C36" s="20">
        <f>SUM(D36:H36)</f>
        <v>0</v>
      </c>
      <c r="D36" s="20">
        <v>0</v>
      </c>
      <c r="E36" s="37">
        <v>0</v>
      </c>
      <c r="F36" s="37">
        <v>0</v>
      </c>
      <c r="G36" s="37">
        <v>0</v>
      </c>
      <c r="H36" s="20">
        <v>0</v>
      </c>
      <c r="I36" s="77"/>
      <c r="J36" s="77"/>
      <c r="K36" s="77"/>
      <c r="L36" s="77"/>
      <c r="M36" s="77"/>
      <c r="N36" s="77"/>
      <c r="P36" s="77"/>
      <c r="Q36" s="77"/>
    </row>
    <row r="37" spans="1:17" ht="13.5" customHeight="1">
      <c r="A37" s="12" t="s">
        <v>47</v>
      </c>
      <c r="B37" s="77"/>
      <c r="C37" s="20">
        <f>SUM(D37:H37)</f>
        <v>0</v>
      </c>
      <c r="D37" s="20">
        <v>0</v>
      </c>
      <c r="E37" s="37">
        <v>0</v>
      </c>
      <c r="F37" s="37">
        <v>0</v>
      </c>
      <c r="G37" s="37">
        <v>0</v>
      </c>
      <c r="H37" s="20">
        <v>0</v>
      </c>
      <c r="I37" s="77"/>
      <c r="J37" s="77"/>
      <c r="K37" s="77"/>
      <c r="L37" s="86"/>
      <c r="M37" s="77"/>
      <c r="N37" s="77"/>
      <c r="P37" s="77"/>
      <c r="Q37" s="77"/>
    </row>
    <row r="38" spans="1:17" ht="39" customHeight="1">
      <c r="A38" s="84" t="s">
        <v>49</v>
      </c>
      <c r="B38" s="85"/>
      <c r="C38" s="19">
        <f aca="true" t="shared" si="11" ref="C38:H38">SUM(C39:C41)</f>
        <v>33103.75</v>
      </c>
      <c r="D38" s="19">
        <f t="shared" si="11"/>
        <v>6762.4</v>
      </c>
      <c r="E38" s="19">
        <f t="shared" si="11"/>
        <v>6016.45</v>
      </c>
      <c r="F38" s="19">
        <f t="shared" si="11"/>
        <v>7128.9</v>
      </c>
      <c r="G38" s="19">
        <f t="shared" si="11"/>
        <v>6501.5</v>
      </c>
      <c r="H38" s="19">
        <f t="shared" si="11"/>
        <v>6694.5</v>
      </c>
      <c r="I38" s="51"/>
      <c r="J38" s="51"/>
      <c r="K38" s="51"/>
      <c r="L38" s="51"/>
      <c r="M38" s="76"/>
      <c r="N38" s="76"/>
      <c r="O38" s="52"/>
      <c r="P38" s="76"/>
      <c r="Q38" s="76"/>
    </row>
    <row r="39" spans="1:17" ht="15">
      <c r="A39" s="12" t="s">
        <v>5</v>
      </c>
      <c r="B39" s="51"/>
      <c r="C39" s="20">
        <f>SUM(D39:H39)</f>
        <v>0</v>
      </c>
      <c r="D39" s="20">
        <v>0</v>
      </c>
      <c r="E39" s="37">
        <v>0</v>
      </c>
      <c r="F39" s="37">
        <v>0</v>
      </c>
      <c r="G39" s="37">
        <v>0</v>
      </c>
      <c r="H39" s="20">
        <v>0</v>
      </c>
      <c r="I39" s="51"/>
      <c r="J39" s="51"/>
      <c r="K39" s="51"/>
      <c r="L39" s="51"/>
      <c r="M39" s="88"/>
      <c r="N39" s="88"/>
      <c r="O39" s="53"/>
      <c r="P39" s="90"/>
      <c r="Q39" s="88"/>
    </row>
    <row r="40" spans="1:17" ht="15">
      <c r="A40" s="12" t="s">
        <v>20</v>
      </c>
      <c r="B40" s="51"/>
      <c r="C40" s="20">
        <f>SUM(D40:H40)</f>
        <v>0</v>
      </c>
      <c r="D40" s="20">
        <v>0</v>
      </c>
      <c r="E40" s="37">
        <v>0</v>
      </c>
      <c r="F40" s="37">
        <v>0</v>
      </c>
      <c r="G40" s="37">
        <v>0</v>
      </c>
      <c r="H40" s="20">
        <v>0</v>
      </c>
      <c r="I40" s="51"/>
      <c r="J40" s="51"/>
      <c r="K40" s="51"/>
      <c r="L40" s="51"/>
      <c r="M40" s="88"/>
      <c r="N40" s="88"/>
      <c r="O40" s="53"/>
      <c r="P40" s="90"/>
      <c r="Q40" s="88"/>
    </row>
    <row r="41" spans="1:17" s="41" customFormat="1" ht="15">
      <c r="A41" s="38" t="s">
        <v>47</v>
      </c>
      <c r="B41" s="51"/>
      <c r="C41" s="37">
        <f>SUM(D41:H41)</f>
        <v>33103.75</v>
      </c>
      <c r="D41" s="37">
        <f>SUM(D42:D42)</f>
        <v>6762.4</v>
      </c>
      <c r="E41" s="37">
        <f>SUM(E42:E42)</f>
        <v>6016.45</v>
      </c>
      <c r="F41" s="37">
        <f>SUM(F42:F42)</f>
        <v>7128.9</v>
      </c>
      <c r="G41" s="37">
        <f>SUM(G42:G42)</f>
        <v>6501.5</v>
      </c>
      <c r="H41" s="37">
        <f>SUM(H42:H42)</f>
        <v>6694.5</v>
      </c>
      <c r="I41" s="51"/>
      <c r="J41" s="51"/>
      <c r="K41" s="51"/>
      <c r="L41" s="51"/>
      <c r="M41" s="89"/>
      <c r="N41" s="89"/>
      <c r="O41" s="40"/>
      <c r="P41" s="91"/>
      <c r="Q41" s="89"/>
    </row>
    <row r="42" spans="1:17" ht="52.5" customHeight="1">
      <c r="A42" s="54" t="s">
        <v>82</v>
      </c>
      <c r="B42" s="76" t="s">
        <v>40</v>
      </c>
      <c r="C42" s="19">
        <f aca="true" t="shared" si="12" ref="C42:H42">SUM(C43:C45)</f>
        <v>33103.75</v>
      </c>
      <c r="D42" s="19">
        <f t="shared" si="12"/>
        <v>6762.4</v>
      </c>
      <c r="E42" s="19">
        <f t="shared" si="12"/>
        <v>6016.45</v>
      </c>
      <c r="F42" s="19">
        <f t="shared" si="12"/>
        <v>7128.9</v>
      </c>
      <c r="G42" s="19">
        <f t="shared" si="12"/>
        <v>6501.5</v>
      </c>
      <c r="H42" s="19">
        <f t="shared" si="12"/>
        <v>6694.5</v>
      </c>
      <c r="I42" s="76" t="s">
        <v>51</v>
      </c>
      <c r="J42" s="76" t="s">
        <v>8</v>
      </c>
      <c r="K42" s="76">
        <v>75</v>
      </c>
      <c r="L42" s="76">
        <v>79</v>
      </c>
      <c r="M42" s="76">
        <v>79</v>
      </c>
      <c r="N42" s="76">
        <v>79</v>
      </c>
      <c r="O42" s="59"/>
      <c r="P42" s="76">
        <v>79</v>
      </c>
      <c r="Q42" s="76">
        <v>79</v>
      </c>
    </row>
    <row r="43" spans="1:17" ht="15">
      <c r="A43" s="12" t="s">
        <v>5</v>
      </c>
      <c r="B43" s="88"/>
      <c r="C43" s="20">
        <f>SUM(D43:H43)</f>
        <v>0</v>
      </c>
      <c r="D43" s="20">
        <v>0</v>
      </c>
      <c r="E43" s="37">
        <v>0</v>
      </c>
      <c r="F43" s="37">
        <v>0</v>
      </c>
      <c r="G43" s="37">
        <v>0</v>
      </c>
      <c r="H43" s="20">
        <v>0</v>
      </c>
      <c r="I43" s="77"/>
      <c r="J43" s="77"/>
      <c r="K43" s="77"/>
      <c r="L43" s="77"/>
      <c r="M43" s="88"/>
      <c r="N43" s="88"/>
      <c r="O43" s="65"/>
      <c r="P43" s="90"/>
      <c r="Q43" s="88"/>
    </row>
    <row r="44" spans="1:17" ht="15">
      <c r="A44" s="12" t="s">
        <v>20</v>
      </c>
      <c r="B44" s="88"/>
      <c r="C44" s="20">
        <f>SUM(D44:H44)</f>
        <v>0</v>
      </c>
      <c r="D44" s="20">
        <v>0</v>
      </c>
      <c r="E44" s="37">
        <v>0</v>
      </c>
      <c r="F44" s="37">
        <v>0</v>
      </c>
      <c r="G44" s="37">
        <v>0</v>
      </c>
      <c r="H44" s="20">
        <v>0</v>
      </c>
      <c r="I44" s="77"/>
      <c r="J44" s="77"/>
      <c r="K44" s="77"/>
      <c r="L44" s="77"/>
      <c r="M44" s="88"/>
      <c r="N44" s="88"/>
      <c r="O44" s="65"/>
      <c r="P44" s="90"/>
      <c r="Q44" s="88"/>
    </row>
    <row r="45" spans="1:17" s="41" customFormat="1" ht="15">
      <c r="A45" s="38" t="s">
        <v>47</v>
      </c>
      <c r="B45" s="88"/>
      <c r="C45" s="75">
        <f>SUM(D45:H45)</f>
        <v>33103.75</v>
      </c>
      <c r="D45" s="37">
        <v>6762.4</v>
      </c>
      <c r="E45" s="37">
        <v>6016.45</v>
      </c>
      <c r="F45" s="75">
        <v>7128.9</v>
      </c>
      <c r="G45" s="37">
        <v>6501.5</v>
      </c>
      <c r="H45" s="37">
        <v>6694.5</v>
      </c>
      <c r="I45" s="77"/>
      <c r="J45" s="77"/>
      <c r="K45" s="77"/>
      <c r="L45" s="77"/>
      <c r="M45" s="89"/>
      <c r="N45" s="89"/>
      <c r="O45" s="66"/>
      <c r="P45" s="91"/>
      <c r="Q45" s="89"/>
    </row>
    <row r="46" spans="1:17" ht="0" customHeight="1" hidden="1">
      <c r="A46" s="69"/>
      <c r="B46" s="89"/>
      <c r="C46" s="20">
        <f>SUM(D46:H46)</f>
        <v>82</v>
      </c>
      <c r="D46" s="19">
        <v>0</v>
      </c>
      <c r="E46" s="35">
        <v>32</v>
      </c>
      <c r="F46" s="35">
        <v>25</v>
      </c>
      <c r="G46" s="35">
        <v>25</v>
      </c>
      <c r="H46" s="19">
        <v>0</v>
      </c>
      <c r="I46" s="86"/>
      <c r="J46" s="86"/>
      <c r="K46" s="86"/>
      <c r="L46" s="86"/>
      <c r="M46" s="59">
        <v>2</v>
      </c>
      <c r="N46" s="59">
        <v>2</v>
      </c>
      <c r="O46" s="67"/>
      <c r="P46" s="33">
        <v>5</v>
      </c>
      <c r="Q46" s="59">
        <v>5</v>
      </c>
    </row>
    <row r="47" spans="1:20" ht="36.75" customHeight="1">
      <c r="A47" s="92" t="s">
        <v>50</v>
      </c>
      <c r="B47" s="93"/>
      <c r="C47" s="60">
        <f aca="true" t="shared" si="13" ref="C47:H47">SUM(C48:C50)</f>
        <v>0</v>
      </c>
      <c r="D47" s="60">
        <f t="shared" si="13"/>
        <v>0</v>
      </c>
      <c r="E47" s="60">
        <f t="shared" si="13"/>
        <v>0</v>
      </c>
      <c r="F47" s="62">
        <f t="shared" si="13"/>
        <v>0</v>
      </c>
      <c r="G47" s="62">
        <f t="shared" si="13"/>
        <v>0</v>
      </c>
      <c r="H47" s="60">
        <f t="shared" si="13"/>
        <v>0</v>
      </c>
      <c r="I47" s="68"/>
      <c r="J47" s="68"/>
      <c r="K47" s="68"/>
      <c r="L47" s="68"/>
      <c r="M47" s="68"/>
      <c r="N47" s="68"/>
      <c r="O47" s="10"/>
      <c r="P47" s="68"/>
      <c r="Q47" s="68"/>
      <c r="R47" s="10"/>
      <c r="S47" s="10"/>
      <c r="T47" s="10"/>
    </row>
    <row r="48" spans="1:20" ht="15">
      <c r="A48" s="82" t="s">
        <v>5</v>
      </c>
      <c r="B48" s="83"/>
      <c r="C48" s="19">
        <f aca="true" t="shared" si="14" ref="C48:H50">SUM(C52+C56)</f>
        <v>0</v>
      </c>
      <c r="D48" s="19">
        <f t="shared" si="14"/>
        <v>0</v>
      </c>
      <c r="E48" s="19">
        <f t="shared" si="14"/>
        <v>0</v>
      </c>
      <c r="F48" s="19">
        <f t="shared" si="14"/>
        <v>0</v>
      </c>
      <c r="G48" s="19">
        <f t="shared" si="14"/>
        <v>0</v>
      </c>
      <c r="H48" s="19">
        <f t="shared" si="14"/>
        <v>0</v>
      </c>
      <c r="I48" s="11"/>
      <c r="J48" s="11"/>
      <c r="K48" s="11"/>
      <c r="L48" s="11"/>
      <c r="M48" s="11"/>
      <c r="N48" s="11"/>
      <c r="O48" s="10"/>
      <c r="P48" s="11"/>
      <c r="Q48" s="11"/>
      <c r="R48" s="10"/>
      <c r="S48" s="10"/>
      <c r="T48" s="10"/>
    </row>
    <row r="49" spans="1:20" ht="15">
      <c r="A49" s="82" t="s">
        <v>20</v>
      </c>
      <c r="B49" s="83"/>
      <c r="C49" s="19">
        <f t="shared" si="14"/>
        <v>0</v>
      </c>
      <c r="D49" s="19">
        <f t="shared" si="14"/>
        <v>0</v>
      </c>
      <c r="E49" s="19">
        <f t="shared" si="14"/>
        <v>0</v>
      </c>
      <c r="F49" s="19">
        <f t="shared" si="14"/>
        <v>0</v>
      </c>
      <c r="G49" s="19">
        <f t="shared" si="14"/>
        <v>0</v>
      </c>
      <c r="H49" s="19">
        <f t="shared" si="14"/>
        <v>0</v>
      </c>
      <c r="I49" s="11"/>
      <c r="J49" s="11"/>
      <c r="K49" s="11"/>
      <c r="L49" s="11"/>
      <c r="M49" s="11"/>
      <c r="N49" s="11"/>
      <c r="O49" s="10"/>
      <c r="P49" s="11"/>
      <c r="Q49" s="11"/>
      <c r="R49" s="10"/>
      <c r="S49" s="10"/>
      <c r="T49" s="10"/>
    </row>
    <row r="50" spans="1:20" ht="15">
      <c r="A50" s="82" t="s">
        <v>47</v>
      </c>
      <c r="B50" s="83"/>
      <c r="C50" s="19">
        <f t="shared" si="14"/>
        <v>0</v>
      </c>
      <c r="D50" s="19">
        <f t="shared" si="14"/>
        <v>0</v>
      </c>
      <c r="E50" s="19">
        <f t="shared" si="14"/>
        <v>0</v>
      </c>
      <c r="F50" s="19">
        <f t="shared" si="14"/>
        <v>0</v>
      </c>
      <c r="G50" s="19">
        <f t="shared" si="14"/>
        <v>0</v>
      </c>
      <c r="H50" s="19">
        <f t="shared" si="14"/>
        <v>0</v>
      </c>
      <c r="I50" s="11"/>
      <c r="J50" s="11"/>
      <c r="K50" s="11"/>
      <c r="L50" s="11"/>
      <c r="M50" s="11"/>
      <c r="N50" s="11"/>
      <c r="O50" s="10"/>
      <c r="P50" s="11"/>
      <c r="Q50" s="11"/>
      <c r="R50" s="10"/>
      <c r="S50" s="10"/>
      <c r="T50" s="10"/>
    </row>
    <row r="51" spans="1:17" ht="46.5" customHeight="1">
      <c r="A51" s="54" t="s">
        <v>53</v>
      </c>
      <c r="B51" s="76" t="s">
        <v>40</v>
      </c>
      <c r="C51" s="19">
        <f aca="true" t="shared" si="15" ref="C51:H51">SUM(C52:C54)</f>
        <v>0</v>
      </c>
      <c r="D51" s="19">
        <f t="shared" si="15"/>
        <v>0</v>
      </c>
      <c r="E51" s="19">
        <f t="shared" si="15"/>
        <v>0</v>
      </c>
      <c r="F51" s="35">
        <f t="shared" si="15"/>
        <v>0</v>
      </c>
      <c r="G51" s="35">
        <f t="shared" si="15"/>
        <v>0</v>
      </c>
      <c r="H51" s="19">
        <f t="shared" si="15"/>
        <v>0</v>
      </c>
      <c r="I51" s="76" t="s">
        <v>52</v>
      </c>
      <c r="J51" s="76" t="s">
        <v>9</v>
      </c>
      <c r="K51" s="76">
        <v>100</v>
      </c>
      <c r="L51" s="76">
        <v>100</v>
      </c>
      <c r="M51" s="76">
        <v>100</v>
      </c>
      <c r="N51" s="76">
        <v>100</v>
      </c>
      <c r="O51" s="14"/>
      <c r="P51" s="76">
        <v>100</v>
      </c>
      <c r="Q51" s="76">
        <v>100</v>
      </c>
    </row>
    <row r="52" spans="1:17" ht="15">
      <c r="A52" s="12" t="s">
        <v>5</v>
      </c>
      <c r="B52" s="77"/>
      <c r="C52" s="19">
        <f>SUM(D52:H52)</f>
        <v>0</v>
      </c>
      <c r="D52" s="19">
        <v>0</v>
      </c>
      <c r="E52" s="35">
        <v>0</v>
      </c>
      <c r="F52" s="35">
        <v>0</v>
      </c>
      <c r="G52" s="35">
        <v>0</v>
      </c>
      <c r="H52" s="19">
        <v>0</v>
      </c>
      <c r="I52" s="77"/>
      <c r="J52" s="77"/>
      <c r="K52" s="77"/>
      <c r="L52" s="77"/>
      <c r="M52" s="77"/>
      <c r="N52" s="77"/>
      <c r="O52" s="14"/>
      <c r="P52" s="77"/>
      <c r="Q52" s="77"/>
    </row>
    <row r="53" spans="1:17" ht="15">
      <c r="A53" s="12" t="s">
        <v>20</v>
      </c>
      <c r="B53" s="77"/>
      <c r="C53" s="19">
        <f>SUM(D53:H53)</f>
        <v>0</v>
      </c>
      <c r="D53" s="19">
        <v>0</v>
      </c>
      <c r="E53" s="35">
        <v>0</v>
      </c>
      <c r="F53" s="35">
        <v>0</v>
      </c>
      <c r="G53" s="35">
        <v>0</v>
      </c>
      <c r="H53" s="19">
        <v>0</v>
      </c>
      <c r="I53" s="77"/>
      <c r="J53" s="77"/>
      <c r="K53" s="77"/>
      <c r="L53" s="77"/>
      <c r="M53" s="77"/>
      <c r="N53" s="77"/>
      <c r="O53" s="14"/>
      <c r="P53" s="77"/>
      <c r="Q53" s="77"/>
    </row>
    <row r="54" spans="1:17" ht="15">
      <c r="A54" s="12" t="s">
        <v>47</v>
      </c>
      <c r="B54" s="86"/>
      <c r="C54" s="19">
        <f>SUM(D54:H54)</f>
        <v>0</v>
      </c>
      <c r="D54" s="19">
        <v>0</v>
      </c>
      <c r="E54" s="35">
        <v>0</v>
      </c>
      <c r="F54" s="35">
        <v>0</v>
      </c>
      <c r="G54" s="35">
        <v>0</v>
      </c>
      <c r="H54" s="19">
        <v>0</v>
      </c>
      <c r="I54" s="86"/>
      <c r="J54" s="86"/>
      <c r="K54" s="86"/>
      <c r="L54" s="86"/>
      <c r="M54" s="86"/>
      <c r="N54" s="86"/>
      <c r="O54" s="63"/>
      <c r="P54" s="86"/>
      <c r="Q54" s="86"/>
    </row>
    <row r="55" spans="1:17" ht="60">
      <c r="A55" s="61" t="s">
        <v>54</v>
      </c>
      <c r="B55" s="77" t="s">
        <v>40</v>
      </c>
      <c r="C55" s="57">
        <f aca="true" t="shared" si="16" ref="C55:H55">SUM(C56:C58)</f>
        <v>0</v>
      </c>
      <c r="D55" s="57">
        <f t="shared" si="16"/>
        <v>0</v>
      </c>
      <c r="E55" s="57">
        <f t="shared" si="16"/>
        <v>0</v>
      </c>
      <c r="F55" s="62">
        <f t="shared" si="16"/>
        <v>0</v>
      </c>
      <c r="G55" s="62">
        <f t="shared" si="16"/>
        <v>0</v>
      </c>
      <c r="H55" s="57">
        <f t="shared" si="16"/>
        <v>0</v>
      </c>
      <c r="I55" s="77" t="s">
        <v>55</v>
      </c>
      <c r="J55" s="77" t="s">
        <v>9</v>
      </c>
      <c r="K55" s="77">
        <v>100</v>
      </c>
      <c r="L55" s="77">
        <v>100</v>
      </c>
      <c r="M55" s="77">
        <v>100</v>
      </c>
      <c r="N55" s="77">
        <v>100</v>
      </c>
      <c r="P55" s="77">
        <v>100</v>
      </c>
      <c r="Q55" s="77">
        <v>100</v>
      </c>
    </row>
    <row r="56" spans="1:17" ht="15">
      <c r="A56" s="12" t="s">
        <v>5</v>
      </c>
      <c r="B56" s="77"/>
      <c r="C56" s="19">
        <f>SUM(D56:H56)</f>
        <v>0</v>
      </c>
      <c r="D56" s="19">
        <v>0</v>
      </c>
      <c r="E56" s="35">
        <v>0</v>
      </c>
      <c r="F56" s="35">
        <v>0</v>
      </c>
      <c r="G56" s="35">
        <v>0</v>
      </c>
      <c r="H56" s="19">
        <v>0</v>
      </c>
      <c r="I56" s="77"/>
      <c r="J56" s="77"/>
      <c r="K56" s="77"/>
      <c r="L56" s="77"/>
      <c r="M56" s="77"/>
      <c r="N56" s="77"/>
      <c r="P56" s="77"/>
      <c r="Q56" s="77"/>
    </row>
    <row r="57" spans="1:17" ht="15">
      <c r="A57" s="39" t="s">
        <v>20</v>
      </c>
      <c r="B57" s="77"/>
      <c r="C57" s="19">
        <f>SUM(D57:H57)</f>
        <v>0</v>
      </c>
      <c r="D57" s="19">
        <v>0</v>
      </c>
      <c r="E57" s="35">
        <v>0</v>
      </c>
      <c r="F57" s="35">
        <v>0</v>
      </c>
      <c r="G57" s="35">
        <v>0</v>
      </c>
      <c r="H57" s="19">
        <v>0</v>
      </c>
      <c r="I57" s="77"/>
      <c r="J57" s="77"/>
      <c r="K57" s="77"/>
      <c r="L57" s="77"/>
      <c r="M57" s="77"/>
      <c r="N57" s="77"/>
      <c r="P57" s="77"/>
      <c r="Q57" s="77"/>
    </row>
    <row r="58" spans="1:17" ht="15">
      <c r="A58" s="39" t="s">
        <v>47</v>
      </c>
      <c r="B58" s="77"/>
      <c r="C58" s="19">
        <f>SUM(D58:H58)</f>
        <v>0</v>
      </c>
      <c r="D58" s="19">
        <v>0</v>
      </c>
      <c r="E58" s="35">
        <v>0</v>
      </c>
      <c r="F58" s="35">
        <v>0</v>
      </c>
      <c r="G58" s="35">
        <v>0</v>
      </c>
      <c r="H58" s="19">
        <v>0</v>
      </c>
      <c r="I58" s="77"/>
      <c r="J58" s="77"/>
      <c r="K58" s="77"/>
      <c r="L58" s="77"/>
      <c r="M58" s="77"/>
      <c r="N58" s="77"/>
      <c r="P58" s="77"/>
      <c r="Q58" s="77"/>
    </row>
    <row r="59" spans="1:17" ht="45" customHeight="1">
      <c r="A59" s="84" t="s">
        <v>56</v>
      </c>
      <c r="B59" s="85"/>
      <c r="C59" s="19">
        <f aca="true" t="shared" si="17" ref="C59:H59">SUM(C60:C62)</f>
        <v>2051.33</v>
      </c>
      <c r="D59" s="19">
        <f t="shared" si="17"/>
        <v>452.9</v>
      </c>
      <c r="E59" s="19">
        <f t="shared" si="17"/>
        <v>1103.4299999999998</v>
      </c>
      <c r="F59" s="35">
        <f t="shared" si="17"/>
        <v>495</v>
      </c>
      <c r="G59" s="35">
        <f t="shared" si="17"/>
        <v>0</v>
      </c>
      <c r="H59" s="19">
        <f t="shared" si="17"/>
        <v>0</v>
      </c>
      <c r="I59" s="76"/>
      <c r="J59" s="76"/>
      <c r="K59" s="76"/>
      <c r="L59" s="76"/>
      <c r="M59" s="76"/>
      <c r="N59" s="76"/>
      <c r="P59" s="76"/>
      <c r="Q59" s="76"/>
    </row>
    <row r="60" spans="1:17" ht="15">
      <c r="A60" s="82" t="s">
        <v>5</v>
      </c>
      <c r="B60" s="83"/>
      <c r="C60" s="20">
        <f>SUM(D60:H60)</f>
        <v>0</v>
      </c>
      <c r="D60" s="19">
        <f aca="true" t="shared" si="18" ref="D60:H61">SUM(D64+D68)</f>
        <v>0</v>
      </c>
      <c r="E60" s="19">
        <f t="shared" si="18"/>
        <v>0</v>
      </c>
      <c r="F60" s="35">
        <f t="shared" si="18"/>
        <v>0</v>
      </c>
      <c r="G60" s="35">
        <f t="shared" si="18"/>
        <v>0</v>
      </c>
      <c r="H60" s="19">
        <f t="shared" si="18"/>
        <v>0</v>
      </c>
      <c r="I60" s="77"/>
      <c r="J60" s="77"/>
      <c r="K60" s="77"/>
      <c r="L60" s="77"/>
      <c r="M60" s="77"/>
      <c r="N60" s="77"/>
      <c r="P60" s="77"/>
      <c r="Q60" s="77"/>
    </row>
    <row r="61" spans="1:17" ht="15">
      <c r="A61" s="82" t="s">
        <v>20</v>
      </c>
      <c r="B61" s="83"/>
      <c r="C61" s="20">
        <f>SUM(D61:H61)</f>
        <v>0</v>
      </c>
      <c r="D61" s="19">
        <f t="shared" si="18"/>
        <v>0</v>
      </c>
      <c r="E61" s="19">
        <f t="shared" si="18"/>
        <v>0</v>
      </c>
      <c r="F61" s="35">
        <f t="shared" si="18"/>
        <v>0</v>
      </c>
      <c r="G61" s="35">
        <f t="shared" si="18"/>
        <v>0</v>
      </c>
      <c r="H61" s="19">
        <f t="shared" si="18"/>
        <v>0</v>
      </c>
      <c r="I61" s="77"/>
      <c r="J61" s="77"/>
      <c r="K61" s="77"/>
      <c r="L61" s="77"/>
      <c r="M61" s="77"/>
      <c r="N61" s="77"/>
      <c r="P61" s="77"/>
      <c r="Q61" s="77"/>
    </row>
    <row r="62" spans="1:17" ht="15">
      <c r="A62" s="82" t="s">
        <v>47</v>
      </c>
      <c r="B62" s="83"/>
      <c r="C62" s="20">
        <f>SUM(D62:H62)</f>
        <v>2051.33</v>
      </c>
      <c r="D62" s="19">
        <f>SUM(D66,D70,D74)</f>
        <v>452.9</v>
      </c>
      <c r="E62" s="19">
        <f>SUM(E66,E70,E74)</f>
        <v>1103.4299999999998</v>
      </c>
      <c r="F62" s="19">
        <f>SUM(F66,F70,F74)</f>
        <v>495</v>
      </c>
      <c r="G62" s="19">
        <f>SUM(G66,G70,G74)</f>
        <v>0</v>
      </c>
      <c r="H62" s="19">
        <f>SUM(H66,H70,H74)</f>
        <v>0</v>
      </c>
      <c r="I62" s="77"/>
      <c r="J62" s="77"/>
      <c r="K62" s="77"/>
      <c r="L62" s="77"/>
      <c r="M62" s="77"/>
      <c r="N62" s="77"/>
      <c r="P62" s="77"/>
      <c r="Q62" s="77"/>
    </row>
    <row r="63" spans="1:17" ht="30">
      <c r="A63" s="54" t="s">
        <v>57</v>
      </c>
      <c r="B63" s="76" t="s">
        <v>40</v>
      </c>
      <c r="C63" s="19">
        <f aca="true" t="shared" si="19" ref="C63:H63">SUM(C64:C66)</f>
        <v>780</v>
      </c>
      <c r="D63" s="19">
        <f t="shared" si="19"/>
        <v>240</v>
      </c>
      <c r="E63" s="19">
        <f t="shared" si="19"/>
        <v>270</v>
      </c>
      <c r="F63" s="35">
        <f t="shared" si="19"/>
        <v>270</v>
      </c>
      <c r="G63" s="35">
        <f t="shared" si="19"/>
        <v>0</v>
      </c>
      <c r="H63" s="19">
        <f t="shared" si="19"/>
        <v>0</v>
      </c>
      <c r="I63" s="76" t="s">
        <v>58</v>
      </c>
      <c r="J63" s="76" t="s">
        <v>12</v>
      </c>
      <c r="K63" s="76">
        <v>2</v>
      </c>
      <c r="L63" s="76">
        <v>1</v>
      </c>
      <c r="M63" s="76">
        <v>1</v>
      </c>
      <c r="N63" s="76">
        <v>1</v>
      </c>
      <c r="P63" s="76">
        <v>1</v>
      </c>
      <c r="Q63" s="76">
        <v>1</v>
      </c>
    </row>
    <row r="64" spans="1:17" ht="15">
      <c r="A64" s="39" t="s">
        <v>5</v>
      </c>
      <c r="B64" s="77"/>
      <c r="C64" s="20">
        <f>SUM(D64:H64)</f>
        <v>0</v>
      </c>
      <c r="D64" s="20">
        <v>0</v>
      </c>
      <c r="E64" s="37">
        <v>0</v>
      </c>
      <c r="F64" s="37">
        <v>0</v>
      </c>
      <c r="G64" s="37">
        <v>0</v>
      </c>
      <c r="H64" s="20">
        <v>0</v>
      </c>
      <c r="I64" s="77"/>
      <c r="J64" s="77"/>
      <c r="K64" s="77"/>
      <c r="L64" s="77"/>
      <c r="M64" s="77"/>
      <c r="N64" s="77"/>
      <c r="P64" s="77"/>
      <c r="Q64" s="77"/>
    </row>
    <row r="65" spans="1:17" ht="15">
      <c r="A65" s="12" t="s">
        <v>20</v>
      </c>
      <c r="B65" s="77"/>
      <c r="C65" s="20">
        <f>SUM(D65:H65)</f>
        <v>0</v>
      </c>
      <c r="D65" s="20">
        <v>0</v>
      </c>
      <c r="E65" s="37">
        <v>0</v>
      </c>
      <c r="F65" s="37">
        <v>0</v>
      </c>
      <c r="G65" s="37">
        <v>0</v>
      </c>
      <c r="H65" s="20">
        <v>0</v>
      </c>
      <c r="I65" s="77"/>
      <c r="J65" s="77"/>
      <c r="K65" s="77"/>
      <c r="L65" s="77"/>
      <c r="M65" s="77"/>
      <c r="N65" s="77"/>
      <c r="P65" s="77"/>
      <c r="Q65" s="77"/>
    </row>
    <row r="66" spans="1:17" s="41" customFormat="1" ht="15">
      <c r="A66" s="39" t="s">
        <v>47</v>
      </c>
      <c r="B66" s="77"/>
      <c r="C66" s="20">
        <f>SUM(D66:H66)</f>
        <v>780</v>
      </c>
      <c r="D66" s="35">
        <v>240</v>
      </c>
      <c r="E66" s="35">
        <v>270</v>
      </c>
      <c r="F66" s="35">
        <v>270</v>
      </c>
      <c r="G66" s="35">
        <v>0</v>
      </c>
      <c r="H66" s="35">
        <v>0</v>
      </c>
      <c r="I66" s="77"/>
      <c r="J66" s="77"/>
      <c r="K66" s="77"/>
      <c r="L66" s="77"/>
      <c r="M66" s="77"/>
      <c r="N66" s="77"/>
      <c r="P66" s="77"/>
      <c r="Q66" s="77"/>
    </row>
    <row r="67" spans="1:17" ht="30">
      <c r="A67" s="56" t="s">
        <v>60</v>
      </c>
      <c r="B67" s="76" t="s">
        <v>40</v>
      </c>
      <c r="C67" s="42">
        <f aca="true" t="shared" si="20" ref="C67:H67">SUM(C68:C70)</f>
        <v>537.9</v>
      </c>
      <c r="D67" s="42">
        <f t="shared" si="20"/>
        <v>112.9</v>
      </c>
      <c r="E67" s="42">
        <f t="shared" si="20"/>
        <v>200</v>
      </c>
      <c r="F67" s="47">
        <f t="shared" si="20"/>
        <v>225</v>
      </c>
      <c r="G67" s="47">
        <f t="shared" si="20"/>
        <v>0</v>
      </c>
      <c r="H67" s="19">
        <f t="shared" si="20"/>
        <v>0</v>
      </c>
      <c r="I67" s="76" t="s">
        <v>59</v>
      </c>
      <c r="J67" s="76" t="s">
        <v>23</v>
      </c>
      <c r="K67" s="76">
        <v>7</v>
      </c>
      <c r="L67" s="76">
        <v>5</v>
      </c>
      <c r="M67" s="76">
        <v>10</v>
      </c>
      <c r="N67" s="76">
        <v>12</v>
      </c>
      <c r="P67" s="76">
        <v>10</v>
      </c>
      <c r="Q67" s="76">
        <v>10</v>
      </c>
    </row>
    <row r="68" spans="1:17" ht="15">
      <c r="A68" s="43" t="s">
        <v>5</v>
      </c>
      <c r="B68" s="77"/>
      <c r="C68" s="44">
        <f>SUM(D68:H68)</f>
        <v>0</v>
      </c>
      <c r="D68" s="44">
        <v>0</v>
      </c>
      <c r="E68" s="45">
        <v>0</v>
      </c>
      <c r="F68" s="45">
        <v>0</v>
      </c>
      <c r="G68" s="45">
        <v>0</v>
      </c>
      <c r="H68" s="20">
        <v>0</v>
      </c>
      <c r="I68" s="77"/>
      <c r="J68" s="77"/>
      <c r="K68" s="77"/>
      <c r="L68" s="77"/>
      <c r="M68" s="77"/>
      <c r="N68" s="77"/>
      <c r="P68" s="77"/>
      <c r="Q68" s="77"/>
    </row>
    <row r="69" spans="1:17" ht="15">
      <c r="A69" s="43" t="s">
        <v>20</v>
      </c>
      <c r="B69" s="77"/>
      <c r="C69" s="44">
        <f>SUM(D69:H69)</f>
        <v>0</v>
      </c>
      <c r="D69" s="44">
        <v>0</v>
      </c>
      <c r="E69" s="45">
        <v>0</v>
      </c>
      <c r="F69" s="45">
        <v>0</v>
      </c>
      <c r="G69" s="45">
        <v>0</v>
      </c>
      <c r="H69" s="20">
        <v>0</v>
      </c>
      <c r="I69" s="77"/>
      <c r="J69" s="77"/>
      <c r="K69" s="77"/>
      <c r="L69" s="77"/>
      <c r="M69" s="77"/>
      <c r="N69" s="77"/>
      <c r="P69" s="77"/>
      <c r="Q69" s="77"/>
    </row>
    <row r="70" spans="1:17" s="41" customFormat="1" ht="15">
      <c r="A70" s="46" t="s">
        <v>47</v>
      </c>
      <c r="B70" s="77"/>
      <c r="C70" s="44">
        <f>SUM(D70:H70)</f>
        <v>537.9</v>
      </c>
      <c r="D70" s="47">
        <v>112.9</v>
      </c>
      <c r="E70" s="47">
        <v>200</v>
      </c>
      <c r="F70" s="47">
        <v>225</v>
      </c>
      <c r="G70" s="47">
        <v>0</v>
      </c>
      <c r="H70" s="47">
        <v>0</v>
      </c>
      <c r="I70" s="77"/>
      <c r="J70" s="77"/>
      <c r="K70" s="77"/>
      <c r="L70" s="77"/>
      <c r="M70" s="77"/>
      <c r="N70" s="77"/>
      <c r="P70" s="77"/>
      <c r="Q70" s="77"/>
    </row>
    <row r="71" spans="1:17" ht="30">
      <c r="A71" s="56" t="s">
        <v>64</v>
      </c>
      <c r="B71" s="76" t="s">
        <v>40</v>
      </c>
      <c r="C71" s="42">
        <f aca="true" t="shared" si="21" ref="C71:H71">SUM(C72:C74)</f>
        <v>733.43</v>
      </c>
      <c r="D71" s="42">
        <f t="shared" si="21"/>
        <v>100</v>
      </c>
      <c r="E71" s="42">
        <f t="shared" si="21"/>
        <v>633.43</v>
      </c>
      <c r="F71" s="47">
        <f t="shared" si="21"/>
        <v>0</v>
      </c>
      <c r="G71" s="47">
        <f t="shared" si="21"/>
        <v>0</v>
      </c>
      <c r="H71" s="19">
        <f t="shared" si="21"/>
        <v>0</v>
      </c>
      <c r="I71" s="76" t="s">
        <v>78</v>
      </c>
      <c r="J71" s="76" t="s">
        <v>83</v>
      </c>
      <c r="K71" s="76">
        <v>1</v>
      </c>
      <c r="L71" s="76">
        <v>1</v>
      </c>
      <c r="M71" s="76">
        <v>1</v>
      </c>
      <c r="N71" s="76">
        <v>1</v>
      </c>
      <c r="P71" s="76">
        <v>1</v>
      </c>
      <c r="Q71" s="76">
        <v>1</v>
      </c>
    </row>
    <row r="72" spans="1:17" ht="15">
      <c r="A72" s="43" t="s">
        <v>5</v>
      </c>
      <c r="B72" s="77"/>
      <c r="C72" s="44">
        <f>SUM(D72:H72)</f>
        <v>0</v>
      </c>
      <c r="D72" s="44">
        <v>0</v>
      </c>
      <c r="E72" s="45">
        <v>0</v>
      </c>
      <c r="F72" s="45">
        <v>0</v>
      </c>
      <c r="G72" s="45">
        <v>0</v>
      </c>
      <c r="H72" s="20">
        <v>0</v>
      </c>
      <c r="I72" s="77"/>
      <c r="J72" s="77"/>
      <c r="K72" s="77"/>
      <c r="L72" s="77"/>
      <c r="M72" s="77"/>
      <c r="N72" s="77"/>
      <c r="P72" s="77"/>
      <c r="Q72" s="77"/>
    </row>
    <row r="73" spans="1:17" ht="15">
      <c r="A73" s="43" t="s">
        <v>20</v>
      </c>
      <c r="B73" s="77"/>
      <c r="C73" s="44">
        <f>SUM(D73:H73)</f>
        <v>0</v>
      </c>
      <c r="D73" s="44">
        <v>0</v>
      </c>
      <c r="E73" s="45">
        <v>0</v>
      </c>
      <c r="F73" s="45">
        <v>0</v>
      </c>
      <c r="G73" s="45">
        <v>0</v>
      </c>
      <c r="H73" s="20">
        <v>0</v>
      </c>
      <c r="I73" s="77"/>
      <c r="J73" s="77"/>
      <c r="K73" s="77"/>
      <c r="L73" s="77"/>
      <c r="M73" s="77"/>
      <c r="N73" s="77"/>
      <c r="P73" s="77"/>
      <c r="Q73" s="77"/>
    </row>
    <row r="74" spans="1:17" s="41" customFormat="1" ht="15">
      <c r="A74" s="46" t="s">
        <v>47</v>
      </c>
      <c r="B74" s="77"/>
      <c r="C74" s="44">
        <f>SUM(D74:H74)</f>
        <v>733.43</v>
      </c>
      <c r="D74" s="47">
        <v>100</v>
      </c>
      <c r="E74" s="47">
        <v>633.43</v>
      </c>
      <c r="F74" s="47">
        <v>0</v>
      </c>
      <c r="G74" s="47">
        <v>0</v>
      </c>
      <c r="H74" s="47">
        <v>0</v>
      </c>
      <c r="I74" s="77"/>
      <c r="J74" s="77"/>
      <c r="K74" s="77"/>
      <c r="L74" s="77"/>
      <c r="M74" s="77"/>
      <c r="N74" s="77"/>
      <c r="P74" s="77"/>
      <c r="Q74" s="77"/>
    </row>
    <row r="75" spans="1:17" ht="30" customHeight="1">
      <c r="A75" s="84" t="s">
        <v>61</v>
      </c>
      <c r="B75" s="85"/>
      <c r="C75" s="19">
        <f aca="true" t="shared" si="22" ref="C75:H75">SUM(C76:C78)</f>
        <v>325.002</v>
      </c>
      <c r="D75" s="19">
        <f t="shared" si="22"/>
        <v>90</v>
      </c>
      <c r="E75" s="19">
        <f t="shared" si="22"/>
        <v>0</v>
      </c>
      <c r="F75" s="35">
        <f t="shared" si="22"/>
        <v>235.002</v>
      </c>
      <c r="G75" s="35">
        <f t="shared" si="22"/>
        <v>0</v>
      </c>
      <c r="H75" s="19">
        <f t="shared" si="22"/>
        <v>0</v>
      </c>
      <c r="I75" s="76"/>
      <c r="J75" s="76"/>
      <c r="K75" s="76"/>
      <c r="L75" s="76"/>
      <c r="M75" s="76"/>
      <c r="N75" s="76"/>
      <c r="P75" s="76"/>
      <c r="Q75" s="76"/>
    </row>
    <row r="76" spans="1:17" ht="15">
      <c r="A76" s="82" t="s">
        <v>5</v>
      </c>
      <c r="B76" s="83"/>
      <c r="C76" s="20">
        <f>SUM(D76:H76)</f>
        <v>0</v>
      </c>
      <c r="D76" s="19">
        <f aca="true" t="shared" si="23" ref="D76:H77">SUM(D80+D72)</f>
        <v>0</v>
      </c>
      <c r="E76" s="19">
        <f t="shared" si="23"/>
        <v>0</v>
      </c>
      <c r="F76" s="35">
        <f t="shared" si="23"/>
        <v>0</v>
      </c>
      <c r="G76" s="35">
        <f t="shared" si="23"/>
        <v>0</v>
      </c>
      <c r="H76" s="19">
        <f t="shared" si="23"/>
        <v>0</v>
      </c>
      <c r="I76" s="77"/>
      <c r="J76" s="77"/>
      <c r="K76" s="77"/>
      <c r="L76" s="77"/>
      <c r="M76" s="77"/>
      <c r="N76" s="77"/>
      <c r="P76" s="77"/>
      <c r="Q76" s="77"/>
    </row>
    <row r="77" spans="1:17" ht="15">
      <c r="A77" s="82" t="s">
        <v>20</v>
      </c>
      <c r="B77" s="83"/>
      <c r="C77" s="20">
        <f>SUM(D77:H77)</f>
        <v>0</v>
      </c>
      <c r="D77" s="19">
        <f t="shared" si="23"/>
        <v>0</v>
      </c>
      <c r="E77" s="19">
        <f t="shared" si="23"/>
        <v>0</v>
      </c>
      <c r="F77" s="35">
        <f t="shared" si="23"/>
        <v>0</v>
      </c>
      <c r="G77" s="35">
        <f t="shared" si="23"/>
        <v>0</v>
      </c>
      <c r="H77" s="19">
        <f t="shared" si="23"/>
        <v>0</v>
      </c>
      <c r="I77" s="77"/>
      <c r="J77" s="77"/>
      <c r="K77" s="77"/>
      <c r="L77" s="77"/>
      <c r="M77" s="77"/>
      <c r="N77" s="77"/>
      <c r="P77" s="77"/>
      <c r="Q77" s="77"/>
    </row>
    <row r="78" spans="1:17" ht="15">
      <c r="A78" s="82" t="s">
        <v>47</v>
      </c>
      <c r="B78" s="83"/>
      <c r="C78" s="20">
        <f>SUM(D78:H78)</f>
        <v>325.002</v>
      </c>
      <c r="D78" s="19">
        <f>SUM(D82)</f>
        <v>90</v>
      </c>
      <c r="E78" s="19">
        <f>SUM(E82)</f>
        <v>0</v>
      </c>
      <c r="F78" s="19">
        <f>SUM(F82+F86)</f>
        <v>235.002</v>
      </c>
      <c r="G78" s="19">
        <f>SUM(G82)</f>
        <v>0</v>
      </c>
      <c r="H78" s="19">
        <f>SUM(H82)</f>
        <v>0</v>
      </c>
      <c r="I78" s="77"/>
      <c r="J78" s="77"/>
      <c r="K78" s="77"/>
      <c r="L78" s="77"/>
      <c r="M78" s="77"/>
      <c r="N78" s="77"/>
      <c r="P78" s="77"/>
      <c r="Q78" s="77"/>
    </row>
    <row r="79" spans="1:17" ht="30">
      <c r="A79" s="54" t="s">
        <v>62</v>
      </c>
      <c r="B79" s="76" t="s">
        <v>40</v>
      </c>
      <c r="C79" s="19">
        <f aca="true" t="shared" si="24" ref="C79:H79">SUM(C80:C82)</f>
        <v>90</v>
      </c>
      <c r="D79" s="19">
        <f t="shared" si="24"/>
        <v>90</v>
      </c>
      <c r="E79" s="19">
        <f t="shared" si="24"/>
        <v>0</v>
      </c>
      <c r="F79" s="35">
        <f t="shared" si="24"/>
        <v>0</v>
      </c>
      <c r="G79" s="35">
        <f t="shared" si="24"/>
        <v>0</v>
      </c>
      <c r="H79" s="19">
        <f t="shared" si="24"/>
        <v>0</v>
      </c>
      <c r="I79" s="76" t="s">
        <v>63</v>
      </c>
      <c r="J79" s="76" t="s">
        <v>9</v>
      </c>
      <c r="K79" s="76">
        <v>100</v>
      </c>
      <c r="L79" s="76">
        <v>100</v>
      </c>
      <c r="M79" s="76">
        <v>100</v>
      </c>
      <c r="N79" s="76">
        <v>100</v>
      </c>
      <c r="P79" s="76">
        <v>100</v>
      </c>
      <c r="Q79" s="76">
        <v>100</v>
      </c>
    </row>
    <row r="80" spans="1:17" ht="15">
      <c r="A80" s="12" t="s">
        <v>5</v>
      </c>
      <c r="B80" s="77"/>
      <c r="C80" s="20">
        <f>SUM(D80:H80)</f>
        <v>0</v>
      </c>
      <c r="D80" s="20">
        <v>0</v>
      </c>
      <c r="E80" s="37">
        <v>0</v>
      </c>
      <c r="F80" s="37">
        <v>0</v>
      </c>
      <c r="G80" s="37">
        <v>0</v>
      </c>
      <c r="H80" s="20">
        <v>0</v>
      </c>
      <c r="I80" s="77"/>
      <c r="J80" s="77"/>
      <c r="K80" s="77"/>
      <c r="L80" s="77"/>
      <c r="M80" s="77"/>
      <c r="N80" s="77"/>
      <c r="P80" s="77"/>
      <c r="Q80" s="77"/>
    </row>
    <row r="81" spans="1:17" ht="15">
      <c r="A81" s="12" t="s">
        <v>20</v>
      </c>
      <c r="B81" s="77"/>
      <c r="C81" s="20">
        <f>SUM(D81:H81)</f>
        <v>0</v>
      </c>
      <c r="D81" s="20">
        <v>0</v>
      </c>
      <c r="E81" s="37">
        <v>0</v>
      </c>
      <c r="F81" s="37">
        <v>0</v>
      </c>
      <c r="G81" s="37">
        <v>0</v>
      </c>
      <c r="H81" s="20">
        <v>0</v>
      </c>
      <c r="I81" s="77"/>
      <c r="J81" s="77"/>
      <c r="K81" s="77"/>
      <c r="L81" s="77"/>
      <c r="M81" s="77"/>
      <c r="N81" s="77"/>
      <c r="P81" s="77"/>
      <c r="Q81" s="77"/>
    </row>
    <row r="82" spans="1:17" s="41" customFormat="1" ht="15">
      <c r="A82" s="39" t="s">
        <v>47</v>
      </c>
      <c r="B82" s="77"/>
      <c r="C82" s="20">
        <f>SUM(D82:H82)</f>
        <v>90</v>
      </c>
      <c r="D82" s="35">
        <v>90</v>
      </c>
      <c r="E82" s="35">
        <v>0</v>
      </c>
      <c r="F82" s="35">
        <v>0</v>
      </c>
      <c r="G82" s="35">
        <v>0</v>
      </c>
      <c r="H82" s="35">
        <v>0</v>
      </c>
      <c r="I82" s="77"/>
      <c r="J82" s="77"/>
      <c r="K82" s="77"/>
      <c r="L82" s="77"/>
      <c r="M82" s="77"/>
      <c r="N82" s="77"/>
      <c r="P82" s="77"/>
      <c r="Q82" s="77"/>
    </row>
    <row r="83" spans="1:17" ht="45">
      <c r="A83" s="54" t="s">
        <v>84</v>
      </c>
      <c r="B83" s="76" t="s">
        <v>40</v>
      </c>
      <c r="C83" s="19">
        <f aca="true" t="shared" si="25" ref="C83:H83">SUM(C84:C86)</f>
        <v>235.002</v>
      </c>
      <c r="D83" s="19">
        <f t="shared" si="25"/>
        <v>0</v>
      </c>
      <c r="E83" s="19">
        <f t="shared" si="25"/>
        <v>0</v>
      </c>
      <c r="F83" s="19">
        <f t="shared" si="25"/>
        <v>235.002</v>
      </c>
      <c r="G83" s="19">
        <f t="shared" si="25"/>
        <v>0</v>
      </c>
      <c r="H83" s="19">
        <f t="shared" si="25"/>
        <v>0</v>
      </c>
      <c r="I83" s="76" t="s">
        <v>85</v>
      </c>
      <c r="J83" s="76" t="s">
        <v>12</v>
      </c>
      <c r="K83" s="76">
        <v>1</v>
      </c>
      <c r="L83" s="76">
        <v>0</v>
      </c>
      <c r="M83" s="76">
        <v>0</v>
      </c>
      <c r="N83" s="76">
        <v>1</v>
      </c>
      <c r="P83" s="76">
        <v>1</v>
      </c>
      <c r="Q83" s="76">
        <v>1</v>
      </c>
    </row>
    <row r="84" spans="1:17" ht="15">
      <c r="A84" s="12" t="s">
        <v>5</v>
      </c>
      <c r="B84" s="77"/>
      <c r="C84" s="20">
        <f>SUM(D84:H84)</f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77"/>
      <c r="J84" s="77"/>
      <c r="K84" s="77"/>
      <c r="L84" s="77"/>
      <c r="M84" s="77"/>
      <c r="N84" s="77"/>
      <c r="P84" s="77"/>
      <c r="Q84" s="77"/>
    </row>
    <row r="85" spans="1:17" ht="15">
      <c r="A85" s="12" t="s">
        <v>20</v>
      </c>
      <c r="B85" s="77"/>
      <c r="C85" s="20">
        <f>SUM(D85:H85)</f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77"/>
      <c r="J85" s="77"/>
      <c r="K85" s="77"/>
      <c r="L85" s="77"/>
      <c r="M85" s="77"/>
      <c r="N85" s="77"/>
      <c r="P85" s="77"/>
      <c r="Q85" s="77"/>
    </row>
    <row r="86" spans="1:17" s="41" customFormat="1" ht="15">
      <c r="A86" s="39" t="s">
        <v>47</v>
      </c>
      <c r="B86" s="77"/>
      <c r="C86" s="20">
        <f>SUM(D86:H86)</f>
        <v>235.002</v>
      </c>
      <c r="D86" s="35">
        <v>0</v>
      </c>
      <c r="E86" s="19">
        <v>0</v>
      </c>
      <c r="F86" s="19">
        <v>235.002</v>
      </c>
      <c r="G86" s="19">
        <v>0</v>
      </c>
      <c r="H86" s="19">
        <v>0</v>
      </c>
      <c r="I86" s="77"/>
      <c r="J86" s="77"/>
      <c r="K86" s="77"/>
      <c r="L86" s="77"/>
      <c r="M86" s="77"/>
      <c r="N86" s="77"/>
      <c r="P86" s="77"/>
      <c r="Q86" s="77"/>
    </row>
    <row r="87" spans="1:17" s="25" customFormat="1" ht="34.5" customHeight="1">
      <c r="A87" s="94" t="s">
        <v>65</v>
      </c>
      <c r="B87" s="95"/>
      <c r="C87" s="22">
        <f aca="true" t="shared" si="26" ref="C87:H87">SUM(C88:C90)</f>
        <v>283161.18000000005</v>
      </c>
      <c r="D87" s="22">
        <f t="shared" si="26"/>
        <v>50785.4</v>
      </c>
      <c r="E87" s="22">
        <f t="shared" si="26"/>
        <v>56846.880000000005</v>
      </c>
      <c r="F87" s="22">
        <f t="shared" si="26"/>
        <v>58793.2</v>
      </c>
      <c r="G87" s="22">
        <f t="shared" si="26"/>
        <v>58367.9</v>
      </c>
      <c r="H87" s="22">
        <f t="shared" si="26"/>
        <v>58367.8</v>
      </c>
      <c r="I87" s="13"/>
      <c r="J87" s="11"/>
      <c r="K87" s="11"/>
      <c r="L87" s="11"/>
      <c r="M87" s="11"/>
      <c r="N87" s="11"/>
      <c r="O87" s="7"/>
      <c r="P87" s="11"/>
      <c r="Q87" s="11"/>
    </row>
    <row r="88" spans="1:17" ht="15" customHeight="1">
      <c r="A88" s="82" t="s">
        <v>5</v>
      </c>
      <c r="B88" s="83"/>
      <c r="C88" s="19">
        <f>SUM(D88:H88)</f>
        <v>12443.8</v>
      </c>
      <c r="D88" s="19">
        <f aca="true" t="shared" si="27" ref="D88:H90">SUM(D92+D104)</f>
        <v>2358.4</v>
      </c>
      <c r="E88" s="19">
        <f t="shared" si="27"/>
        <v>2516.1</v>
      </c>
      <c r="F88" s="19">
        <f t="shared" si="27"/>
        <v>2565.2</v>
      </c>
      <c r="G88" s="19">
        <f t="shared" si="27"/>
        <v>2502.1</v>
      </c>
      <c r="H88" s="19">
        <f t="shared" si="27"/>
        <v>2502</v>
      </c>
      <c r="I88" s="13"/>
      <c r="J88" s="11"/>
      <c r="K88" s="11"/>
      <c r="L88" s="11"/>
      <c r="M88" s="11"/>
      <c r="N88" s="11"/>
      <c r="P88" s="11"/>
      <c r="Q88" s="11"/>
    </row>
    <row r="89" spans="1:17" ht="15" customHeight="1">
      <c r="A89" s="82" t="s">
        <v>20</v>
      </c>
      <c r="B89" s="83"/>
      <c r="C89" s="19">
        <f>SUM(D89:H89)</f>
        <v>15882.399999999998</v>
      </c>
      <c r="D89" s="19">
        <f t="shared" si="27"/>
        <v>3221.5</v>
      </c>
      <c r="E89" s="19">
        <f t="shared" si="27"/>
        <v>3345.8</v>
      </c>
      <c r="F89" s="19">
        <f t="shared" si="27"/>
        <v>3299.9</v>
      </c>
      <c r="G89" s="19">
        <f t="shared" si="27"/>
        <v>3007.5999999999995</v>
      </c>
      <c r="H89" s="19">
        <f t="shared" si="27"/>
        <v>3007.5999999999995</v>
      </c>
      <c r="I89" s="13"/>
      <c r="J89" s="11"/>
      <c r="K89" s="11"/>
      <c r="L89" s="11"/>
      <c r="M89" s="11"/>
      <c r="N89" s="11"/>
      <c r="P89" s="11"/>
      <c r="Q89" s="11"/>
    </row>
    <row r="90" spans="1:17" ht="15" customHeight="1">
      <c r="A90" s="82" t="s">
        <v>47</v>
      </c>
      <c r="B90" s="83"/>
      <c r="C90" s="19">
        <f>SUM(D90:H90)</f>
        <v>254834.98000000004</v>
      </c>
      <c r="D90" s="19">
        <f t="shared" si="27"/>
        <v>45205.5</v>
      </c>
      <c r="E90" s="19">
        <f t="shared" si="27"/>
        <v>50984.98</v>
      </c>
      <c r="F90" s="19">
        <f t="shared" si="27"/>
        <v>52928.1</v>
      </c>
      <c r="G90" s="19">
        <f t="shared" si="27"/>
        <v>52858.200000000004</v>
      </c>
      <c r="H90" s="19">
        <f t="shared" si="27"/>
        <v>52858.200000000004</v>
      </c>
      <c r="I90" s="13"/>
      <c r="J90" s="11"/>
      <c r="K90" s="11"/>
      <c r="L90" s="11"/>
      <c r="M90" s="11"/>
      <c r="N90" s="11"/>
      <c r="P90" s="11"/>
      <c r="Q90" s="11"/>
    </row>
    <row r="91" spans="1:17" ht="46.5" customHeight="1">
      <c r="A91" s="84" t="s">
        <v>36</v>
      </c>
      <c r="B91" s="85"/>
      <c r="C91" s="19">
        <f aca="true" t="shared" si="28" ref="C91:H91">SUM(C92:C94)</f>
        <v>254834.97999999998</v>
      </c>
      <c r="D91" s="19">
        <f t="shared" si="28"/>
        <v>45205.5</v>
      </c>
      <c r="E91" s="19">
        <f t="shared" si="28"/>
        <v>50984.98</v>
      </c>
      <c r="F91" s="19">
        <f t="shared" si="28"/>
        <v>52928.1</v>
      </c>
      <c r="G91" s="19">
        <f t="shared" si="28"/>
        <v>52858.200000000004</v>
      </c>
      <c r="H91" s="19">
        <f t="shared" si="28"/>
        <v>52858.200000000004</v>
      </c>
      <c r="I91" s="76"/>
      <c r="J91" s="76"/>
      <c r="K91" s="76"/>
      <c r="L91" s="76"/>
      <c r="M91" s="76"/>
      <c r="N91" s="76"/>
      <c r="P91" s="76"/>
      <c r="Q91" s="76"/>
    </row>
    <row r="92" spans="1:17" ht="15" customHeight="1">
      <c r="A92" s="82" t="s">
        <v>5</v>
      </c>
      <c r="B92" s="83"/>
      <c r="C92" s="19">
        <f aca="true" t="shared" si="29" ref="C92:H94">SUM(C96+C100)</f>
        <v>0</v>
      </c>
      <c r="D92" s="19">
        <f t="shared" si="29"/>
        <v>0</v>
      </c>
      <c r="E92" s="19">
        <f t="shared" si="29"/>
        <v>0</v>
      </c>
      <c r="F92" s="19">
        <f t="shared" si="29"/>
        <v>0</v>
      </c>
      <c r="G92" s="19">
        <f t="shared" si="29"/>
        <v>0</v>
      </c>
      <c r="H92" s="19">
        <f t="shared" si="29"/>
        <v>0</v>
      </c>
      <c r="I92" s="77"/>
      <c r="J92" s="77"/>
      <c r="K92" s="77"/>
      <c r="L92" s="77"/>
      <c r="M92" s="77"/>
      <c r="N92" s="77"/>
      <c r="P92" s="77"/>
      <c r="Q92" s="77"/>
    </row>
    <row r="93" spans="1:17" ht="15" customHeight="1">
      <c r="A93" s="82" t="s">
        <v>20</v>
      </c>
      <c r="B93" s="83"/>
      <c r="C93" s="19">
        <f t="shared" si="29"/>
        <v>0</v>
      </c>
      <c r="D93" s="19">
        <f t="shared" si="29"/>
        <v>0</v>
      </c>
      <c r="E93" s="19">
        <f t="shared" si="29"/>
        <v>0</v>
      </c>
      <c r="F93" s="19">
        <f t="shared" si="29"/>
        <v>0</v>
      </c>
      <c r="G93" s="19">
        <f t="shared" si="29"/>
        <v>0</v>
      </c>
      <c r="H93" s="19">
        <f t="shared" si="29"/>
        <v>0</v>
      </c>
      <c r="I93" s="77"/>
      <c r="J93" s="77"/>
      <c r="K93" s="77"/>
      <c r="L93" s="77"/>
      <c r="M93" s="77"/>
      <c r="N93" s="77"/>
      <c r="P93" s="77"/>
      <c r="Q93" s="77"/>
    </row>
    <row r="94" spans="1:17" ht="15" customHeight="1">
      <c r="A94" s="82" t="s">
        <v>47</v>
      </c>
      <c r="B94" s="83"/>
      <c r="C94" s="19">
        <f t="shared" si="29"/>
        <v>254834.97999999998</v>
      </c>
      <c r="D94" s="19">
        <f t="shared" si="29"/>
        <v>45205.5</v>
      </c>
      <c r="E94" s="19">
        <f t="shared" si="29"/>
        <v>50984.98</v>
      </c>
      <c r="F94" s="19">
        <f t="shared" si="29"/>
        <v>52928.1</v>
      </c>
      <c r="G94" s="19">
        <f t="shared" si="29"/>
        <v>52858.200000000004</v>
      </c>
      <c r="H94" s="19">
        <f t="shared" si="29"/>
        <v>52858.200000000004</v>
      </c>
      <c r="I94" s="77"/>
      <c r="J94" s="77"/>
      <c r="K94" s="77"/>
      <c r="L94" s="77"/>
      <c r="M94" s="77"/>
      <c r="N94" s="77"/>
      <c r="P94" s="77"/>
      <c r="Q94" s="77"/>
    </row>
    <row r="95" spans="1:17" ht="45" customHeight="1">
      <c r="A95" s="54" t="s">
        <v>66</v>
      </c>
      <c r="B95" s="76" t="s">
        <v>40</v>
      </c>
      <c r="C95" s="19">
        <f aca="true" t="shared" si="30" ref="C95:H95">SUM(C96:C98)</f>
        <v>12903.699999999999</v>
      </c>
      <c r="D95" s="19">
        <f t="shared" si="30"/>
        <v>2147</v>
      </c>
      <c r="E95" s="19">
        <f t="shared" si="30"/>
        <v>2451.5</v>
      </c>
      <c r="F95" s="19">
        <f t="shared" si="30"/>
        <v>2797.4</v>
      </c>
      <c r="G95" s="19">
        <f t="shared" si="30"/>
        <v>2753.9</v>
      </c>
      <c r="H95" s="19">
        <f t="shared" si="30"/>
        <v>2753.9</v>
      </c>
      <c r="I95" s="76" t="s">
        <v>43</v>
      </c>
      <c r="J95" s="76" t="s">
        <v>12</v>
      </c>
      <c r="K95" s="76">
        <v>1</v>
      </c>
      <c r="L95" s="76">
        <v>1</v>
      </c>
      <c r="M95" s="76">
        <v>1</v>
      </c>
      <c r="N95" s="76">
        <v>1</v>
      </c>
      <c r="P95" s="76">
        <v>1</v>
      </c>
      <c r="Q95" s="76">
        <v>1</v>
      </c>
    </row>
    <row r="96" spans="1:17" ht="15" customHeight="1">
      <c r="A96" s="12" t="s">
        <v>5</v>
      </c>
      <c r="B96" s="77"/>
      <c r="C96" s="20">
        <f>SUM(D96:H96)</f>
        <v>0</v>
      </c>
      <c r="D96" s="19">
        <v>0</v>
      </c>
      <c r="E96" s="19">
        <v>0</v>
      </c>
      <c r="F96" s="20">
        <v>0</v>
      </c>
      <c r="G96" s="20">
        <v>0</v>
      </c>
      <c r="H96" s="19">
        <v>0</v>
      </c>
      <c r="I96" s="77"/>
      <c r="J96" s="77"/>
      <c r="K96" s="77"/>
      <c r="L96" s="77"/>
      <c r="M96" s="77"/>
      <c r="N96" s="77"/>
      <c r="P96" s="77"/>
      <c r="Q96" s="77"/>
    </row>
    <row r="97" spans="1:17" ht="15" customHeight="1">
      <c r="A97" s="12" t="s">
        <v>20</v>
      </c>
      <c r="B97" s="77"/>
      <c r="C97" s="20">
        <f>SUM(D97:H97)</f>
        <v>0</v>
      </c>
      <c r="D97" s="19">
        <v>0</v>
      </c>
      <c r="E97" s="20">
        <v>0</v>
      </c>
      <c r="F97" s="20">
        <v>0</v>
      </c>
      <c r="G97" s="20">
        <v>0</v>
      </c>
      <c r="H97" s="20">
        <v>0</v>
      </c>
      <c r="I97" s="77"/>
      <c r="J97" s="77"/>
      <c r="K97" s="77"/>
      <c r="L97" s="77"/>
      <c r="M97" s="77"/>
      <c r="N97" s="77"/>
      <c r="P97" s="77"/>
      <c r="Q97" s="77"/>
    </row>
    <row r="98" spans="1:17" ht="15">
      <c r="A98" s="12" t="s">
        <v>47</v>
      </c>
      <c r="B98" s="77"/>
      <c r="C98" s="20">
        <f>SUM(D98:H98)</f>
        <v>12903.699999999999</v>
      </c>
      <c r="D98" s="19">
        <v>2147</v>
      </c>
      <c r="E98" s="19">
        <v>2451.5</v>
      </c>
      <c r="F98" s="19">
        <v>2797.4</v>
      </c>
      <c r="G98" s="20">
        <v>2753.9</v>
      </c>
      <c r="H98" s="20">
        <v>2753.9</v>
      </c>
      <c r="I98" s="77"/>
      <c r="J98" s="77"/>
      <c r="K98" s="77"/>
      <c r="L98" s="77"/>
      <c r="M98" s="77"/>
      <c r="N98" s="77"/>
      <c r="P98" s="77"/>
      <c r="Q98" s="77"/>
    </row>
    <row r="99" spans="1:17" ht="51.75" customHeight="1">
      <c r="A99" s="54" t="s">
        <v>67</v>
      </c>
      <c r="B99" s="76" t="s">
        <v>40</v>
      </c>
      <c r="C99" s="19">
        <f aca="true" t="shared" si="31" ref="C99:H99">SUM(C100:C102)</f>
        <v>241931.27999999997</v>
      </c>
      <c r="D99" s="19">
        <f t="shared" si="31"/>
        <v>43058.5</v>
      </c>
      <c r="E99" s="19">
        <f t="shared" si="31"/>
        <v>48533.48</v>
      </c>
      <c r="F99" s="19">
        <f t="shared" si="31"/>
        <v>50130.7</v>
      </c>
      <c r="G99" s="19">
        <f t="shared" si="31"/>
        <v>50104.3</v>
      </c>
      <c r="H99" s="19">
        <f t="shared" si="31"/>
        <v>50104.3</v>
      </c>
      <c r="I99" s="76" t="s">
        <v>44</v>
      </c>
      <c r="J99" s="76" t="s">
        <v>21</v>
      </c>
      <c r="K99" s="76">
        <v>0</v>
      </c>
      <c r="L99" s="76">
        <v>0</v>
      </c>
      <c r="M99" s="76">
        <v>0</v>
      </c>
      <c r="N99" s="76">
        <v>0</v>
      </c>
      <c r="P99" s="76">
        <v>0</v>
      </c>
      <c r="Q99" s="76">
        <v>0</v>
      </c>
    </row>
    <row r="100" spans="1:17" ht="15">
      <c r="A100" s="12" t="s">
        <v>5</v>
      </c>
      <c r="B100" s="77"/>
      <c r="C100" s="20">
        <f>SUM(D100:H100)</f>
        <v>0</v>
      </c>
      <c r="D100" s="19">
        <v>0</v>
      </c>
      <c r="E100" s="19">
        <v>0</v>
      </c>
      <c r="F100" s="20">
        <v>0</v>
      </c>
      <c r="G100" s="20">
        <v>0</v>
      </c>
      <c r="H100" s="19">
        <v>0</v>
      </c>
      <c r="I100" s="77"/>
      <c r="J100" s="77"/>
      <c r="K100" s="77"/>
      <c r="L100" s="77"/>
      <c r="M100" s="77"/>
      <c r="N100" s="77"/>
      <c r="P100" s="77"/>
      <c r="Q100" s="77"/>
    </row>
    <row r="101" spans="1:17" ht="15">
      <c r="A101" s="12" t="s">
        <v>20</v>
      </c>
      <c r="B101" s="77"/>
      <c r="C101" s="20">
        <f>SUM(D101:H101)</f>
        <v>0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77"/>
      <c r="J101" s="77"/>
      <c r="K101" s="77"/>
      <c r="L101" s="77"/>
      <c r="M101" s="77"/>
      <c r="N101" s="77"/>
      <c r="P101" s="77"/>
      <c r="Q101" s="77"/>
    </row>
    <row r="102" spans="1:17" ht="15">
      <c r="A102" s="12" t="s">
        <v>47</v>
      </c>
      <c r="B102" s="77"/>
      <c r="C102" s="20">
        <f>SUM(D102:H102)</f>
        <v>241931.27999999997</v>
      </c>
      <c r="D102" s="19">
        <v>43058.5</v>
      </c>
      <c r="E102" s="19">
        <v>48533.48</v>
      </c>
      <c r="F102" s="19">
        <v>50130.7</v>
      </c>
      <c r="G102" s="19">
        <v>50104.3</v>
      </c>
      <c r="H102" s="19">
        <v>50104.3</v>
      </c>
      <c r="I102" s="77"/>
      <c r="J102" s="77"/>
      <c r="K102" s="77"/>
      <c r="L102" s="77"/>
      <c r="M102" s="77"/>
      <c r="N102" s="77"/>
      <c r="P102" s="77"/>
      <c r="Q102" s="77"/>
    </row>
    <row r="103" spans="1:19" ht="46.5" customHeight="1">
      <c r="A103" s="84" t="s">
        <v>37</v>
      </c>
      <c r="B103" s="85"/>
      <c r="C103" s="19">
        <f aca="true" t="shared" si="32" ref="C103:H103">SUM(C104:C106)</f>
        <v>27930.699999999997</v>
      </c>
      <c r="D103" s="19">
        <f t="shared" si="32"/>
        <v>5579.9</v>
      </c>
      <c r="E103" s="19">
        <f t="shared" si="32"/>
        <v>5861.9</v>
      </c>
      <c r="F103" s="19">
        <f t="shared" si="32"/>
        <v>5865.1</v>
      </c>
      <c r="G103" s="19">
        <f t="shared" si="32"/>
        <v>5509.699999999999</v>
      </c>
      <c r="H103" s="19">
        <f t="shared" si="32"/>
        <v>5509.599999999999</v>
      </c>
      <c r="I103" s="26"/>
      <c r="J103" s="26"/>
      <c r="K103" s="26"/>
      <c r="L103" s="27"/>
      <c r="M103" s="27"/>
      <c r="N103" s="27"/>
      <c r="O103" s="25"/>
      <c r="P103" s="27"/>
      <c r="Q103" s="27"/>
      <c r="S103" s="14"/>
    </row>
    <row r="104" spans="1:19" ht="15">
      <c r="A104" s="82" t="s">
        <v>5</v>
      </c>
      <c r="B104" s="83"/>
      <c r="C104" s="19">
        <f aca="true" t="shared" si="33" ref="C104:H104">SUM(C108+C112+C116+C124+C128+C132)</f>
        <v>12443.8</v>
      </c>
      <c r="D104" s="19">
        <f t="shared" si="33"/>
        <v>2358.4</v>
      </c>
      <c r="E104" s="19">
        <f t="shared" si="33"/>
        <v>2516.1</v>
      </c>
      <c r="F104" s="19">
        <f t="shared" si="33"/>
        <v>2565.2</v>
      </c>
      <c r="G104" s="19">
        <f t="shared" si="33"/>
        <v>2502.1</v>
      </c>
      <c r="H104" s="19">
        <f t="shared" si="33"/>
        <v>2502</v>
      </c>
      <c r="I104" s="9"/>
      <c r="J104" s="9"/>
      <c r="K104" s="9"/>
      <c r="L104" s="16"/>
      <c r="M104" s="16"/>
      <c r="N104" s="16"/>
      <c r="P104" s="16"/>
      <c r="Q104" s="16"/>
      <c r="S104" s="14"/>
    </row>
    <row r="105" spans="1:19" ht="15">
      <c r="A105" s="82" t="s">
        <v>20</v>
      </c>
      <c r="B105" s="83"/>
      <c r="C105" s="19">
        <f aca="true" t="shared" si="34" ref="C105:H106">SUM(C109+C113+C117+C121+C125+C129+C133)</f>
        <v>15486.9</v>
      </c>
      <c r="D105" s="19">
        <f t="shared" si="34"/>
        <v>3221.5</v>
      </c>
      <c r="E105" s="19">
        <f t="shared" si="34"/>
        <v>3345.8</v>
      </c>
      <c r="F105" s="19">
        <f>SUM(F109+F113+F117+F121+F125+F129+F133+F137)</f>
        <v>3299.9</v>
      </c>
      <c r="G105" s="19">
        <f t="shared" si="34"/>
        <v>3007.5999999999995</v>
      </c>
      <c r="H105" s="19">
        <f t="shared" si="34"/>
        <v>3007.5999999999995</v>
      </c>
      <c r="I105" s="58"/>
      <c r="J105" s="58"/>
      <c r="K105" s="58"/>
      <c r="L105" s="16"/>
      <c r="M105" s="16"/>
      <c r="N105" s="16"/>
      <c r="O105" s="14"/>
      <c r="P105" s="16"/>
      <c r="Q105" s="16"/>
      <c r="S105" s="14"/>
    </row>
    <row r="106" spans="1:19" ht="15">
      <c r="A106" s="82" t="s">
        <v>47</v>
      </c>
      <c r="B106" s="83"/>
      <c r="C106" s="19">
        <f t="shared" si="34"/>
        <v>0</v>
      </c>
      <c r="D106" s="19">
        <f t="shared" si="34"/>
        <v>0</v>
      </c>
      <c r="E106" s="19">
        <f t="shared" si="34"/>
        <v>0</v>
      </c>
      <c r="F106" s="19">
        <f t="shared" si="34"/>
        <v>0</v>
      </c>
      <c r="G106" s="19">
        <f t="shared" si="34"/>
        <v>0</v>
      </c>
      <c r="H106" s="19">
        <f t="shared" si="34"/>
        <v>0</v>
      </c>
      <c r="I106" s="58"/>
      <c r="J106" s="58"/>
      <c r="K106" s="58"/>
      <c r="L106" s="16"/>
      <c r="M106" s="16"/>
      <c r="N106" s="16"/>
      <c r="O106" s="63"/>
      <c r="P106" s="16"/>
      <c r="Q106" s="16"/>
      <c r="S106" s="14"/>
    </row>
    <row r="107" spans="1:17" s="17" customFormat="1" ht="72" customHeight="1">
      <c r="A107" s="64" t="s">
        <v>38</v>
      </c>
      <c r="B107" s="77" t="s">
        <v>40</v>
      </c>
      <c r="C107" s="57">
        <f aca="true" t="shared" si="35" ref="C107:H107">SUM(C108:C110)</f>
        <v>11607.099999999999</v>
      </c>
      <c r="D107" s="57">
        <f t="shared" si="35"/>
        <v>2128.7</v>
      </c>
      <c r="E107" s="73">
        <f t="shared" si="35"/>
        <v>2149.3</v>
      </c>
      <c r="F107" s="73">
        <f t="shared" si="35"/>
        <v>2385.7</v>
      </c>
      <c r="G107" s="73">
        <f t="shared" si="35"/>
        <v>2471.7</v>
      </c>
      <c r="H107" s="73">
        <f t="shared" si="35"/>
        <v>2471.7</v>
      </c>
      <c r="I107" s="77" t="s">
        <v>45</v>
      </c>
      <c r="J107" s="77" t="s">
        <v>12</v>
      </c>
      <c r="K107" s="77">
        <v>0</v>
      </c>
      <c r="L107" s="77">
        <v>0</v>
      </c>
      <c r="M107" s="77">
        <v>0</v>
      </c>
      <c r="N107" s="77">
        <v>0</v>
      </c>
      <c r="O107" s="7"/>
      <c r="P107" s="77">
        <v>0</v>
      </c>
      <c r="Q107" s="77">
        <v>0</v>
      </c>
    </row>
    <row r="108" spans="1:17" s="17" customFormat="1" ht="15">
      <c r="A108" s="12" t="s">
        <v>5</v>
      </c>
      <c r="B108" s="77"/>
      <c r="C108" s="20">
        <f>SUM(D108:H108)</f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77"/>
      <c r="J108" s="77"/>
      <c r="K108" s="77"/>
      <c r="L108" s="77"/>
      <c r="M108" s="77"/>
      <c r="N108" s="77"/>
      <c r="O108" s="7"/>
      <c r="P108" s="77"/>
      <c r="Q108" s="77"/>
    </row>
    <row r="109" spans="1:17" s="17" customFormat="1" ht="15">
      <c r="A109" s="12" t="s">
        <v>20</v>
      </c>
      <c r="B109" s="77"/>
      <c r="C109" s="20">
        <f>SUM(D109:H109)</f>
        <v>11607.099999999999</v>
      </c>
      <c r="D109" s="19">
        <v>2128.7</v>
      </c>
      <c r="E109" s="19">
        <v>2149.3</v>
      </c>
      <c r="F109" s="19">
        <v>2385.7</v>
      </c>
      <c r="G109" s="19">
        <v>2471.7</v>
      </c>
      <c r="H109" s="19">
        <v>2471.7</v>
      </c>
      <c r="I109" s="77"/>
      <c r="J109" s="77"/>
      <c r="K109" s="77"/>
      <c r="L109" s="77"/>
      <c r="M109" s="77"/>
      <c r="N109" s="77"/>
      <c r="O109" s="7"/>
      <c r="P109" s="77"/>
      <c r="Q109" s="77"/>
    </row>
    <row r="110" spans="1:17" s="17" customFormat="1" ht="15">
      <c r="A110" s="12" t="s">
        <v>47</v>
      </c>
      <c r="B110" s="77"/>
      <c r="C110" s="20">
        <f>SUM(D110:H110)</f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77"/>
      <c r="J110" s="77"/>
      <c r="K110" s="77"/>
      <c r="L110" s="77"/>
      <c r="M110" s="77"/>
      <c r="N110" s="77"/>
      <c r="O110" s="7"/>
      <c r="P110" s="77"/>
      <c r="Q110" s="77"/>
    </row>
    <row r="111" spans="1:27" ht="45" customHeight="1">
      <c r="A111" s="54" t="s">
        <v>39</v>
      </c>
      <c r="B111" s="76" t="s">
        <v>40</v>
      </c>
      <c r="C111" s="19">
        <f aca="true" t="shared" si="36" ref="C111:H111">SUM(C112:C114)</f>
        <v>2102.5</v>
      </c>
      <c r="D111" s="19">
        <f t="shared" si="36"/>
        <v>386.5</v>
      </c>
      <c r="E111" s="19">
        <f t="shared" si="36"/>
        <v>395.5</v>
      </c>
      <c r="F111" s="19">
        <f t="shared" si="36"/>
        <v>430.3</v>
      </c>
      <c r="G111" s="19">
        <f t="shared" si="36"/>
        <v>445.1</v>
      </c>
      <c r="H111" s="19">
        <f t="shared" si="36"/>
        <v>445.1</v>
      </c>
      <c r="I111" s="76" t="s">
        <v>46</v>
      </c>
      <c r="J111" s="76" t="s">
        <v>12</v>
      </c>
      <c r="K111" s="76">
        <v>0</v>
      </c>
      <c r="L111" s="76">
        <v>0</v>
      </c>
      <c r="M111" s="76">
        <v>0</v>
      </c>
      <c r="N111" s="76">
        <v>0</v>
      </c>
      <c r="P111" s="76">
        <v>0</v>
      </c>
      <c r="Q111" s="87">
        <v>0</v>
      </c>
      <c r="R111" s="31"/>
      <c r="S111" s="31"/>
      <c r="T111" s="31"/>
      <c r="U111" s="32"/>
      <c r="V111" s="32"/>
      <c r="W111" s="32"/>
      <c r="X111" s="14"/>
      <c r="Y111" s="32"/>
      <c r="Z111" s="32"/>
      <c r="AA111" s="14"/>
    </row>
    <row r="112" spans="1:27" ht="15">
      <c r="A112" s="12" t="s">
        <v>5</v>
      </c>
      <c r="B112" s="77"/>
      <c r="C112" s="20">
        <f>SUM(D112:H112)</f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77"/>
      <c r="J112" s="77"/>
      <c r="K112" s="77"/>
      <c r="L112" s="77"/>
      <c r="M112" s="77"/>
      <c r="N112" s="77"/>
      <c r="P112" s="77"/>
      <c r="Q112" s="87"/>
      <c r="R112" s="31"/>
      <c r="S112" s="31"/>
      <c r="T112" s="31"/>
      <c r="U112" s="32"/>
      <c r="V112" s="32"/>
      <c r="W112" s="32"/>
      <c r="X112" s="14"/>
      <c r="Y112" s="32"/>
      <c r="Z112" s="32"/>
      <c r="AA112" s="14"/>
    </row>
    <row r="113" spans="1:27" ht="15">
      <c r="A113" s="12" t="s">
        <v>20</v>
      </c>
      <c r="B113" s="77"/>
      <c r="C113" s="20">
        <f>SUM(D113:H113)</f>
        <v>2102.5</v>
      </c>
      <c r="D113" s="20">
        <v>386.5</v>
      </c>
      <c r="E113" s="20">
        <v>395.5</v>
      </c>
      <c r="F113" s="20">
        <v>430.3</v>
      </c>
      <c r="G113" s="20">
        <v>445.1</v>
      </c>
      <c r="H113" s="20">
        <v>445.1</v>
      </c>
      <c r="I113" s="77"/>
      <c r="J113" s="77"/>
      <c r="K113" s="77"/>
      <c r="L113" s="77"/>
      <c r="M113" s="77"/>
      <c r="N113" s="77"/>
      <c r="P113" s="77"/>
      <c r="Q113" s="87"/>
      <c r="R113" s="31"/>
      <c r="S113" s="31"/>
      <c r="T113" s="31"/>
      <c r="U113" s="32"/>
      <c r="V113" s="32"/>
      <c r="W113" s="32"/>
      <c r="X113" s="14"/>
      <c r="Y113" s="32"/>
      <c r="Z113" s="32"/>
      <c r="AA113" s="14"/>
    </row>
    <row r="114" spans="1:27" ht="15">
      <c r="A114" s="12" t="s">
        <v>47</v>
      </c>
      <c r="B114" s="77"/>
      <c r="C114" s="20">
        <f>SUM(D114:H114)</f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77"/>
      <c r="J114" s="77"/>
      <c r="K114" s="77"/>
      <c r="L114" s="77"/>
      <c r="M114" s="77"/>
      <c r="N114" s="77"/>
      <c r="P114" s="77"/>
      <c r="Q114" s="87"/>
      <c r="R114" s="31"/>
      <c r="S114" s="31"/>
      <c r="T114" s="31"/>
      <c r="U114" s="32"/>
      <c r="V114" s="32"/>
      <c r="W114" s="32"/>
      <c r="X114" s="14"/>
      <c r="Y114" s="32"/>
      <c r="Z114" s="32"/>
      <c r="AA114" s="14"/>
    </row>
    <row r="115" spans="1:17" s="17" customFormat="1" ht="43.5" customHeight="1">
      <c r="A115" s="54" t="s">
        <v>68</v>
      </c>
      <c r="B115" s="76" t="s">
        <v>40</v>
      </c>
      <c r="C115" s="19">
        <f aca="true" t="shared" si="37" ref="C115:H115">SUM(C116:C118)</f>
        <v>12327.099999999999</v>
      </c>
      <c r="D115" s="19">
        <f t="shared" si="37"/>
        <v>2332.3</v>
      </c>
      <c r="E115" s="19">
        <f t="shared" si="37"/>
        <v>2498.7</v>
      </c>
      <c r="F115" s="19">
        <f t="shared" si="37"/>
        <v>2498.7</v>
      </c>
      <c r="G115" s="19">
        <f t="shared" si="37"/>
        <v>2498.7</v>
      </c>
      <c r="H115" s="19">
        <f t="shared" si="37"/>
        <v>2498.7</v>
      </c>
      <c r="I115" s="76" t="s">
        <v>73</v>
      </c>
      <c r="J115" s="76" t="s">
        <v>12</v>
      </c>
      <c r="K115" s="76">
        <v>0</v>
      </c>
      <c r="L115" s="76">
        <v>0</v>
      </c>
      <c r="M115" s="76">
        <v>0</v>
      </c>
      <c r="N115" s="76">
        <v>0</v>
      </c>
      <c r="O115" s="7"/>
      <c r="P115" s="76">
        <v>0</v>
      </c>
      <c r="Q115" s="76">
        <v>0</v>
      </c>
    </row>
    <row r="116" spans="1:17" s="17" customFormat="1" ht="15">
      <c r="A116" s="12" t="s">
        <v>5</v>
      </c>
      <c r="B116" s="77"/>
      <c r="C116" s="20">
        <f>SUM(D116:H116)</f>
        <v>12327.099999999999</v>
      </c>
      <c r="D116" s="19">
        <v>2332.3</v>
      </c>
      <c r="E116" s="19">
        <v>2498.7</v>
      </c>
      <c r="F116" s="19">
        <v>2498.7</v>
      </c>
      <c r="G116" s="19">
        <v>2498.7</v>
      </c>
      <c r="H116" s="19">
        <v>2498.7</v>
      </c>
      <c r="I116" s="77"/>
      <c r="J116" s="77"/>
      <c r="K116" s="77"/>
      <c r="L116" s="77"/>
      <c r="M116" s="77"/>
      <c r="N116" s="77"/>
      <c r="O116" s="7"/>
      <c r="P116" s="77"/>
      <c r="Q116" s="77"/>
    </row>
    <row r="117" spans="1:17" s="17" customFormat="1" ht="15">
      <c r="A117" s="12" t="s">
        <v>20</v>
      </c>
      <c r="B117" s="77"/>
      <c r="C117" s="20">
        <f>SUM(D117:H117)</f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77"/>
      <c r="J117" s="77"/>
      <c r="K117" s="77"/>
      <c r="L117" s="77"/>
      <c r="M117" s="77"/>
      <c r="N117" s="77"/>
      <c r="O117" s="7"/>
      <c r="P117" s="77"/>
      <c r="Q117" s="77"/>
    </row>
    <row r="118" spans="1:17" s="17" customFormat="1" ht="15">
      <c r="A118" s="12" t="s">
        <v>47</v>
      </c>
      <c r="B118" s="77"/>
      <c r="C118" s="20">
        <f>SUM(D118:H118)</f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77"/>
      <c r="J118" s="77"/>
      <c r="K118" s="77"/>
      <c r="L118" s="77"/>
      <c r="M118" s="77"/>
      <c r="N118" s="77"/>
      <c r="O118" s="7"/>
      <c r="P118" s="77"/>
      <c r="Q118" s="77"/>
    </row>
    <row r="119" spans="1:17" ht="45" customHeight="1">
      <c r="A119" s="54" t="s">
        <v>69</v>
      </c>
      <c r="B119" s="76" t="s">
        <v>40</v>
      </c>
      <c r="C119" s="19">
        <f aca="true" t="shared" si="38" ref="C119:H119">SUM(C120:C122)</f>
        <v>1254.5</v>
      </c>
      <c r="D119" s="19">
        <f t="shared" si="38"/>
        <v>624.1</v>
      </c>
      <c r="E119" s="19">
        <f t="shared" si="38"/>
        <v>630.4</v>
      </c>
      <c r="F119" s="19">
        <f t="shared" si="38"/>
        <v>0</v>
      </c>
      <c r="G119" s="19">
        <f t="shared" si="38"/>
        <v>0</v>
      </c>
      <c r="H119" s="19">
        <f t="shared" si="38"/>
        <v>0</v>
      </c>
      <c r="I119" s="76" t="s">
        <v>74</v>
      </c>
      <c r="J119" s="76" t="s">
        <v>12</v>
      </c>
      <c r="K119" s="76">
        <v>0</v>
      </c>
      <c r="L119" s="76">
        <v>0</v>
      </c>
      <c r="M119" s="76">
        <v>0</v>
      </c>
      <c r="N119" s="76">
        <v>0</v>
      </c>
      <c r="P119" s="76">
        <v>0</v>
      </c>
      <c r="Q119" s="76">
        <v>0</v>
      </c>
    </row>
    <row r="120" spans="1:17" ht="15">
      <c r="A120" s="12" t="s">
        <v>5</v>
      </c>
      <c r="B120" s="77"/>
      <c r="C120" s="20">
        <f>SUM(D120:H120)</f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77"/>
      <c r="J120" s="77"/>
      <c r="K120" s="77"/>
      <c r="L120" s="77"/>
      <c r="M120" s="77"/>
      <c r="N120" s="77"/>
      <c r="P120" s="77"/>
      <c r="Q120" s="77"/>
    </row>
    <row r="121" spans="1:17" ht="15">
      <c r="A121" s="12" t="s">
        <v>20</v>
      </c>
      <c r="B121" s="77"/>
      <c r="C121" s="20">
        <f>SUM(D121:H121)</f>
        <v>1254.5</v>
      </c>
      <c r="D121" s="20">
        <v>624.1</v>
      </c>
      <c r="E121" s="20">
        <v>630.4</v>
      </c>
      <c r="F121" s="20">
        <v>0</v>
      </c>
      <c r="G121" s="20">
        <v>0</v>
      </c>
      <c r="H121" s="20">
        <v>0</v>
      </c>
      <c r="I121" s="77"/>
      <c r="J121" s="77"/>
      <c r="K121" s="77"/>
      <c r="L121" s="77"/>
      <c r="M121" s="77"/>
      <c r="N121" s="77"/>
      <c r="P121" s="77"/>
      <c r="Q121" s="77"/>
    </row>
    <row r="122" spans="1:17" ht="15">
      <c r="A122" s="12" t="s">
        <v>47</v>
      </c>
      <c r="B122" s="77"/>
      <c r="C122" s="20">
        <f>SUM(D122:H122)</f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77"/>
      <c r="J122" s="77"/>
      <c r="K122" s="77"/>
      <c r="L122" s="77"/>
      <c r="M122" s="77"/>
      <c r="N122" s="77"/>
      <c r="P122" s="77"/>
      <c r="Q122" s="77"/>
    </row>
    <row r="123" spans="1:17" ht="39.75" customHeight="1">
      <c r="A123" s="54" t="s">
        <v>70</v>
      </c>
      <c r="B123" s="76" t="s">
        <v>40</v>
      </c>
      <c r="C123" s="19">
        <f aca="true" t="shared" si="39" ref="C123:H123">SUM(C124:C126)</f>
        <v>119.69999999999999</v>
      </c>
      <c r="D123" s="19">
        <f t="shared" si="39"/>
        <v>23.9</v>
      </c>
      <c r="E123" s="19">
        <f t="shared" si="39"/>
        <v>23.5</v>
      </c>
      <c r="F123" s="19">
        <f t="shared" si="39"/>
        <v>24.1</v>
      </c>
      <c r="G123" s="19">
        <f t="shared" si="39"/>
        <v>24.1</v>
      </c>
      <c r="H123" s="19">
        <f t="shared" si="39"/>
        <v>24.1</v>
      </c>
      <c r="I123" s="76" t="s">
        <v>75</v>
      </c>
      <c r="J123" s="76" t="s">
        <v>12</v>
      </c>
      <c r="K123" s="76">
        <v>130</v>
      </c>
      <c r="L123" s="76">
        <v>140</v>
      </c>
      <c r="M123" s="76">
        <v>168</v>
      </c>
      <c r="N123" s="76">
        <v>150</v>
      </c>
      <c r="P123" s="76">
        <v>150</v>
      </c>
      <c r="Q123" s="76">
        <v>150</v>
      </c>
    </row>
    <row r="124" spans="1:17" ht="15">
      <c r="A124" s="12" t="s">
        <v>5</v>
      </c>
      <c r="B124" s="77"/>
      <c r="C124" s="20">
        <f>SUM(D124:H124)</f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77"/>
      <c r="J124" s="77"/>
      <c r="K124" s="77"/>
      <c r="L124" s="77"/>
      <c r="M124" s="77"/>
      <c r="N124" s="77"/>
      <c r="P124" s="77"/>
      <c r="Q124" s="77"/>
    </row>
    <row r="125" spans="1:17" ht="15">
      <c r="A125" s="12" t="s">
        <v>20</v>
      </c>
      <c r="B125" s="77"/>
      <c r="C125" s="20">
        <f>SUM(D125:H125)</f>
        <v>119.69999999999999</v>
      </c>
      <c r="D125" s="20">
        <v>23.9</v>
      </c>
      <c r="E125" s="20">
        <v>23.5</v>
      </c>
      <c r="F125" s="20">
        <v>24.1</v>
      </c>
      <c r="G125" s="20">
        <v>24.1</v>
      </c>
      <c r="H125" s="20">
        <v>24.1</v>
      </c>
      <c r="I125" s="77"/>
      <c r="J125" s="77"/>
      <c r="K125" s="77"/>
      <c r="L125" s="77"/>
      <c r="M125" s="77"/>
      <c r="N125" s="77"/>
      <c r="P125" s="77"/>
      <c r="Q125" s="77"/>
    </row>
    <row r="126" spans="1:17" ht="15">
      <c r="A126" s="12" t="s">
        <v>47</v>
      </c>
      <c r="B126" s="77"/>
      <c r="C126" s="20">
        <f>SUM(D126:H126)</f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77"/>
      <c r="J126" s="77"/>
      <c r="K126" s="77"/>
      <c r="L126" s="77"/>
      <c r="M126" s="77"/>
      <c r="N126" s="77"/>
      <c r="P126" s="77"/>
      <c r="Q126" s="77"/>
    </row>
    <row r="127" spans="1:17" ht="60.75" customHeight="1">
      <c r="A127" s="54" t="s">
        <v>71</v>
      </c>
      <c r="B127" s="76" t="s">
        <v>40</v>
      </c>
      <c r="C127" s="19">
        <f aca="true" t="shared" si="40" ref="C127:H127">SUM(C128:C130)</f>
        <v>116.7</v>
      </c>
      <c r="D127" s="19">
        <f t="shared" si="40"/>
        <v>26.1</v>
      </c>
      <c r="E127" s="19">
        <f t="shared" si="40"/>
        <v>17.4</v>
      </c>
      <c r="F127" s="19">
        <f t="shared" si="40"/>
        <v>66.5</v>
      </c>
      <c r="G127" s="19">
        <f t="shared" si="40"/>
        <v>3.4</v>
      </c>
      <c r="H127" s="19">
        <f t="shared" si="40"/>
        <v>3.3</v>
      </c>
      <c r="I127" s="76" t="s">
        <v>76</v>
      </c>
      <c r="J127" s="76" t="s">
        <v>80</v>
      </c>
      <c r="K127" s="76">
        <v>1</v>
      </c>
      <c r="L127" s="76">
        <v>1</v>
      </c>
      <c r="M127" s="76">
        <v>1</v>
      </c>
      <c r="N127" s="76">
        <v>1</v>
      </c>
      <c r="P127" s="76">
        <v>1</v>
      </c>
      <c r="Q127" s="76">
        <v>1</v>
      </c>
    </row>
    <row r="128" spans="1:17" ht="15">
      <c r="A128" s="12" t="s">
        <v>5</v>
      </c>
      <c r="B128" s="77"/>
      <c r="C128" s="19">
        <f>SUM(D128:H128)</f>
        <v>116.7</v>
      </c>
      <c r="D128" s="20">
        <v>26.1</v>
      </c>
      <c r="E128" s="20">
        <v>17.4</v>
      </c>
      <c r="F128" s="20">
        <v>66.5</v>
      </c>
      <c r="G128" s="20">
        <v>3.4</v>
      </c>
      <c r="H128" s="20">
        <v>3.3</v>
      </c>
      <c r="I128" s="77"/>
      <c r="J128" s="77"/>
      <c r="K128" s="77"/>
      <c r="L128" s="77"/>
      <c r="M128" s="77"/>
      <c r="N128" s="77"/>
      <c r="P128" s="77"/>
      <c r="Q128" s="77"/>
    </row>
    <row r="129" spans="1:17" ht="15">
      <c r="A129" s="12" t="s">
        <v>20</v>
      </c>
      <c r="B129" s="77"/>
      <c r="C129" s="19">
        <f>SUM(D129:H129)</f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77"/>
      <c r="J129" s="77"/>
      <c r="K129" s="77"/>
      <c r="L129" s="77"/>
      <c r="M129" s="77"/>
      <c r="N129" s="77"/>
      <c r="P129" s="77"/>
      <c r="Q129" s="77"/>
    </row>
    <row r="130" spans="1:17" ht="15">
      <c r="A130" s="12" t="s">
        <v>47</v>
      </c>
      <c r="B130" s="77"/>
      <c r="C130" s="19">
        <f>SUM(D130:H130)</f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77"/>
      <c r="J130" s="77"/>
      <c r="K130" s="77"/>
      <c r="L130" s="77"/>
      <c r="M130" s="77"/>
      <c r="N130" s="77"/>
      <c r="P130" s="77"/>
      <c r="Q130" s="77"/>
    </row>
    <row r="131" spans="1:17" ht="60.75" customHeight="1">
      <c r="A131" s="15" t="s">
        <v>72</v>
      </c>
      <c r="B131" s="76" t="s">
        <v>40</v>
      </c>
      <c r="C131" s="19">
        <f aca="true" t="shared" si="41" ref="C131:H131">SUM(C132:C134)</f>
        <v>403.09999999999997</v>
      </c>
      <c r="D131" s="19">
        <f t="shared" si="41"/>
        <v>58.3</v>
      </c>
      <c r="E131" s="19">
        <f t="shared" si="41"/>
        <v>147.1</v>
      </c>
      <c r="F131" s="19">
        <f t="shared" si="41"/>
        <v>64.3</v>
      </c>
      <c r="G131" s="19">
        <f t="shared" si="41"/>
        <v>66.7</v>
      </c>
      <c r="H131" s="19">
        <f t="shared" si="41"/>
        <v>66.7</v>
      </c>
      <c r="I131" s="76" t="s">
        <v>77</v>
      </c>
      <c r="J131" s="76" t="s">
        <v>12</v>
      </c>
      <c r="K131" s="76">
        <v>108</v>
      </c>
      <c r="L131" s="76">
        <v>15</v>
      </c>
      <c r="M131" s="76">
        <v>46</v>
      </c>
      <c r="N131" s="76">
        <v>18</v>
      </c>
      <c r="O131" s="14"/>
      <c r="P131" s="76">
        <v>100</v>
      </c>
      <c r="Q131" s="76">
        <v>100</v>
      </c>
    </row>
    <row r="132" spans="1:17" ht="15">
      <c r="A132" s="12" t="s">
        <v>5</v>
      </c>
      <c r="B132" s="77"/>
      <c r="C132" s="20">
        <f>SUM(D132:H132)</f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77"/>
      <c r="J132" s="77"/>
      <c r="K132" s="77"/>
      <c r="L132" s="77"/>
      <c r="M132" s="77"/>
      <c r="N132" s="77"/>
      <c r="O132" s="14"/>
      <c r="P132" s="77"/>
      <c r="Q132" s="77"/>
    </row>
    <row r="133" spans="1:17" ht="15">
      <c r="A133" s="12" t="s">
        <v>20</v>
      </c>
      <c r="B133" s="77"/>
      <c r="C133" s="20">
        <f>SUM(D133:H133)</f>
        <v>403.09999999999997</v>
      </c>
      <c r="D133" s="20">
        <v>58.3</v>
      </c>
      <c r="E133" s="20">
        <v>147.1</v>
      </c>
      <c r="F133" s="20">
        <v>64.3</v>
      </c>
      <c r="G133" s="20">
        <v>66.7</v>
      </c>
      <c r="H133" s="20">
        <v>66.7</v>
      </c>
      <c r="I133" s="77"/>
      <c r="J133" s="77"/>
      <c r="K133" s="77"/>
      <c r="L133" s="77"/>
      <c r="M133" s="77"/>
      <c r="N133" s="77"/>
      <c r="O133" s="14"/>
      <c r="P133" s="77"/>
      <c r="Q133" s="77"/>
    </row>
    <row r="134" spans="1:17" ht="15">
      <c r="A134" s="12" t="s">
        <v>47</v>
      </c>
      <c r="B134" s="86"/>
      <c r="C134" s="20">
        <f>SUM(D134:H134)</f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86"/>
      <c r="J134" s="86"/>
      <c r="K134" s="86"/>
      <c r="L134" s="86"/>
      <c r="M134" s="86"/>
      <c r="N134" s="86"/>
      <c r="O134" s="63"/>
      <c r="P134" s="86"/>
      <c r="Q134" s="86"/>
    </row>
    <row r="135" spans="1:17" ht="45" customHeight="1">
      <c r="A135" s="54" t="s">
        <v>87</v>
      </c>
      <c r="B135" s="76" t="s">
        <v>40</v>
      </c>
      <c r="C135" s="19">
        <f aca="true" t="shared" si="42" ref="C135:H135">SUM(C136:C138)</f>
        <v>395.5</v>
      </c>
      <c r="D135" s="19">
        <f t="shared" si="42"/>
        <v>0</v>
      </c>
      <c r="E135" s="19">
        <f t="shared" si="42"/>
        <v>0</v>
      </c>
      <c r="F135" s="19">
        <f t="shared" si="42"/>
        <v>395.5</v>
      </c>
      <c r="G135" s="19">
        <f t="shared" si="42"/>
        <v>0</v>
      </c>
      <c r="H135" s="19">
        <f t="shared" si="42"/>
        <v>0</v>
      </c>
      <c r="I135" s="76" t="s">
        <v>74</v>
      </c>
      <c r="J135" s="76" t="s">
        <v>12</v>
      </c>
      <c r="K135" s="76">
        <v>0</v>
      </c>
      <c r="L135" s="76">
        <v>0</v>
      </c>
      <c r="M135" s="76">
        <v>0</v>
      </c>
      <c r="N135" s="76">
        <v>0</v>
      </c>
      <c r="P135" s="76">
        <v>0</v>
      </c>
      <c r="Q135" s="76">
        <v>0</v>
      </c>
    </row>
    <row r="136" spans="1:17" ht="15">
      <c r="A136" s="12" t="s">
        <v>5</v>
      </c>
      <c r="B136" s="77"/>
      <c r="C136" s="20">
        <f>SUM(D136:H136)</f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77"/>
      <c r="J136" s="77"/>
      <c r="K136" s="77"/>
      <c r="L136" s="77"/>
      <c r="M136" s="77"/>
      <c r="N136" s="77"/>
      <c r="P136" s="77"/>
      <c r="Q136" s="77"/>
    </row>
    <row r="137" spans="1:17" ht="15">
      <c r="A137" s="12" t="s">
        <v>20</v>
      </c>
      <c r="B137" s="77"/>
      <c r="C137" s="20">
        <f>SUM(D137:H137)</f>
        <v>395.5</v>
      </c>
      <c r="D137" s="20">
        <v>0</v>
      </c>
      <c r="E137" s="20">
        <v>0</v>
      </c>
      <c r="F137" s="20">
        <v>395.5</v>
      </c>
      <c r="G137" s="20">
        <v>0</v>
      </c>
      <c r="H137" s="20">
        <v>0</v>
      </c>
      <c r="I137" s="77"/>
      <c r="J137" s="77"/>
      <c r="K137" s="77"/>
      <c r="L137" s="77"/>
      <c r="M137" s="77"/>
      <c r="N137" s="77"/>
      <c r="P137" s="77"/>
      <c r="Q137" s="77"/>
    </row>
    <row r="138" spans="1:17" ht="15">
      <c r="A138" s="12" t="s">
        <v>47</v>
      </c>
      <c r="B138" s="77"/>
      <c r="C138" s="20">
        <f>SUM(D138:H138)</f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77"/>
      <c r="J138" s="77"/>
      <c r="K138" s="77"/>
      <c r="L138" s="77"/>
      <c r="M138" s="77"/>
      <c r="N138" s="77"/>
      <c r="P138" s="77"/>
      <c r="Q138" s="77"/>
    </row>
    <row r="139" spans="5:7" ht="15">
      <c r="E139" s="18"/>
      <c r="F139" s="18"/>
      <c r="G139" s="18"/>
    </row>
    <row r="140" spans="5:7" ht="15">
      <c r="E140" s="18"/>
      <c r="F140" s="18"/>
      <c r="G140" s="18"/>
    </row>
    <row r="141" spans="5:7" ht="15">
      <c r="E141" s="18"/>
      <c r="F141" s="18"/>
      <c r="G141" s="18"/>
    </row>
    <row r="142" spans="5:7" ht="15">
      <c r="E142" s="18"/>
      <c r="F142" s="18"/>
      <c r="G142" s="18"/>
    </row>
    <row r="143" spans="5:7" ht="15">
      <c r="E143" s="18"/>
      <c r="F143" s="18"/>
      <c r="G143" s="18"/>
    </row>
    <row r="144" spans="5:7" ht="15">
      <c r="E144" s="18"/>
      <c r="F144" s="18"/>
      <c r="G144" s="18"/>
    </row>
    <row r="145" spans="5:7" ht="15">
      <c r="E145" s="18"/>
      <c r="F145" s="18"/>
      <c r="G145" s="18"/>
    </row>
    <row r="146" spans="5:7" ht="15">
      <c r="E146" s="18"/>
      <c r="F146" s="18"/>
      <c r="G146" s="18"/>
    </row>
    <row r="147" spans="5:7" ht="15">
      <c r="E147" s="18"/>
      <c r="F147" s="18"/>
      <c r="G147" s="18"/>
    </row>
    <row r="148" spans="5:7" ht="15">
      <c r="E148" s="18"/>
      <c r="F148" s="18"/>
      <c r="G148" s="18"/>
    </row>
    <row r="149" spans="5:7" ht="15">
      <c r="E149" s="18"/>
      <c r="F149" s="18"/>
      <c r="G149" s="18"/>
    </row>
    <row r="150" spans="5:7" ht="15">
      <c r="E150" s="18"/>
      <c r="F150" s="18"/>
      <c r="G150" s="18"/>
    </row>
    <row r="151" spans="5:7" ht="15">
      <c r="E151" s="18"/>
      <c r="F151" s="18"/>
      <c r="G151" s="18"/>
    </row>
    <row r="152" spans="5:7" ht="15">
      <c r="E152" s="18"/>
      <c r="F152" s="18"/>
      <c r="G152" s="18"/>
    </row>
    <row r="153" spans="5:7" ht="15">
      <c r="E153" s="18"/>
      <c r="F153" s="18"/>
      <c r="G153" s="18"/>
    </row>
    <row r="154" spans="5:7" ht="15">
      <c r="E154" s="18"/>
      <c r="F154" s="18"/>
      <c r="G154" s="18"/>
    </row>
    <row r="155" spans="5:7" ht="15">
      <c r="E155" s="18"/>
      <c r="F155" s="18"/>
      <c r="G155" s="18"/>
    </row>
    <row r="156" spans="5:7" ht="15">
      <c r="E156" s="18"/>
      <c r="F156" s="18"/>
      <c r="G156" s="18"/>
    </row>
    <row r="157" spans="5:7" ht="15">
      <c r="E157" s="18"/>
      <c r="F157" s="18"/>
      <c r="G157" s="18"/>
    </row>
    <row r="158" spans="5:7" ht="15">
      <c r="E158" s="18"/>
      <c r="F158" s="18"/>
      <c r="G158" s="18"/>
    </row>
    <row r="159" spans="5:7" ht="15">
      <c r="E159" s="18"/>
      <c r="F159" s="18"/>
      <c r="G159" s="18"/>
    </row>
    <row r="160" spans="5:7" ht="15">
      <c r="E160" s="18"/>
      <c r="F160" s="18"/>
      <c r="G160" s="18"/>
    </row>
    <row r="161" spans="5:7" ht="15">
      <c r="E161" s="18"/>
      <c r="F161" s="18"/>
      <c r="G161" s="18"/>
    </row>
    <row r="162" spans="5:7" ht="15">
      <c r="E162" s="18"/>
      <c r="F162" s="18"/>
      <c r="G162" s="18"/>
    </row>
    <row r="163" spans="5:7" ht="15">
      <c r="E163" s="18"/>
      <c r="F163" s="18"/>
      <c r="G163" s="18"/>
    </row>
    <row r="164" spans="5:7" ht="15">
      <c r="E164" s="18"/>
      <c r="F164" s="18"/>
      <c r="G164" s="18"/>
    </row>
    <row r="165" spans="5:7" ht="15">
      <c r="E165" s="18"/>
      <c r="F165" s="18"/>
      <c r="G165" s="18"/>
    </row>
    <row r="166" spans="5:7" ht="15">
      <c r="E166" s="18"/>
      <c r="F166" s="18"/>
      <c r="G166" s="18"/>
    </row>
    <row r="167" spans="5:7" ht="15">
      <c r="E167" s="18"/>
      <c r="F167" s="18"/>
      <c r="G167" s="18"/>
    </row>
    <row r="168" spans="5:7" ht="15">
      <c r="E168" s="18"/>
      <c r="F168" s="18"/>
      <c r="G168" s="18"/>
    </row>
    <row r="169" spans="5:7" ht="15">
      <c r="E169" s="18"/>
      <c r="F169" s="18"/>
      <c r="G169" s="18"/>
    </row>
    <row r="170" spans="5:7" ht="15">
      <c r="E170" s="18"/>
      <c r="F170" s="18"/>
      <c r="G170" s="18"/>
    </row>
    <row r="171" spans="5:7" ht="15">
      <c r="E171" s="18"/>
      <c r="F171" s="18"/>
      <c r="G171" s="18"/>
    </row>
    <row r="172" spans="5:7" ht="15">
      <c r="E172" s="18"/>
      <c r="F172" s="18"/>
      <c r="G172" s="18"/>
    </row>
    <row r="173" spans="5:7" ht="15">
      <c r="E173" s="18"/>
      <c r="F173" s="18"/>
      <c r="G173" s="18"/>
    </row>
    <row r="174" spans="5:7" ht="15">
      <c r="E174" s="18"/>
      <c r="F174" s="18"/>
      <c r="G174" s="18"/>
    </row>
    <row r="175" spans="5:7" ht="15">
      <c r="E175" s="18"/>
      <c r="F175" s="18"/>
      <c r="G175" s="18"/>
    </row>
    <row r="176" spans="5:7" ht="15">
      <c r="E176" s="18"/>
      <c r="F176" s="18"/>
      <c r="G176" s="18"/>
    </row>
    <row r="177" spans="5:7" ht="15">
      <c r="E177" s="18"/>
      <c r="F177" s="18"/>
      <c r="G177" s="18"/>
    </row>
    <row r="178" spans="5:7" ht="15">
      <c r="E178" s="18"/>
      <c r="F178" s="18"/>
      <c r="G178" s="18"/>
    </row>
    <row r="179" spans="5:7" ht="15">
      <c r="E179" s="18"/>
      <c r="F179" s="18"/>
      <c r="G179" s="18"/>
    </row>
    <row r="180" spans="5:7" ht="15">
      <c r="E180" s="18"/>
      <c r="F180" s="18"/>
      <c r="G180" s="18"/>
    </row>
    <row r="181" spans="5:7" ht="15">
      <c r="E181" s="18"/>
      <c r="F181" s="18"/>
      <c r="G181" s="18"/>
    </row>
    <row r="182" spans="5:7" ht="15">
      <c r="E182" s="18"/>
      <c r="F182" s="18"/>
      <c r="G182" s="18"/>
    </row>
    <row r="183" spans="5:7" ht="15">
      <c r="E183" s="18"/>
      <c r="F183" s="18"/>
      <c r="G183" s="18"/>
    </row>
    <row r="184" spans="5:7" ht="15">
      <c r="E184" s="18"/>
      <c r="F184" s="18"/>
      <c r="G184" s="18"/>
    </row>
  </sheetData>
  <sheetProtection/>
  <mergeCells count="276">
    <mergeCell ref="N83:N86"/>
    <mergeCell ref="P83:P86"/>
    <mergeCell ref="Q83:Q86"/>
    <mergeCell ref="B83:B86"/>
    <mergeCell ref="I83:I86"/>
    <mergeCell ref="J83:J86"/>
    <mergeCell ref="K83:K86"/>
    <mergeCell ref="L83:L86"/>
    <mergeCell ref="M83:M86"/>
    <mergeCell ref="Q38:Q41"/>
    <mergeCell ref="A38:B38"/>
    <mergeCell ref="M131:M134"/>
    <mergeCell ref="N131:N134"/>
    <mergeCell ref="P131:P134"/>
    <mergeCell ref="I123:I126"/>
    <mergeCell ref="B131:B134"/>
    <mergeCell ref="J131:J134"/>
    <mergeCell ref="K131:K134"/>
    <mergeCell ref="L131:L134"/>
    <mergeCell ref="K123:K126"/>
    <mergeCell ref="J127:J130"/>
    <mergeCell ref="I131:I134"/>
    <mergeCell ref="J123:J126"/>
    <mergeCell ref="L115:L118"/>
    <mergeCell ref="K127:K130"/>
    <mergeCell ref="L123:L126"/>
    <mergeCell ref="I115:I118"/>
    <mergeCell ref="B115:B118"/>
    <mergeCell ref="B107:B110"/>
    <mergeCell ref="B119:B122"/>
    <mergeCell ref="I119:I122"/>
    <mergeCell ref="B123:B126"/>
    <mergeCell ref="B127:B130"/>
    <mergeCell ref="I107:I110"/>
    <mergeCell ref="I127:I130"/>
    <mergeCell ref="P123:P126"/>
    <mergeCell ref="N115:N118"/>
    <mergeCell ref="J119:J122"/>
    <mergeCell ref="K119:K122"/>
    <mergeCell ref="M119:M122"/>
    <mergeCell ref="M115:M118"/>
    <mergeCell ref="M123:M126"/>
    <mergeCell ref="N123:N126"/>
    <mergeCell ref="P119:P122"/>
    <mergeCell ref="P115:P118"/>
    <mergeCell ref="J107:J110"/>
    <mergeCell ref="P107:P110"/>
    <mergeCell ref="N107:N110"/>
    <mergeCell ref="M107:M110"/>
    <mergeCell ref="L107:L110"/>
    <mergeCell ref="L111:L114"/>
    <mergeCell ref="N111:N114"/>
    <mergeCell ref="M111:M114"/>
    <mergeCell ref="P111:P114"/>
    <mergeCell ref="A89:B89"/>
    <mergeCell ref="A90:B90"/>
    <mergeCell ref="K107:K110"/>
    <mergeCell ref="L119:L122"/>
    <mergeCell ref="J115:J118"/>
    <mergeCell ref="K115:K118"/>
    <mergeCell ref="A106:B106"/>
    <mergeCell ref="I111:I114"/>
    <mergeCell ref="B111:B114"/>
    <mergeCell ref="A91:B91"/>
    <mergeCell ref="A92:B92"/>
    <mergeCell ref="B99:B102"/>
    <mergeCell ref="A94:B94"/>
    <mergeCell ref="A93:B93"/>
    <mergeCell ref="L95:L98"/>
    <mergeCell ref="B95:B98"/>
    <mergeCell ref="J95:J98"/>
    <mergeCell ref="K95:K98"/>
    <mergeCell ref="I95:I98"/>
    <mergeCell ref="I99:I102"/>
    <mergeCell ref="P127:P130"/>
    <mergeCell ref="I91:I94"/>
    <mergeCell ref="J91:J94"/>
    <mergeCell ref="P91:P94"/>
    <mergeCell ref="K91:K94"/>
    <mergeCell ref="L91:L94"/>
    <mergeCell ref="P95:P98"/>
    <mergeCell ref="J111:J114"/>
    <mergeCell ref="K111:K114"/>
    <mergeCell ref="N119:N122"/>
    <mergeCell ref="N67:N70"/>
    <mergeCell ref="B55:B58"/>
    <mergeCell ref="I67:I70"/>
    <mergeCell ref="J67:J70"/>
    <mergeCell ref="K51:K54"/>
    <mergeCell ref="L51:L54"/>
    <mergeCell ref="M67:M70"/>
    <mergeCell ref="B67:B70"/>
    <mergeCell ref="M63:M66"/>
    <mergeCell ref="L67:L70"/>
    <mergeCell ref="A9:A11"/>
    <mergeCell ref="D10:H10"/>
    <mergeCell ref="C9:H9"/>
    <mergeCell ref="A13:B13"/>
    <mergeCell ref="A14:B14"/>
    <mergeCell ref="K63:K66"/>
    <mergeCell ref="I10:I11"/>
    <mergeCell ref="J10:J11"/>
    <mergeCell ref="B9:B11"/>
    <mergeCell ref="K34:K37"/>
    <mergeCell ref="J63:J66"/>
    <mergeCell ref="N63:N66"/>
    <mergeCell ref="M51:M54"/>
    <mergeCell ref="P63:P66"/>
    <mergeCell ref="K10:K11"/>
    <mergeCell ref="J34:J37"/>
    <mergeCell ref="N59:N62"/>
    <mergeCell ref="N55:N58"/>
    <mergeCell ref="L63:L66"/>
    <mergeCell ref="M25:M28"/>
    <mergeCell ref="A6:N6"/>
    <mergeCell ref="A7:N7"/>
    <mergeCell ref="A17:B17"/>
    <mergeCell ref="M21:M24"/>
    <mergeCell ref="A15:B15"/>
    <mergeCell ref="A16:B16"/>
    <mergeCell ref="I9:Q9"/>
    <mergeCell ref="C10:C11"/>
    <mergeCell ref="L21:L24"/>
    <mergeCell ref="L10:Q10"/>
    <mergeCell ref="J99:J102"/>
    <mergeCell ref="A49:B49"/>
    <mergeCell ref="A88:B88"/>
    <mergeCell ref="A103:B103"/>
    <mergeCell ref="A104:B104"/>
    <mergeCell ref="A105:B105"/>
    <mergeCell ref="I63:I66"/>
    <mergeCell ref="A62:B62"/>
    <mergeCell ref="A61:B61"/>
    <mergeCell ref="J55:J58"/>
    <mergeCell ref="I29:I33"/>
    <mergeCell ref="I21:I24"/>
    <mergeCell ref="J21:J24"/>
    <mergeCell ref="M59:M62"/>
    <mergeCell ref="A87:B87"/>
    <mergeCell ref="J29:J33"/>
    <mergeCell ref="K29:K33"/>
    <mergeCell ref="K59:K62"/>
    <mergeCell ref="J59:J62"/>
    <mergeCell ref="K67:K70"/>
    <mergeCell ref="I34:I37"/>
    <mergeCell ref="B51:B54"/>
    <mergeCell ref="I59:I62"/>
    <mergeCell ref="M127:M130"/>
    <mergeCell ref="N127:N130"/>
    <mergeCell ref="L127:L130"/>
    <mergeCell ref="N51:N54"/>
    <mergeCell ref="L55:L58"/>
    <mergeCell ref="B63:B66"/>
    <mergeCell ref="A60:B60"/>
    <mergeCell ref="A22:B22"/>
    <mergeCell ref="I25:I28"/>
    <mergeCell ref="J25:J28"/>
    <mergeCell ref="K25:K28"/>
    <mergeCell ref="A59:B59"/>
    <mergeCell ref="L29:L33"/>
    <mergeCell ref="L59:L62"/>
    <mergeCell ref="L34:L37"/>
    <mergeCell ref="I51:I54"/>
    <mergeCell ref="A50:B50"/>
    <mergeCell ref="A19:B19"/>
    <mergeCell ref="A23:B23"/>
    <mergeCell ref="A24:B24"/>
    <mergeCell ref="I55:I58"/>
    <mergeCell ref="K55:K58"/>
    <mergeCell ref="P29:P32"/>
    <mergeCell ref="A21:B21"/>
    <mergeCell ref="A20:B20"/>
    <mergeCell ref="J51:J54"/>
    <mergeCell ref="N34:N37"/>
    <mergeCell ref="A18:B18"/>
    <mergeCell ref="A47:B47"/>
    <mergeCell ref="A48:B48"/>
    <mergeCell ref="B25:B28"/>
    <mergeCell ref="N21:N24"/>
    <mergeCell ref="K21:K24"/>
    <mergeCell ref="B34:B37"/>
    <mergeCell ref="N29:N32"/>
    <mergeCell ref="M34:M37"/>
    <mergeCell ref="L25:L28"/>
    <mergeCell ref="M55:M58"/>
    <mergeCell ref="P21:P24"/>
    <mergeCell ref="P25:P28"/>
    <mergeCell ref="N25:N28"/>
    <mergeCell ref="L42:L46"/>
    <mergeCell ref="M29:M32"/>
    <mergeCell ref="P51:P54"/>
    <mergeCell ref="M38:M41"/>
    <mergeCell ref="N38:N41"/>
    <mergeCell ref="M91:M94"/>
    <mergeCell ref="N91:N94"/>
    <mergeCell ref="Q91:Q94"/>
    <mergeCell ref="L99:L102"/>
    <mergeCell ref="M99:M102"/>
    <mergeCell ref="M95:M98"/>
    <mergeCell ref="N95:N98"/>
    <mergeCell ref="Q99:Q102"/>
    <mergeCell ref="Q95:Q98"/>
    <mergeCell ref="K99:K102"/>
    <mergeCell ref="N99:N102"/>
    <mergeCell ref="P99:P102"/>
    <mergeCell ref="B29:B33"/>
    <mergeCell ref="B42:B46"/>
    <mergeCell ref="I42:I46"/>
    <mergeCell ref="J42:J46"/>
    <mergeCell ref="K42:K46"/>
    <mergeCell ref="M42:M45"/>
    <mergeCell ref="N42:N45"/>
    <mergeCell ref="P59:P62"/>
    <mergeCell ref="P34:P37"/>
    <mergeCell ref="P67:P70"/>
    <mergeCell ref="P55:P58"/>
    <mergeCell ref="P42:P45"/>
    <mergeCell ref="P71:P74"/>
    <mergeCell ref="P38:P41"/>
    <mergeCell ref="Q63:Q66"/>
    <mergeCell ref="Q67:Q70"/>
    <mergeCell ref="Q51:Q54"/>
    <mergeCell ref="Q55:Q58"/>
    <mergeCell ref="Q21:Q24"/>
    <mergeCell ref="Q25:Q28"/>
    <mergeCell ref="Q34:Q37"/>
    <mergeCell ref="Q59:Q62"/>
    <mergeCell ref="Q29:Q32"/>
    <mergeCell ref="Q42:Q45"/>
    <mergeCell ref="Q131:Q134"/>
    <mergeCell ref="Q107:Q110"/>
    <mergeCell ref="Q111:Q114"/>
    <mergeCell ref="Q115:Q118"/>
    <mergeCell ref="Q119:Q122"/>
    <mergeCell ref="Q123:Q126"/>
    <mergeCell ref="Q127:Q130"/>
    <mergeCell ref="Q75:Q78"/>
    <mergeCell ref="A76:B76"/>
    <mergeCell ref="A77:B77"/>
    <mergeCell ref="A78:B78"/>
    <mergeCell ref="A75:B75"/>
    <mergeCell ref="I75:I78"/>
    <mergeCell ref="J75:J78"/>
    <mergeCell ref="K75:K78"/>
    <mergeCell ref="L75:L78"/>
    <mergeCell ref="B79:B82"/>
    <mergeCell ref="I79:I82"/>
    <mergeCell ref="J79:J82"/>
    <mergeCell ref="K79:K82"/>
    <mergeCell ref="L79:L82"/>
    <mergeCell ref="M79:M82"/>
    <mergeCell ref="B71:B74"/>
    <mergeCell ref="I71:I74"/>
    <mergeCell ref="J71:J74"/>
    <mergeCell ref="K71:K74"/>
    <mergeCell ref="L71:L74"/>
    <mergeCell ref="M71:M74"/>
    <mergeCell ref="K3:M3"/>
    <mergeCell ref="K1:N1"/>
    <mergeCell ref="Q71:Q74"/>
    <mergeCell ref="N79:N82"/>
    <mergeCell ref="P79:P82"/>
    <mergeCell ref="Q79:Q82"/>
    <mergeCell ref="N71:N74"/>
    <mergeCell ref="N75:N78"/>
    <mergeCell ref="M75:M78"/>
    <mergeCell ref="P75:P78"/>
    <mergeCell ref="N135:N138"/>
    <mergeCell ref="P135:P138"/>
    <mergeCell ref="Q135:Q138"/>
    <mergeCell ref="B135:B138"/>
    <mergeCell ref="I135:I138"/>
    <mergeCell ref="J135:J138"/>
    <mergeCell ref="K135:K138"/>
    <mergeCell ref="L135:L138"/>
    <mergeCell ref="M135:M138"/>
  </mergeCells>
  <printOptions/>
  <pageMargins left="0.7874015748031497" right="0.31496062992125984" top="0.35433070866141736" bottom="0" header="0" footer="0"/>
  <pageSetup firstPageNumber="6" useFirstPageNumber="1"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15" t="s">
        <v>11</v>
      </c>
      <c r="B1" s="116"/>
      <c r="C1" s="116"/>
      <c r="D1" s="116"/>
      <c r="E1" s="117"/>
      <c r="F1" s="1" t="s">
        <v>10</v>
      </c>
      <c r="G1" s="5" t="s">
        <v>9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4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5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6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7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2022-02-09T04:29:13Z</cp:lastPrinted>
  <dcterms:created xsi:type="dcterms:W3CDTF">2014-10-03T07:10:09Z</dcterms:created>
  <dcterms:modified xsi:type="dcterms:W3CDTF">2023-02-01T11:01:22Z</dcterms:modified>
  <cp:category/>
  <cp:version/>
  <cp:contentType/>
  <cp:contentStatus/>
</cp:coreProperties>
</file>