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9225" activeTab="3"/>
  </bookViews>
  <sheets>
    <sheet name="Прил 1" sheetId="1" r:id="rId1"/>
    <sheet name="Прил 2" sheetId="2" r:id="rId2"/>
    <sheet name="Прил 3" sheetId="3" r:id="rId3"/>
    <sheet name="Прил 4" sheetId="4" r:id="rId4"/>
  </sheets>
  <definedNames/>
  <calcPr fullCalcOnLoad="1"/>
</workbook>
</file>

<file path=xl/sharedStrings.xml><?xml version="1.0" encoding="utf-8"?>
<sst xmlns="http://schemas.openxmlformats.org/spreadsheetml/2006/main" count="475" uniqueCount="361">
  <si>
    <t>Приложение № 1</t>
  </si>
  <si>
    <t xml:space="preserve">к решению Совета депутатов Путинского сельского </t>
  </si>
  <si>
    <t>поселения Верещагинского района Пермского края</t>
  </si>
  <si>
    <t>Код бюджетной классификации Российской Федерации</t>
  </si>
  <si>
    <t>Наименование кода поступлений в бюджет, группы, подгруппы, статьи, кода экономической классификации доходов</t>
  </si>
  <si>
    <t>Утверждено</t>
  </si>
  <si>
    <t>Исполнено</t>
  </si>
  <si>
    <t>% исполнения</t>
  </si>
  <si>
    <t>000 1 00 00000 00 0000 000</t>
  </si>
  <si>
    <t>НАЛОГОВЫЕ И НЕНАЛОГОВЫЕ ДОХОДЫ</t>
  </si>
  <si>
    <t>000 1 01 00000 00 0000 000</t>
  </si>
  <si>
    <t>000 1 01 02000 01 0000 110</t>
  </si>
  <si>
    <t>182 1 01 02010 01 0000 110</t>
  </si>
  <si>
    <t xml:space="preserve">Налоги на прибыль, доходы 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</si>
  <si>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</si>
  <si>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</si>
  <si>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</si>
  <si>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</si>
  <si>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</si>
  <si>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</si>
  <si>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</si>
  <si>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</si>
  <si>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 с учетом установленных дифференцированных нормативов исчислений в местные бюджеты</t>
  </si>
  <si>
    <t>100 1 03 02240 01 0000 110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</si>
  <si>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</si>
  <si>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 бюджетами с учетом установленных дифференцированных нормативов исчислений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</si>
  <si>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</si>
  <si>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 бюджетами с учетом установленных дифференцированных нормативов исчислений в местные бюджеты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</si>
  <si>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</si>
  <si>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</si>
  <si>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</si>
  <si>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</si>
  <si>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182 1 05 02010 02 0000 110</t>
  </si>
  <si>
    <t>182 1 05 03010 01 0000 110</t>
  </si>
  <si>
    <t>Единый сельскохозяйственный налог</t>
  </si>
  <si>
    <t>000 1 06 00000 00 0000 000</t>
  </si>
  <si>
    <t>Налоги  на  имущество</t>
  </si>
  <si>
    <t>000 1 06 01000 00 0000 110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</si>
  <si>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</si>
  <si>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</si>
  <si>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</si>
  <si>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000 1 06 04000 02 0000 110</t>
  </si>
  <si>
    <t>Транспортный налог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</si>
  <si>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</si>
  <si>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</si>
  <si>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</si>
  <si>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</si>
  <si>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000 1 06 06000 00 0000 110</t>
  </si>
  <si>
    <t>Земельный налог</t>
  </si>
  <si>
    <t>182 1 06 06030 00 0000 110</t>
  </si>
  <si>
    <t>Земельный налог с организаций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</si>
  <si>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</si>
  <si>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</si>
  <si>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182 1 06 06040 00 0000 110</t>
  </si>
  <si>
    <t>Земельный налог с физически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</si>
  <si>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</si>
  <si>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</si>
  <si>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</si>
  <si>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</si>
  <si>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</si>
  <si>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000 1 11 05030 00 0000 120</t>
  </si>
  <si>
    <t>904 1 11 05035 10 0000 120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</si>
  <si>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</si>
  <si>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</si>
  <si>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</si>
  <si>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000 1 11 09040 00 0000 120</t>
  </si>
  <si>
    <t>904 1 11 09045 10 0000 120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</si>
  <si>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</si>
  <si>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</si>
  <si>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</si>
  <si>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 xml:space="preserve"> 000 1 13 02000 00 0000 130</t>
  </si>
  <si>
    <t>Доходы от компенсации затрат государства</t>
  </si>
  <si>
    <t xml:space="preserve"> 000 1 13 02060 00 0000 130</t>
  </si>
  <si>
    <t>Доходы, поступающие в порядке возмещения расходов, понесенных в связи с эксплуатацией имущества</t>
  </si>
  <si>
    <t xml:space="preserve"> 904 1 13 02065 10 0000 130</t>
  </si>
  <si>
    <t>Доходы, поступающие в порядке возмещения расходов, понесенных в связи с эксплуатацией имущества сельских  поселений</t>
  </si>
  <si>
    <t xml:space="preserve"> 000 1 13 02990 00 0000 130</t>
  </si>
  <si>
    <t>Прочие доходы от компенсации затрат государства</t>
  </si>
  <si>
    <t xml:space="preserve"> 904 1 13 02995 10 0000 130</t>
  </si>
  <si>
    <t>Прочие доходы от компенсации затрат бюджетов сельских поселений</t>
  </si>
  <si>
    <t>000 2 00 00000 00 0000 000</t>
  </si>
  <si>
    <t>Безвозмездные  поступления</t>
  </si>
  <si>
    <t>000 2 02 00000 00 0000 000</t>
  </si>
  <si>
    <t>Безвозмездные поступления от  других бюджетов бюджетной системы Российской Федерации</t>
  </si>
  <si>
    <t>000 2 02 01000 00 0000 151</t>
  </si>
  <si>
    <t>Дотации бюджетам субъектов Российской  Федерации и муниципальных образований</t>
  </si>
  <si>
    <t>000 2 02 01001 00 0000 151</t>
  </si>
  <si>
    <t>Дотации на выравнивание  бюджетной обеспеченности</t>
  </si>
  <si>
    <t>904 2 02 01001 10 0000 151</t>
  </si>
  <si>
    <t>Дотации бюджетам сельских поселений на выравнивание бюджетной обеспеченности</t>
  </si>
  <si>
    <t>000 2 02 03000 00 0000 151</t>
  </si>
  <si>
    <t>Субвенции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</si>
  <si>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</si>
  <si>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</si>
  <si>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904 2 02 03015 10 0000 151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</si>
  <si>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</si>
  <si>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</si>
  <si>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</si>
  <si>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904 2 02 03024 10 0000 151</t>
  </si>
  <si>
    <t>Субвенции бюджетам сельских поселений на выполнение передаваемых полномочий субъектов Российской Федерации</t>
  </si>
  <si>
    <t>000 2 02 04000 00 0000 151</t>
  </si>
  <si>
    <t>Иные межбюджетные трансферты</t>
  </si>
  <si>
    <t>000 2 02 04999 00 0000 151</t>
  </si>
  <si>
    <t>Прочие межбюджетные трансферты, передаваемые бюджетам поселений</t>
  </si>
  <si>
    <t>904 2 02 04999 10 0000 151</t>
  </si>
  <si>
    <t>Прочие межбюджетные трансферты, передаваемые бюджетам сельских поселений</t>
  </si>
  <si>
    <t>ВСЕГО ДОХОДОВ:</t>
  </si>
  <si>
    <t>Главный специалист по экономике и финансам</t>
  </si>
  <si>
    <t>А.Г. Носкова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</si>
  <si>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</si>
  <si>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</si>
  <si>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</si>
  <si>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</si>
  <si>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</si>
  <si>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000 1 11 05020 00 0000 120</t>
  </si>
  <si>
    <t>904 1 11 05025 10 0000 120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</si>
  <si>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</si>
  <si>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</si>
  <si>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</si>
  <si>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</si>
  <si>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</si>
  <si>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904 1 14 06025 10 0000 430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</si>
  <si>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</si>
  <si>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</si>
  <si>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</si>
  <si>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</si>
  <si>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</si>
  <si>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бюджета муниципального образования "Путинское сельское поселение" по кодам классификации доходов бюджетов за 2016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</si>
  <si>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</si>
  <si>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 бюджетами с учетом установленных дифференцированных нормативов исч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</si>
  <si>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</si>
  <si>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</si>
  <si>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</si>
  <si>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</si>
  <si>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Приложение № 2</t>
  </si>
  <si>
    <t>к решению Совета депутатов Путинского сельского поселения</t>
  </si>
  <si>
    <t>Верещагинского района Пермского края</t>
  </si>
  <si>
    <t>Расходы бюджета муниципального образования "Путинское сельское поселение" по ведомственной структуре расходов бюджетов за 2016 год</t>
  </si>
  <si>
    <t>Вед.</t>
  </si>
  <si>
    <t>Рз, ПР</t>
  </si>
  <si>
    <t>ЦСР</t>
  </si>
  <si>
    <t xml:space="preserve">ВР </t>
  </si>
  <si>
    <t xml:space="preserve">Наименование </t>
  </si>
  <si>
    <t xml:space="preserve">Исполнено </t>
  </si>
  <si>
    <t>Администрация Путинского сельского поселения Верещагинского района Пермского края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</si>
  <si>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</si>
  <si>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</si>
  <si>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</si>
  <si>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 и муниципального образования</t>
  </si>
  <si>
    <t>80 0 00 00000</t>
  </si>
  <si>
    <t>Непрограммные мероприятия</t>
  </si>
  <si>
    <t>80 0 00 А0010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</si>
  <si>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</si>
  <si>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</si>
  <si>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</si>
  <si>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 Правительства Российской  Федерации, высших исполнительных органов государственной власти  субъектов Российской Федерации, местных администраций</t>
  </si>
  <si>
    <t>80 0 00 2П160</t>
  </si>
  <si>
    <t>Составление протоколов об административных правонарушениях</t>
  </si>
  <si>
    <t>Закупка товаров, работ и услуг для обеспечения государственных (муниципальных) нужд</t>
  </si>
  <si>
    <t>80 0 00 А0050</t>
  </si>
  <si>
    <t>Содержание органов местного самоуправления за счет средств местного бюджета</t>
  </si>
  <si>
    <t>Иные бюджетные ассигнования</t>
  </si>
  <si>
    <t>80 0 00 АТ010</t>
  </si>
  <si>
    <t>Казначейское исполнение бюджета поселения</t>
  </si>
  <si>
    <t>Межбюджетные трансферты</t>
  </si>
  <si>
    <t>80 0 00 АТ020</t>
  </si>
  <si>
    <t>Администрирование арендной платы, доходов от продажи права аренды и доходов от продажи земельных участков, расположенных в границах поселений, государственная собственность на которые не разграничена</t>
  </si>
  <si>
    <t>0107</t>
  </si>
  <si>
    <t>Обеспечение проведения выборов и референдумов</t>
  </si>
  <si>
    <t>80 0 00 А0140</t>
  </si>
  <si>
    <t>Проведение референдумов</t>
  </si>
  <si>
    <t>0113</t>
  </si>
  <si>
    <t>Другие общегосударственные вопросы</t>
  </si>
  <si>
    <t>80 0 00 П0010</t>
  </si>
  <si>
    <t>Опубликование правовых актов органов местного самоуправления</t>
  </si>
  <si>
    <t>80 0 00 П0020</t>
  </si>
  <si>
    <t>Мероприятия в области приватизации и управления муниципальной собственностью</t>
  </si>
  <si>
    <t>80 0 00 П0050</t>
  </si>
  <si>
    <t>Содержание и обслуживание казны, в том числе хранение и (или) охрана имущества, находящегося в казне</t>
  </si>
  <si>
    <t>80 0 00 А0070</t>
  </si>
  <si>
    <t>Осуществление межмуниципального сотрудничества</t>
  </si>
  <si>
    <t>80 0 00 А0160</t>
  </si>
  <si>
    <t>Исполнение решений судов, вступивших в законную силу, оплата государственной пошлины</t>
  </si>
  <si>
    <t>0200</t>
  </si>
  <si>
    <t>Национальная оборона</t>
  </si>
  <si>
    <t>0203</t>
  </si>
  <si>
    <t>Мобилизационная и вневойсковая подготовка</t>
  </si>
  <si>
    <t>80 0 00 51180</t>
  </si>
  <si>
    <t>Осуществление первичного воинского учета на территориях, где отсутствуют военные комиссариаты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</si>
  <si>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</si>
  <si>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</si>
  <si>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</si>
  <si>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</si>
  <si>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П3 0 00 00000</t>
  </si>
  <si>
    <t>Муниципальная программа «Пожарная безопасность населения Путинского сельского поселения Верещагинского района Пермского края»</t>
  </si>
  <si>
    <t>П3 1 00 00000</t>
  </si>
  <si>
    <t>Подпрограмма «Организационные и пропагандистские мероприятия в сфере пожарной безопасности населения Путинского сельского поселения Верещагинского района Пермского края»</t>
  </si>
  <si>
    <t>П3 1 01 00000</t>
  </si>
  <si>
    <t>Основное мероприятие «Организационные мероприятия»</t>
  </si>
  <si>
    <t>П3 1 01 ПП020</t>
  </si>
  <si>
    <t>Обучение членов комиссии по ГО и ЧС</t>
  </si>
  <si>
    <t>П3 1 02 00000</t>
  </si>
  <si>
    <t>Основное мероприятие «Пропагандистские мероприятия»</t>
  </si>
  <si>
    <t>П3 1 02 ПП030</t>
  </si>
  <si>
    <t>Изготовление листовок, буклетов, пропагандирующих соблюдение мер пожарной безопасности</t>
  </si>
  <si>
    <t>П3 2 00 00000</t>
  </si>
  <si>
    <t>Подпрограмма «Первичные меры пожарной безопасности населения Путинского сельского поселения Верещагинского района Пермского края»</t>
  </si>
  <si>
    <t>П3 2 01 00000</t>
  </si>
  <si>
    <t>Основное мероприятие «Обеспечение первичных мер пожарной безопасности»</t>
  </si>
  <si>
    <t>П3 2 01 ПП040</t>
  </si>
  <si>
    <t>Содержание и текущий ремонт пожарных водоемов, в том числе подъездных путей к ним</t>
  </si>
  <si>
    <t>П3 2 01 ПП060</t>
  </si>
  <si>
    <t>Опашка населенных пунктов</t>
  </si>
  <si>
    <t>0314</t>
  </si>
  <si>
    <t>Другие вопросы в области национальной безопасности и правоохранительной деятельности</t>
  </si>
  <si>
    <t>П4 0 00 00000</t>
  </si>
  <si>
    <t>Муниципальная программа «Противодействие экстремизму и профилактика терроризма на территории Путинского сельского поселения Верещагинского района Пермского края»</t>
  </si>
  <si>
    <t>П4 0 02 00000</t>
  </si>
  <si>
    <t>Основное мероприятие «Мероприятия по профилактике экстремизма и терроризма»</t>
  </si>
  <si>
    <t>П4 0 02 ПЭ010</t>
  </si>
  <si>
    <t>Изготовление буклетов, плакатов, памяток и рекомендаций по антитеррористической тематике</t>
  </si>
  <si>
    <t>0400</t>
  </si>
  <si>
    <t>Национальная экономика</t>
  </si>
  <si>
    <t>0406</t>
  </si>
  <si>
    <t>Водное хозяйство</t>
  </si>
  <si>
    <t>80 0 00 П0040</t>
  </si>
  <si>
    <t>Мероприятия в области использования, охраны водных объектов и гидротехнических сооружений</t>
  </si>
  <si>
    <t>80 0 00 РТ010</t>
  </si>
  <si>
    <t>Мероприятия по предупреждению и (или) ликвидации последствий чрезвычайных ситуаций, связанных с весенними паводками</t>
  </si>
  <si>
    <t>0409</t>
  </si>
  <si>
    <t>Дорожное хозяйство (дорожные фонды)</t>
  </si>
  <si>
    <t>П1 0 00 00000</t>
  </si>
  <si>
    <t>Муниципальная программа «Содержание и развитие муниципального хозяйства Путинского сельского поселения Верещагинского района Пермского края»</t>
  </si>
  <si>
    <t>П1 3 00 0000</t>
  </si>
  <si>
    <t>Подпрограмма «Развитие дорожного хозяйства и обеспечение безопасности дорожного движения Путинского сельского поселения Верещагинского района Пермского края»</t>
  </si>
  <si>
    <t>П1 3 01 00000</t>
  </si>
  <si>
    <t>Основное мероприятие «Приведение в нормативное состояние автомобильных дорог местного значения и искусственных сооружений на них»</t>
  </si>
  <si>
    <t>П1 3 01 А0170</t>
  </si>
  <si>
    <t>Содержание автомобильных дорог местного значения и искусственных сооружений на них</t>
  </si>
  <si>
    <t>П1 3 01 А0180</t>
  </si>
  <si>
    <t>Ремонт автомобильных дорог местного значения и искусственных сооружений на них</t>
  </si>
  <si>
    <t>0500</t>
  </si>
  <si>
    <t>Жилищно-коммунальное хозяйство</t>
  </si>
  <si>
    <t>0501</t>
  </si>
  <si>
    <t>Жилищное хозяйство</t>
  </si>
  <si>
    <t>80 0 00 П0070</t>
  </si>
  <si>
    <t>Взносы на капитальный ремонт общего имущества в многоквартирных домах</t>
  </si>
  <si>
    <t>0502</t>
  </si>
  <si>
    <t>Коммунальное хозяйство</t>
  </si>
  <si>
    <t>П1 1 00 00000</t>
  </si>
  <si>
    <t>Подпрограмма «Содержание и развитие коммунальной инфраструктуры Путинского сельского поселения Верещагинского района Пермского края»</t>
  </si>
  <si>
    <t>П1 1 03 00000</t>
  </si>
  <si>
    <t>Основное мероприятие «Газоснабжение»</t>
  </si>
  <si>
    <t>П1 1 03 ПТ010</t>
  </si>
  <si>
    <t>Проектно-изыскательские работы по объекту «Газопровод среднего и низкого давления с. Путино, д. Ключи, д. Леушканово Верещагинского района Пермского края»</t>
  </si>
  <si>
    <t>80 0 00 П0060</t>
  </si>
  <si>
    <t>Восстановительный ремонт движимого имущества, находящегося в муниципальной собственности</t>
  </si>
  <si>
    <t>0503</t>
  </si>
  <si>
    <t>Благоустройство</t>
  </si>
  <si>
    <t>П1 2 00 00000</t>
  </si>
  <si>
    <t>Подпрограмма «Благоустройство Путинского сельского поселения Верещагинского района Пермского края»</t>
  </si>
  <si>
    <t>П1 2 01 00000</t>
  </si>
  <si>
    <t>Основное мероприятие «Сбор и вывоз твердых бытовых отходов»</t>
  </si>
  <si>
    <t>П1 2 01 ПМ010</t>
  </si>
  <si>
    <t>Ликвидация несанкционированных свалок бытового мусора</t>
  </si>
  <si>
    <t>П1 2 02 0000</t>
  </si>
  <si>
    <t>Основное мероприятие «Уличное освещение»</t>
  </si>
  <si>
    <t>П1 2 02 ПУ010</t>
  </si>
  <si>
    <t>Техническое обслуживание и текущий ремонт сетей уличного освещения</t>
  </si>
  <si>
    <t>П1 2 02 ПУ020</t>
  </si>
  <si>
    <t>Оплата электроэнергии за уличное освещение</t>
  </si>
  <si>
    <t>П1 2 04 00000</t>
  </si>
  <si>
    <t>Основное мероприятие «Благоустройство»</t>
  </si>
  <si>
    <t>П1 2 04 ПБ010</t>
  </si>
  <si>
    <t>Содержание и текущий ремонт пешеходных переходов</t>
  </si>
  <si>
    <t>П1 2 04 ПБ030</t>
  </si>
  <si>
    <t>Обустройство мест массового отдыха</t>
  </si>
  <si>
    <t>0800</t>
  </si>
  <si>
    <t>Культура и кинематография</t>
  </si>
  <si>
    <t>0801</t>
  </si>
  <si>
    <t>Культура</t>
  </si>
  <si>
    <t>П2 0 00 00000</t>
  </si>
  <si>
    <t>Муниципальная программа «Развитие культуры в Путинском сельском поселении Верещагинского района Пермского края»</t>
  </si>
  <si>
    <t>П2 1 00 00000</t>
  </si>
  <si>
    <t>Подпрограмма «Организация досуга и предоставление услуг организаций культуры Путинского сельского поселения Верещагинского района Пермского края»</t>
  </si>
  <si>
    <t>П2 1 01 00000</t>
  </si>
  <si>
    <t>Основное мероприятие «Удовлетворение потребностей всех категорий населения в мероприятиях культуры»</t>
  </si>
  <si>
    <t>П2 1 01 А0100</t>
  </si>
  <si>
    <t>Оказание муниципальных услуг, выполнение работ бюджетными и автономными учреждениями за счет средств местного бюджета</t>
  </si>
  <si>
    <t>Предоставление субсидий бюджетным, автономным учреждениям и иным некоммерческим организациям</t>
  </si>
  <si>
    <t>П2 2 00 00000</t>
  </si>
  <si>
    <t>Подпрограмма «Развитие физической культуры и спорта в Путинском сельском поселении Верещагинского района Пермского края»</t>
  </si>
  <si>
    <t>П2 2 01 00000</t>
  </si>
  <si>
    <t>Основное мероприятие «Удовлетворение потребностей населения всех категорий в сфере физической культуры и спорта»</t>
  </si>
  <si>
    <t>П2 2 01 А0100</t>
  </si>
  <si>
    <t>Социальная политика</t>
  </si>
  <si>
    <t>Пенсионное обеспечение</t>
  </si>
  <si>
    <t>80 0 00 А0110</t>
  </si>
  <si>
    <t>Пенсии за выслугу лет лицам, замещавшим муниципальные должности муниципального образования, муниципальным служащим</t>
  </si>
  <si>
    <t>Социальное обеспечение и иные выплаты населению</t>
  </si>
  <si>
    <t>Социальное обеспечение населения</t>
  </si>
  <si>
    <t>80 0 00 2С020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</si>
  <si>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</si>
  <si>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80 0 00 L0180</t>
  </si>
  <si>
    <t>Реализация мероприятий федеральной целевой программы «Устойчивое развитие сельских территорий на 2014-2017 годы и на период до 2020 года»</t>
  </si>
  <si>
    <t>Совет депутатов Путинского сельского поселения Верещагинского района Пермского края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</si>
  <si>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</si>
  <si>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</si>
  <si>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 0 00 А0030</t>
  </si>
  <si>
    <t>Депутаты представительного органа муниципального образования</t>
  </si>
  <si>
    <t>ИТОГО:</t>
  </si>
  <si>
    <t>Приложение № 3</t>
  </si>
  <si>
    <t>Расходы бюджета муниципального образования "Путинское сельское поселение" по разделам, подразделам классификации расходов бюджетов за 2016 год</t>
  </si>
  <si>
    <t>РЗ</t>
  </si>
  <si>
    <t>ПР</t>
  </si>
  <si>
    <t>01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</si>
  <si>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</si>
  <si>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</si>
  <si>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</si>
  <si>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</si>
  <si>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</si>
  <si>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</si>
  <si>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</si>
  <si>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04</t>
  </si>
  <si>
    <t>НАЦИОНАЛЬНАЯ ЭКОНОМИКА</t>
  </si>
  <si>
    <t>05</t>
  </si>
  <si>
    <t>ЖИЛИЩНО-КОММУНАЛЬНОЕ ХОЗЯЙСТВО</t>
  </si>
  <si>
    <t>08</t>
  </si>
  <si>
    <t>КУЛЬТУРА, КИНЕМАТОГРАФИЯ</t>
  </si>
  <si>
    <t>10</t>
  </si>
  <si>
    <t>СОЦИАЛЬНАЯ ПОЛИТИКА</t>
  </si>
  <si>
    <t>1001</t>
  </si>
  <si>
    <t>1003</t>
  </si>
  <si>
    <t>ВСЕГО:</t>
  </si>
  <si>
    <t>Главный специалист по экономике и финансам                                          А.Г. Носкова</t>
  </si>
  <si>
    <t>Приложение № 4</t>
  </si>
  <si>
    <t>Источники финансирования дефицита бюджета муниципального образования "Путинское сельское поселение" по кодам классификации источников финансирования дефицитов бюджетов за 2016 год</t>
  </si>
  <si>
    <t>Код источника финансирования дефицита бюджета по бюджетной классификации Российской Федерации</t>
  </si>
  <si>
    <t>Наименование показателя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</si>
  <si>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</si>
  <si>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</si>
  <si>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</si>
  <si>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</si>
  <si>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х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</si>
  <si>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</si>
  <si>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</si>
  <si>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</si>
  <si>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</si>
  <si>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</si>
  <si>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</si>
  <si>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</si>
  <si>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</si>
  <si>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</si>
  <si>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</si>
  <si>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</si>
  <si>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</si>
  <si>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</si>
  <si>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</si>
  <si>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</si>
  <si>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сельских поселений</t>
  </si>
  <si>
    <t>от 06.04.2017 года № 26/102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</si>
</sst>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52" applyAlignment="1">
      <alignment horizontal="center"/>
      <protection/>
    </xf>
    <xf numFmtId="0" fontId="1" fillId="0" borderId="0" xfId="52">
      <alignment/>
      <protection/>
    </xf>
    <xf numFmtId="0" fontId="20" fillId="0" borderId="10" xfId="52" applyFont="1" applyBorder="1" applyAlignment="1">
      <alignment horizontal="center" vertical="center" wrapText="1"/>
      <protection/>
    </xf>
    <xf numFmtId="49" fontId="20" fillId="6" borderId="10" xfId="52" applyNumberFormat="1" applyFont="1" applyFill="1" applyBorder="1" applyAlignment="1">
      <alignment horizontal="center"/>
      <protection/>
    </xf>
    <xf numFmtId="49" fontId="20" fillId="6" borderId="10" xfId="52" applyNumberFormat="1" applyFont="1" applyFill="1" applyBorder="1" applyAlignment="1">
      <alignment wrapText="1"/>
      <protection/>
    </xf>
    <xf numFmtId="4" fontId="20" fillId="6" borderId="10" xfId="52" applyNumberFormat="1" applyFont="1" applyFill="1" applyBorder="1" applyAlignment="1">
      <alignment horizontal="center"/>
      <protection/>
    </xf>
    <xf numFmtId="164" fontId="20" fillId="6" borderId="10" xfId="52" applyNumberFormat="1" applyFont="1" applyFill="1" applyBorder="1" applyAlignment="1">
      <alignment horizontal="center"/>
      <protection/>
    </xf>
    <xf numFmtId="0" fontId="20" fillId="4" borderId="10" xfId="52" applyFont="1" applyFill="1" applyBorder="1" applyAlignment="1">
      <alignment horizontal="center" wrapText="1"/>
      <protection/>
    </xf>
    <xf numFmtId="0" fontId="20" fillId="4" borderId="10" xfId="52" applyFont="1" applyFill="1" applyBorder="1" applyAlignment="1">
      <alignment wrapText="1"/>
      <protection/>
    </xf>
    <xf numFmtId="4" fontId="20" fillId="4" borderId="10" xfId="52" applyNumberFormat="1" applyFont="1" applyFill="1" applyBorder="1" applyAlignment="1">
      <alignment horizontal="center"/>
      <protection/>
    </xf>
    <xf numFmtId="164" fontId="20" fillId="4" borderId="10" xfId="52" applyNumberFormat="1" applyFont="1" applyFill="1" applyBorder="1" applyAlignment="1">
      <alignment horizontal="center"/>
      <protection/>
    </xf>
    <xf numFmtId="0" fontId="21" fillId="0" borderId="10" xfId="52" applyFont="1" applyBorder="1" applyAlignment="1">
      <alignment horizontal="center" wrapText="1"/>
      <protection/>
    </xf>
    <xf numFmtId="0" fontId="21" fillId="0" borderId="10" xfId="52" applyFont="1" applyBorder="1" applyAlignment="1">
      <alignment wrapText="1"/>
      <protection/>
    </xf>
    <xf numFmtId="4" fontId="21" fillId="0" borderId="10" xfId="52" applyNumberFormat="1" applyFont="1" applyBorder="1" applyAlignment="1">
      <alignment horizontal="center"/>
      <protection/>
    </xf>
    <xf numFmtId="164" fontId="21" fillId="0" borderId="10" xfId="52" applyNumberFormat="1" applyFont="1" applyBorder="1" applyAlignment="1">
      <alignment horizontal="center"/>
      <protection/>
    </xf>
    <xf numFmtId="0" fontId="22" fillId="0" borderId="10" xfId="52" applyFont="1" applyBorder="1" applyAlignment="1">
      <alignment horizontal="center" wrapText="1"/>
      <protection/>
    </xf>
    <xf numFmtId="0" fontId="22" fillId="0" borderId="10" xfId="52" applyFont="1" applyBorder="1" applyAlignment="1">
      <alignment wrapText="1"/>
      <protection/>
    </xf>
    <xf numFmtId="4" fontId="22" fillId="0" borderId="10" xfId="52" applyNumberFormat="1" applyFont="1" applyBorder="1" applyAlignment="1">
      <alignment horizontal="center"/>
      <protection/>
    </xf>
    <xf numFmtId="164" fontId="22" fillId="0" borderId="10" xfId="52" applyNumberFormat="1" applyFont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center"/>
      <protection/>
    </xf>
    <xf numFmtId="0" fontId="21" fillId="23" borderId="10" xfId="52" applyFont="1" applyFill="1" applyBorder="1" applyAlignment="1">
      <alignment horizontal="center" wrapText="1"/>
      <protection/>
    </xf>
    <xf numFmtId="0" fontId="21" fillId="23" borderId="10" xfId="52" applyFont="1" applyFill="1" applyBorder="1" applyAlignment="1">
      <alignment wrapText="1"/>
      <protection/>
    </xf>
    <xf numFmtId="4" fontId="21" fillId="23" borderId="10" xfId="52" applyNumberFormat="1" applyFont="1" applyFill="1" applyBorder="1" applyAlignment="1">
      <alignment horizontal="center"/>
      <protection/>
    </xf>
    <xf numFmtId="164" fontId="21" fillId="23" borderId="10" xfId="52" applyNumberFormat="1" applyFont="1" applyFill="1" applyBorder="1" applyAlignment="1">
      <alignment horizontal="center"/>
      <protection/>
    </xf>
    <xf numFmtId="0" fontId="20" fillId="4" borderId="10" xfId="52" applyFont="1" applyFill="1" applyBorder="1" applyAlignment="1">
      <alignment vertical="top" wrapText="1"/>
      <protection/>
    </xf>
    <xf numFmtId="0" fontId="21" fillId="0" borderId="10" xfId="52" applyFont="1" applyBorder="1" applyAlignment="1">
      <alignment vertical="top" wrapText="1"/>
      <protection/>
    </xf>
    <xf numFmtId="0" fontId="22" fillId="0" borderId="10" xfId="52" applyFont="1" applyBorder="1" applyAlignment="1">
      <alignment vertical="top" wrapText="1"/>
      <protection/>
    </xf>
    <xf numFmtId="0" fontId="20" fillId="6" borderId="10" xfId="52" applyFont="1" applyFill="1" applyBorder="1" applyAlignment="1">
      <alignment horizontal="center" wrapText="1"/>
      <protection/>
    </xf>
    <xf numFmtId="0" fontId="20" fillId="6" borderId="10" xfId="52" applyFont="1" applyFill="1" applyBorder="1" applyAlignment="1">
      <alignment wrapText="1"/>
      <protection/>
    </xf>
    <xf numFmtId="0" fontId="23" fillId="23" borderId="10" xfId="52" applyFont="1" applyFill="1" applyBorder="1" applyAlignment="1">
      <alignment horizontal="center" wrapText="1"/>
      <protection/>
    </xf>
    <xf numFmtId="0" fontId="23" fillId="23" borderId="10" xfId="52" applyFont="1" applyFill="1" applyBorder="1" applyAlignment="1">
      <alignment wrapText="1"/>
      <protection/>
    </xf>
    <xf numFmtId="4" fontId="23" fillId="23" borderId="10" xfId="52" applyNumberFormat="1" applyFont="1" applyFill="1" applyBorder="1" applyAlignment="1">
      <alignment horizontal="center"/>
      <protection/>
    </xf>
    <xf numFmtId="164" fontId="23" fillId="23" borderId="10" xfId="52" applyNumberFormat="1" applyFont="1" applyFill="1" applyBorder="1" applyAlignment="1">
      <alignment horizontal="center"/>
      <protection/>
    </xf>
    <xf numFmtId="0" fontId="21" fillId="6" borderId="10" xfId="52" applyFont="1" applyFill="1" applyBorder="1" applyAlignment="1">
      <alignment horizontal="center" wrapText="1"/>
      <protection/>
    </xf>
    <xf numFmtId="0" fontId="21" fillId="0" borderId="0" xfId="52" applyFont="1" applyAlignment="1">
      <alignment horizontal="left"/>
      <protection/>
    </xf>
    <xf numFmtId="0" fontId="24" fillId="0" borderId="0" xfId="0" applyFont="1" applyAlignment="1">
      <alignment horizontal="righ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6" borderId="10" xfId="0" applyFont="1" applyFill="1" applyBorder="1" applyAlignment="1">
      <alignment horizontal="center"/>
    </xf>
    <xf numFmtId="4" fontId="20" fillId="6" borderId="10" xfId="0" applyNumberFormat="1" applyFont="1" applyFill="1" applyBorder="1" applyAlignment="1">
      <alignment horizontal="center" vertical="center"/>
    </xf>
    <xf numFmtId="164" fontId="20" fillId="6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49" fontId="20" fillId="22" borderId="10" xfId="0" applyNumberFormat="1" applyFont="1" applyFill="1" applyBorder="1" applyAlignment="1">
      <alignment horizontal="center" wrapText="1"/>
    </xf>
    <xf numFmtId="0" fontId="20" fillId="22" borderId="10" xfId="0" applyFont="1" applyFill="1" applyBorder="1" applyAlignment="1">
      <alignment horizontal="center" wrapText="1"/>
    </xf>
    <xf numFmtId="0" fontId="20" fillId="22" borderId="10" xfId="0" applyFont="1" applyFill="1" applyBorder="1" applyAlignment="1">
      <alignment wrapText="1"/>
    </xf>
    <xf numFmtId="4" fontId="20" fillId="22" borderId="10" xfId="0" applyNumberFormat="1" applyFont="1" applyFill="1" applyBorder="1" applyAlignment="1">
      <alignment horizontal="center"/>
    </xf>
    <xf numFmtId="164" fontId="20" fillId="22" borderId="1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49" fontId="20" fillId="23" borderId="10" xfId="0" applyNumberFormat="1" applyFont="1" applyFill="1" applyBorder="1" applyAlignment="1">
      <alignment horizontal="center" wrapText="1"/>
    </xf>
    <xf numFmtId="0" fontId="20" fillId="23" borderId="10" xfId="0" applyFont="1" applyFill="1" applyBorder="1" applyAlignment="1">
      <alignment horizontal="center" wrapText="1"/>
    </xf>
    <xf numFmtId="0" fontId="20" fillId="23" borderId="10" xfId="0" applyFont="1" applyFill="1" applyBorder="1" applyAlignment="1">
      <alignment wrapText="1"/>
    </xf>
    <xf numFmtId="4" fontId="20" fillId="23" borderId="10" xfId="0" applyNumberFormat="1" applyFont="1" applyFill="1" applyBorder="1" applyAlignment="1">
      <alignment horizontal="center"/>
    </xf>
    <xf numFmtId="164" fontId="20" fillId="23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wrapText="1"/>
    </xf>
    <xf numFmtId="4" fontId="20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4" fontId="21" fillId="0" borderId="10" xfId="0" applyNumberFormat="1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wrapText="1"/>
    </xf>
    <xf numFmtId="49" fontId="21" fillId="0" borderId="10" xfId="0" applyNumberFormat="1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Fill="1" applyBorder="1" applyAlignment="1">
      <alignment horizontal="left" vertical="center" wrapText="1"/>
    </xf>
    <xf numFmtId="4" fontId="26" fillId="0" borderId="10" xfId="0" applyNumberFormat="1" applyFont="1" applyBorder="1" applyAlignment="1">
      <alignment horizontal="center" wrapText="1"/>
    </xf>
    <xf numFmtId="4" fontId="26" fillId="0" borderId="10" xfId="0" applyNumberFormat="1" applyFont="1" applyFill="1" applyBorder="1" applyAlignment="1">
      <alignment horizontal="center"/>
    </xf>
    <xf numFmtId="164" fontId="26" fillId="0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justify" vertical="top" wrapText="1"/>
    </xf>
    <xf numFmtId="49" fontId="20" fillId="23" borderId="10" xfId="0" applyNumberFormat="1" applyFont="1" applyFill="1" applyBorder="1" applyAlignment="1">
      <alignment horizontal="center" wrapText="1"/>
    </xf>
    <xf numFmtId="0" fontId="20" fillId="23" borderId="10" xfId="0" applyFont="1" applyFill="1" applyBorder="1" applyAlignment="1">
      <alignment horizontal="center" wrapText="1"/>
    </xf>
    <xf numFmtId="0" fontId="20" fillId="23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horizontal="center" wrapText="1"/>
    </xf>
    <xf numFmtId="4" fontId="20" fillId="23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center" wrapText="1"/>
    </xf>
    <xf numFmtId="0" fontId="20" fillId="0" borderId="10" xfId="0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0" fontId="25" fillId="0" borderId="10" xfId="0" applyFont="1" applyBorder="1" applyAlignment="1">
      <alignment/>
    </xf>
    <xf numFmtId="4" fontId="20" fillId="6" borderId="10" xfId="0" applyNumberFormat="1" applyFont="1" applyFill="1" applyBorder="1" applyAlignment="1">
      <alignment horizontal="center"/>
    </xf>
    <xf numFmtId="164" fontId="20" fillId="6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22" borderId="10" xfId="0" applyFill="1" applyBorder="1" applyAlignment="1">
      <alignment horizontal="left" wrapText="1"/>
    </xf>
    <xf numFmtId="0" fontId="20" fillId="22" borderId="10" xfId="0" applyFont="1" applyFill="1" applyBorder="1" applyAlignment="1">
      <alignment horizontal="left" wrapText="1"/>
    </xf>
    <xf numFmtId="0" fontId="20" fillId="6" borderId="10" xfId="0" applyFont="1" applyFill="1" applyBorder="1" applyAlignment="1">
      <alignment/>
    </xf>
    <xf numFmtId="0" fontId="21" fillId="0" borderId="0" xfId="0" applyFont="1" applyAlignment="1">
      <alignment/>
    </xf>
    <xf numFmtId="0" fontId="20" fillId="23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justify" vertical="top" wrapText="1"/>
    </xf>
    <xf numFmtId="49" fontId="21" fillId="0" borderId="10" xfId="0" applyNumberFormat="1" applyFont="1" applyFill="1" applyBorder="1" applyAlignment="1">
      <alignment horizontal="center" wrapText="1"/>
    </xf>
    <xf numFmtId="0" fontId="28" fillId="0" borderId="0" xfId="0" applyFont="1" applyAlignment="1">
      <alignment/>
    </xf>
    <xf numFmtId="49" fontId="20" fillId="4" borderId="10" xfId="0" applyNumberFormat="1" applyFont="1" applyFill="1" applyBorder="1" applyAlignment="1">
      <alignment horizontal="center" wrapText="1"/>
    </xf>
    <xf numFmtId="0" fontId="20" fillId="4" borderId="10" xfId="0" applyFont="1" applyFill="1" applyBorder="1" applyAlignment="1">
      <alignment wrapText="1"/>
    </xf>
    <xf numFmtId="4" fontId="20" fillId="4" borderId="10" xfId="0" applyNumberFormat="1" applyFont="1" applyFill="1" applyBorder="1" applyAlignment="1">
      <alignment horizontal="center" wrapText="1"/>
    </xf>
    <xf numFmtId="4" fontId="20" fillId="4" borderId="10" xfId="0" applyNumberFormat="1" applyFont="1" applyFill="1" applyBorder="1" applyAlignment="1">
      <alignment horizontal="center"/>
    </xf>
    <xf numFmtId="164" fontId="20" fillId="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49" fontId="20" fillId="22" borderId="10" xfId="0" applyNumberFormat="1" applyFont="1" applyFill="1" applyBorder="1" applyAlignment="1">
      <alignment horizontal="center"/>
    </xf>
    <xf numFmtId="49" fontId="20" fillId="22" borderId="1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0" fontId="21" fillId="0" borderId="10" xfId="0" applyFont="1" applyFill="1" applyBorder="1" applyAlignment="1">
      <alignment horizontal="center" wrapText="1"/>
    </xf>
    <xf numFmtId="0" fontId="20" fillId="4" borderId="10" xfId="0" applyFont="1" applyFill="1" applyBorder="1" applyAlignment="1">
      <alignment horizontal="center" wrapText="1"/>
    </xf>
    <xf numFmtId="0" fontId="20" fillId="4" borderId="10" xfId="0" applyFont="1" applyFill="1" applyBorder="1" applyAlignment="1">
      <alignment wrapText="1"/>
    </xf>
    <xf numFmtId="0" fontId="0" fillId="0" borderId="0" xfId="0" applyFont="1" applyAlignment="1">
      <alignment/>
    </xf>
    <xf numFmtId="49" fontId="21" fillId="0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19" fillId="0" borderId="0" xfId="52" applyFont="1" applyAlignment="1">
      <alignment horizontal="center" wrapText="1"/>
      <protection/>
    </xf>
    <xf numFmtId="0" fontId="21" fillId="0" borderId="0" xfId="52" applyFont="1" applyAlignment="1">
      <alignment horizontal="left"/>
      <protection/>
    </xf>
    <xf numFmtId="0" fontId="18" fillId="0" borderId="0" xfId="52" applyFont="1" applyAlignment="1">
      <alignment horizontal="right"/>
      <protection/>
    </xf>
    <xf numFmtId="0" fontId="18" fillId="0" borderId="0" xfId="52" applyFont="1" applyFill="1" applyBorder="1" applyAlignment="1">
      <alignment horizontal="right"/>
      <protection/>
    </xf>
    <xf numFmtId="0" fontId="1" fillId="0" borderId="0" xfId="52" applyAlignment="1">
      <alignment/>
      <protection/>
    </xf>
    <xf numFmtId="49" fontId="20" fillId="6" borderId="11" xfId="0" applyNumberFormat="1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49" fontId="21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20" fillId="6" borderId="10" xfId="0" applyFont="1" applyFill="1" applyBorder="1" applyAlignment="1">
      <alignment horizontal="left" vertical="center" wrapText="1"/>
    </xf>
    <xf numFmtId="0" fontId="0" fillId="6" borderId="10" xfId="0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/>
    </xf>
    <xf numFmtId="0" fontId="18" fillId="0" borderId="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zoomScale="75" zoomScaleNormal="75" zoomScalePageLayoutView="0" workbookViewId="0" topLeftCell="A67">
      <selection activeCell="A60" sqref="A60"/>
    </sheetView>
  </sheetViews>
  <sheetFormatPr defaultColWidth="9.00390625" defaultRowHeight="12.75"/>
  <cols>
    <col min="1" max="1" width="34.75390625" style="0" customWidth="1"/>
    <col min="2" max="2" width="36.375" style="0" customWidth="1"/>
    <col min="3" max="3" width="18.25390625" style="0" customWidth="1"/>
    <col min="4" max="4" width="18.125" style="0" customWidth="1"/>
    <col min="5" max="5" width="13.25390625" style="0" customWidth="1"/>
  </cols>
  <sheetData>
    <row r="1" spans="1:5" ht="18.75">
      <c r="A1" s="1"/>
      <c r="B1" s="2"/>
      <c r="C1" s="126" t="s">
        <v>0</v>
      </c>
      <c r="D1" s="126"/>
      <c r="E1" s="126"/>
    </row>
    <row r="2" spans="1:5" ht="18.75">
      <c r="A2" s="1"/>
      <c r="B2" s="126" t="s">
        <v>1</v>
      </c>
      <c r="C2" s="128"/>
      <c r="D2" s="128"/>
      <c r="E2" s="128"/>
    </row>
    <row r="3" spans="1:5" ht="18.75">
      <c r="A3" s="1"/>
      <c r="B3" s="126" t="s">
        <v>2</v>
      </c>
      <c r="C3" s="128"/>
      <c r="D3" s="128"/>
      <c r="E3" s="128"/>
    </row>
    <row r="4" spans="1:5" ht="18.75">
      <c r="A4" s="1"/>
      <c r="B4" s="2"/>
      <c r="C4" s="127" t="s">
        <v>360</v>
      </c>
      <c r="D4" s="127"/>
      <c r="E4" s="127"/>
    </row>
    <row r="5" spans="1:5" ht="15">
      <c r="A5" s="2"/>
      <c r="B5" s="2"/>
      <c r="C5" s="2"/>
      <c r="D5" s="2"/>
      <c r="E5" s="2"/>
    </row>
    <row r="6" spans="1:5" ht="18.75">
      <c r="A6" s="124" t="s">
        <v>127</v>
      </c>
      <c r="B6" s="124"/>
      <c r="C6" s="124"/>
      <c r="D6" s="124"/>
      <c r="E6" s="124"/>
    </row>
    <row r="7" spans="1:5" ht="15">
      <c r="A7" s="2"/>
      <c r="B7" s="2"/>
      <c r="C7" s="2"/>
      <c r="D7" s="2"/>
      <c r="E7" s="2"/>
    </row>
    <row r="8" spans="1:5" ht="138.75" customHeight="1">
      <c r="A8" s="3" t="s">
        <v>3</v>
      </c>
      <c r="B8" s="3" t="s">
        <v>4</v>
      </c>
      <c r="C8" s="3" t="s">
        <v>5</v>
      </c>
      <c r="D8" s="3" t="s">
        <v>6</v>
      </c>
      <c r="E8" s="3" t="s">
        <v>7</v>
      </c>
    </row>
    <row r="9" spans="1:5" ht="31.5">
      <c r="A9" s="4" t="s">
        <v>8</v>
      </c>
      <c r="B9" s="5" t="s">
        <v>9</v>
      </c>
      <c r="C9" s="6">
        <v>11199282.120000001</v>
      </c>
      <c r="D9" s="6">
        <v>11280629.7</v>
      </c>
      <c r="E9" s="7">
        <v>1.007</v>
      </c>
    </row>
    <row r="10" spans="1:5" ht="15.75">
      <c r="A10" s="8" t="s">
        <v>10</v>
      </c>
      <c r="B10" s="9" t="s">
        <v>13</v>
      </c>
      <c r="C10" s="10">
        <v>1551700</v>
      </c>
      <c r="D10" s="10">
        <v>1573166.46</v>
      </c>
      <c r="E10" s="11">
        <v>1.014</v>
      </c>
    </row>
    <row r="11" spans="1:5" ht="15.75">
      <c r="A11" s="12" t="s">
        <v>11</v>
      </c>
      <c r="B11" s="13" t="s">
        <v>14</v>
      </c>
      <c r="C11" s="14">
        <v>1551700</v>
      </c>
      <c r="D11" s="14">
        <v>1573166.46</v>
      </c>
      <c r="E11" s="15">
        <v>1.014</v>
      </c>
    </row>
    <row r="12" spans="1:5" ht="141.75">
      <c r="A12" s="16" t="s">
        <v>12</v>
      </c>
      <c r="B12" s="17" t="s">
        <v>128</v>
      </c>
      <c r="C12" s="18">
        <v>1549500</v>
      </c>
      <c r="D12" s="18">
        <v>1570952.58</v>
      </c>
      <c r="E12" s="19">
        <v>1.014</v>
      </c>
    </row>
    <row r="13" spans="1:5" ht="78.75">
      <c r="A13" s="20" t="s">
        <v>16</v>
      </c>
      <c r="B13" s="17" t="s">
        <v>15</v>
      </c>
      <c r="C13" s="18">
        <v>2200</v>
      </c>
      <c r="D13" s="18">
        <v>2213.88</v>
      </c>
      <c r="E13" s="19">
        <v>1.006</v>
      </c>
    </row>
    <row r="14" spans="1:5" ht="63">
      <c r="A14" s="8" t="s">
        <v>17</v>
      </c>
      <c r="B14" s="9" t="s">
        <v>18</v>
      </c>
      <c r="C14" s="10">
        <v>1841500</v>
      </c>
      <c r="D14" s="10">
        <v>1836493.23</v>
      </c>
      <c r="E14" s="11">
        <v>0.997</v>
      </c>
    </row>
    <row r="15" spans="1:5" ht="63">
      <c r="A15" s="12" t="s">
        <v>19</v>
      </c>
      <c r="B15" s="13" t="s">
        <v>20</v>
      </c>
      <c r="C15" s="14">
        <v>1841500</v>
      </c>
      <c r="D15" s="14">
        <v>1836493.23</v>
      </c>
      <c r="E15" s="15">
        <v>0.997</v>
      </c>
    </row>
    <row r="16" spans="1:5" ht="141.75">
      <c r="A16" s="16" t="s">
        <v>21</v>
      </c>
      <c r="B16" s="17" t="s">
        <v>22</v>
      </c>
      <c r="C16" s="18">
        <v>631000</v>
      </c>
      <c r="D16" s="18">
        <v>627821.88</v>
      </c>
      <c r="E16" s="19">
        <v>0.995</v>
      </c>
    </row>
    <row r="17" spans="1:5" ht="173.25">
      <c r="A17" s="16" t="s">
        <v>23</v>
      </c>
      <c r="B17" s="17" t="s">
        <v>129</v>
      </c>
      <c r="C17" s="18">
        <v>9700</v>
      </c>
      <c r="D17" s="18">
        <v>9583.41</v>
      </c>
      <c r="E17" s="19">
        <v>0.988</v>
      </c>
    </row>
    <row r="18" spans="1:5" ht="141.75">
      <c r="A18" s="16" t="s">
        <v>24</v>
      </c>
      <c r="B18" s="17" t="s">
        <v>25</v>
      </c>
      <c r="C18" s="18">
        <v>1292800</v>
      </c>
      <c r="D18" s="18">
        <v>1292076.71</v>
      </c>
      <c r="E18" s="19">
        <v>0.999</v>
      </c>
    </row>
    <row r="19" spans="1:5" ht="141.75">
      <c r="A19" s="16" t="s">
        <v>26</v>
      </c>
      <c r="B19" s="17" t="s">
        <v>27</v>
      </c>
      <c r="C19" s="18">
        <v>-92000</v>
      </c>
      <c r="D19" s="18">
        <v>-92988.77</v>
      </c>
      <c r="E19" s="19">
        <v>1.011</v>
      </c>
    </row>
    <row r="20" spans="1:5" ht="15.75">
      <c r="A20" s="8" t="s">
        <v>28</v>
      </c>
      <c r="B20" s="9" t="s">
        <v>29</v>
      </c>
      <c r="C20" s="10">
        <v>86769.18</v>
      </c>
      <c r="D20" s="10">
        <v>87103.09</v>
      </c>
      <c r="E20" s="11">
        <v>1.004</v>
      </c>
    </row>
    <row r="21" spans="1:5" ht="47.25">
      <c r="A21" s="12" t="s">
        <v>30</v>
      </c>
      <c r="B21" s="13" t="s">
        <v>31</v>
      </c>
      <c r="C21" s="14">
        <v>87200</v>
      </c>
      <c r="D21" s="14">
        <v>87363.91</v>
      </c>
      <c r="E21" s="15">
        <v>1.002</v>
      </c>
    </row>
    <row r="22" spans="1:5" ht="47.25">
      <c r="A22" s="16" t="s">
        <v>32</v>
      </c>
      <c r="B22" s="17" t="s">
        <v>31</v>
      </c>
      <c r="C22" s="18">
        <v>87200</v>
      </c>
      <c r="D22" s="18">
        <v>87363.91</v>
      </c>
      <c r="E22" s="19">
        <v>1.002</v>
      </c>
    </row>
    <row r="23" spans="1:5" ht="31.5">
      <c r="A23" s="12" t="s">
        <v>109</v>
      </c>
      <c r="B23" s="13" t="s">
        <v>34</v>
      </c>
      <c r="C23" s="14">
        <v>-430.82</v>
      </c>
      <c r="D23" s="14">
        <v>-430.82</v>
      </c>
      <c r="E23" s="15">
        <v>1</v>
      </c>
    </row>
    <row r="24" spans="1:5" ht="31.5">
      <c r="A24" s="16" t="s">
        <v>33</v>
      </c>
      <c r="B24" s="17" t="s">
        <v>34</v>
      </c>
      <c r="C24" s="18">
        <v>-430.82</v>
      </c>
      <c r="D24" s="18">
        <v>-430.82</v>
      </c>
      <c r="E24" s="19">
        <v>1</v>
      </c>
    </row>
    <row r="25" spans="1:5" ht="47.25">
      <c r="A25" s="12" t="s">
        <v>110</v>
      </c>
      <c r="B25" s="13" t="s">
        <v>111</v>
      </c>
      <c r="C25" s="14">
        <v>0</v>
      </c>
      <c r="D25" s="14">
        <v>170</v>
      </c>
      <c r="E25" s="15">
        <v>0</v>
      </c>
    </row>
    <row r="26" spans="1:5" ht="78.75">
      <c r="A26" s="16" t="s">
        <v>112</v>
      </c>
      <c r="B26" s="17" t="s">
        <v>113</v>
      </c>
      <c r="C26" s="18">
        <v>0</v>
      </c>
      <c r="D26" s="18">
        <v>170</v>
      </c>
      <c r="E26" s="19">
        <v>0</v>
      </c>
    </row>
    <row r="27" spans="1:5" ht="15.75">
      <c r="A27" s="8" t="s">
        <v>35</v>
      </c>
      <c r="B27" s="9" t="s">
        <v>36</v>
      </c>
      <c r="C27" s="10">
        <v>1555900</v>
      </c>
      <c r="D27" s="10">
        <v>1619112.97</v>
      </c>
      <c r="E27" s="11">
        <v>1.011</v>
      </c>
    </row>
    <row r="28" spans="1:5" ht="31.5">
      <c r="A28" s="21" t="s">
        <v>37</v>
      </c>
      <c r="B28" s="22" t="s">
        <v>38</v>
      </c>
      <c r="C28" s="23">
        <v>218700</v>
      </c>
      <c r="D28" s="23">
        <v>241086.86</v>
      </c>
      <c r="E28" s="24">
        <v>1.102</v>
      </c>
    </row>
    <row r="29" spans="1:5" ht="94.5">
      <c r="A29" s="16" t="s">
        <v>39</v>
      </c>
      <c r="B29" s="17" t="s">
        <v>40</v>
      </c>
      <c r="C29" s="18">
        <v>218700</v>
      </c>
      <c r="D29" s="18">
        <v>241086.86</v>
      </c>
      <c r="E29" s="19">
        <v>1.102</v>
      </c>
    </row>
    <row r="30" spans="1:5" ht="15.75">
      <c r="A30" s="21" t="s">
        <v>41</v>
      </c>
      <c r="B30" s="22" t="s">
        <v>42</v>
      </c>
      <c r="C30" s="23">
        <v>754100</v>
      </c>
      <c r="D30" s="23">
        <v>791510.3</v>
      </c>
      <c r="E30" s="24">
        <v>1.05</v>
      </c>
    </row>
    <row r="31" spans="1:5" ht="31.5">
      <c r="A31" s="16" t="s">
        <v>43</v>
      </c>
      <c r="B31" s="17" t="s">
        <v>44</v>
      </c>
      <c r="C31" s="18">
        <v>125400</v>
      </c>
      <c r="D31" s="18">
        <v>125477.21</v>
      </c>
      <c r="E31" s="19">
        <v>1.001</v>
      </c>
    </row>
    <row r="32" spans="1:5" ht="31.5">
      <c r="A32" s="16" t="s">
        <v>45</v>
      </c>
      <c r="B32" s="17" t="s">
        <v>46</v>
      </c>
      <c r="C32" s="18">
        <v>628700</v>
      </c>
      <c r="D32" s="18">
        <v>666033.09</v>
      </c>
      <c r="E32" s="19">
        <v>1.059</v>
      </c>
    </row>
    <row r="33" spans="1:5" ht="15.75">
      <c r="A33" s="21" t="s">
        <v>47</v>
      </c>
      <c r="B33" s="22" t="s">
        <v>48</v>
      </c>
      <c r="C33" s="23">
        <v>583100</v>
      </c>
      <c r="D33" s="23">
        <v>586515.81</v>
      </c>
      <c r="E33" s="24">
        <v>1.006</v>
      </c>
    </row>
    <row r="34" spans="1:5" ht="15.75">
      <c r="A34" s="16" t="s">
        <v>49</v>
      </c>
      <c r="B34" s="17" t="s">
        <v>50</v>
      </c>
      <c r="C34" s="14">
        <v>464300</v>
      </c>
      <c r="D34" s="14">
        <v>465640.91</v>
      </c>
      <c r="E34" s="15">
        <v>1.003</v>
      </c>
    </row>
    <row r="35" spans="1:5" ht="63">
      <c r="A35" s="16" t="s">
        <v>51</v>
      </c>
      <c r="B35" s="17" t="s">
        <v>52</v>
      </c>
      <c r="C35" s="18">
        <v>464300</v>
      </c>
      <c r="D35" s="18">
        <v>465640.91</v>
      </c>
      <c r="E35" s="19">
        <v>1.003</v>
      </c>
    </row>
    <row r="36" spans="1:5" ht="15.75">
      <c r="A36" s="16" t="s">
        <v>53</v>
      </c>
      <c r="B36" s="17" t="s">
        <v>54</v>
      </c>
      <c r="C36" s="14">
        <v>118800</v>
      </c>
      <c r="D36" s="14">
        <v>120874.9</v>
      </c>
      <c r="E36" s="15">
        <v>1.017</v>
      </c>
    </row>
    <row r="37" spans="1:5" ht="63">
      <c r="A37" s="16" t="s">
        <v>55</v>
      </c>
      <c r="B37" s="17" t="s">
        <v>56</v>
      </c>
      <c r="C37" s="18">
        <v>118800</v>
      </c>
      <c r="D37" s="18">
        <v>120874.9</v>
      </c>
      <c r="E37" s="19">
        <v>1.017</v>
      </c>
    </row>
    <row r="38" spans="1:5" ht="63">
      <c r="A38" s="8" t="s">
        <v>57</v>
      </c>
      <c r="B38" s="9" t="s">
        <v>58</v>
      </c>
      <c r="C38" s="10">
        <v>129028.08</v>
      </c>
      <c r="D38" s="10">
        <v>129058.14</v>
      </c>
      <c r="E38" s="11">
        <v>1</v>
      </c>
    </row>
    <row r="39" spans="1:5" ht="157.5">
      <c r="A39" s="21" t="s">
        <v>59</v>
      </c>
      <c r="B39" s="22" t="s">
        <v>130</v>
      </c>
      <c r="C39" s="23">
        <v>104128.08</v>
      </c>
      <c r="D39" s="23">
        <v>104127.06</v>
      </c>
      <c r="E39" s="24">
        <v>1</v>
      </c>
    </row>
    <row r="40" spans="1:5" ht="141.75">
      <c r="A40" s="12" t="s">
        <v>114</v>
      </c>
      <c r="B40" s="13" t="s">
        <v>131</v>
      </c>
      <c r="C40" s="14">
        <v>88.08</v>
      </c>
      <c r="D40" s="14">
        <v>88.08</v>
      </c>
      <c r="E40" s="15">
        <v>1</v>
      </c>
    </row>
    <row r="41" spans="1:5" ht="157.5">
      <c r="A41" s="16" t="s">
        <v>115</v>
      </c>
      <c r="B41" s="17" t="s">
        <v>116</v>
      </c>
      <c r="C41" s="18">
        <v>88.08</v>
      </c>
      <c r="D41" s="18">
        <v>88.08</v>
      </c>
      <c r="E41" s="19">
        <v>1</v>
      </c>
    </row>
    <row r="42" spans="1:5" ht="157.5">
      <c r="A42" s="12" t="s">
        <v>60</v>
      </c>
      <c r="B42" s="13" t="s">
        <v>132</v>
      </c>
      <c r="C42" s="14">
        <v>104040</v>
      </c>
      <c r="D42" s="14">
        <v>104038.98</v>
      </c>
      <c r="E42" s="15">
        <v>1</v>
      </c>
    </row>
    <row r="43" spans="1:5" ht="126">
      <c r="A43" s="16" t="s">
        <v>61</v>
      </c>
      <c r="B43" s="17" t="s">
        <v>62</v>
      </c>
      <c r="C43" s="18">
        <v>104040</v>
      </c>
      <c r="D43" s="18">
        <v>104038.98</v>
      </c>
      <c r="E43" s="19">
        <v>1</v>
      </c>
    </row>
    <row r="44" spans="1:5" ht="141.75">
      <c r="A44" s="21" t="s">
        <v>63</v>
      </c>
      <c r="B44" s="22" t="s">
        <v>64</v>
      </c>
      <c r="C44" s="23">
        <v>24900</v>
      </c>
      <c r="D44" s="23">
        <v>24931.08</v>
      </c>
      <c r="E44" s="24">
        <v>1.001</v>
      </c>
    </row>
    <row r="45" spans="1:5" ht="157.5">
      <c r="A45" s="12" t="s">
        <v>65</v>
      </c>
      <c r="B45" s="13" t="s">
        <v>133</v>
      </c>
      <c r="C45" s="14">
        <v>24900</v>
      </c>
      <c r="D45" s="14">
        <v>24931.08</v>
      </c>
      <c r="E45" s="15">
        <v>1.001</v>
      </c>
    </row>
    <row r="46" spans="1:5" ht="173.25">
      <c r="A46" s="16" t="s">
        <v>66</v>
      </c>
      <c r="B46" s="17" t="s">
        <v>67</v>
      </c>
      <c r="C46" s="18">
        <v>24900</v>
      </c>
      <c r="D46" s="18">
        <v>24931.08</v>
      </c>
      <c r="E46" s="19">
        <v>1.001</v>
      </c>
    </row>
    <row r="47" spans="1:5" ht="47.25">
      <c r="A47" s="8" t="s">
        <v>68</v>
      </c>
      <c r="B47" s="9" t="s">
        <v>69</v>
      </c>
      <c r="C47" s="10">
        <v>5995200</v>
      </c>
      <c r="D47" s="10">
        <v>5996510.95</v>
      </c>
      <c r="E47" s="11">
        <v>1</v>
      </c>
    </row>
    <row r="48" spans="1:5" ht="31.5">
      <c r="A48" s="12" t="s">
        <v>70</v>
      </c>
      <c r="B48" s="13" t="s">
        <v>71</v>
      </c>
      <c r="C48" s="14">
        <v>5995200</v>
      </c>
      <c r="D48" s="14">
        <v>5996510.95</v>
      </c>
      <c r="E48" s="15">
        <v>1</v>
      </c>
    </row>
    <row r="49" spans="1:5" ht="47.25">
      <c r="A49" s="12" t="s">
        <v>72</v>
      </c>
      <c r="B49" s="13" t="s">
        <v>73</v>
      </c>
      <c r="C49" s="14">
        <v>190200</v>
      </c>
      <c r="D49" s="14">
        <v>191510.95</v>
      </c>
      <c r="E49" s="15">
        <v>1.007</v>
      </c>
    </row>
    <row r="50" spans="1:5" ht="63">
      <c r="A50" s="16" t="s">
        <v>74</v>
      </c>
      <c r="B50" s="17" t="s">
        <v>75</v>
      </c>
      <c r="C50" s="18">
        <v>190200</v>
      </c>
      <c r="D50" s="18">
        <v>191510.95</v>
      </c>
      <c r="E50" s="19">
        <v>1.007</v>
      </c>
    </row>
    <row r="51" spans="1:5" ht="31.5">
      <c r="A51" s="12" t="s">
        <v>76</v>
      </c>
      <c r="B51" s="13" t="s">
        <v>77</v>
      </c>
      <c r="C51" s="14">
        <v>5805000</v>
      </c>
      <c r="D51" s="14">
        <v>5805000</v>
      </c>
      <c r="E51" s="15">
        <v>1</v>
      </c>
    </row>
    <row r="52" spans="1:5" ht="47.25">
      <c r="A52" s="16" t="s">
        <v>78</v>
      </c>
      <c r="B52" s="17" t="s">
        <v>79</v>
      </c>
      <c r="C52" s="18">
        <v>5805000</v>
      </c>
      <c r="D52" s="18">
        <v>5805000</v>
      </c>
      <c r="E52" s="19">
        <v>1</v>
      </c>
    </row>
    <row r="53" spans="1:5" ht="47.25">
      <c r="A53" s="8" t="s">
        <v>117</v>
      </c>
      <c r="B53" s="25" t="s">
        <v>118</v>
      </c>
      <c r="C53" s="10">
        <v>39184.86</v>
      </c>
      <c r="D53" s="10">
        <v>39184.86</v>
      </c>
      <c r="E53" s="11">
        <v>1</v>
      </c>
    </row>
    <row r="54" spans="1:5" ht="63">
      <c r="A54" s="12" t="s">
        <v>119</v>
      </c>
      <c r="B54" s="26" t="s">
        <v>120</v>
      </c>
      <c r="C54" s="14">
        <v>39184.86</v>
      </c>
      <c r="D54" s="14">
        <v>39184.86</v>
      </c>
      <c r="E54" s="15">
        <v>1</v>
      </c>
    </row>
    <row r="55" spans="1:5" ht="110.25">
      <c r="A55" s="16" t="s">
        <v>121</v>
      </c>
      <c r="B55" s="27" t="s">
        <v>122</v>
      </c>
      <c r="C55" s="18">
        <v>39184.86</v>
      </c>
      <c r="D55" s="18">
        <v>39184.86</v>
      </c>
      <c r="E55" s="19">
        <v>1</v>
      </c>
    </row>
    <row r="56" spans="1:5" ht="15.75">
      <c r="A56" s="28" t="s">
        <v>80</v>
      </c>
      <c r="B56" s="29" t="s">
        <v>81</v>
      </c>
      <c r="C56" s="6">
        <v>6824808.83</v>
      </c>
      <c r="D56" s="6">
        <v>6824608.83</v>
      </c>
      <c r="E56" s="7">
        <v>1</v>
      </c>
    </row>
    <row r="57" spans="1:5" ht="47.25">
      <c r="A57" s="8" t="s">
        <v>82</v>
      </c>
      <c r="B57" s="9" t="s">
        <v>83</v>
      </c>
      <c r="C57" s="10">
        <v>6827082.43</v>
      </c>
      <c r="D57" s="10">
        <v>6826882.43</v>
      </c>
      <c r="E57" s="11">
        <v>1</v>
      </c>
    </row>
    <row r="58" spans="1:5" ht="47.25">
      <c r="A58" s="30" t="s">
        <v>84</v>
      </c>
      <c r="B58" s="31" t="s">
        <v>85</v>
      </c>
      <c r="C58" s="32">
        <v>6541500</v>
      </c>
      <c r="D58" s="32">
        <v>6541500</v>
      </c>
      <c r="E58" s="33">
        <v>1</v>
      </c>
    </row>
    <row r="59" spans="1:5" ht="31.5">
      <c r="A59" s="12" t="s">
        <v>86</v>
      </c>
      <c r="B59" s="13" t="s">
        <v>87</v>
      </c>
      <c r="C59" s="14">
        <v>6541500</v>
      </c>
      <c r="D59" s="14">
        <v>6541500</v>
      </c>
      <c r="E59" s="15">
        <v>1</v>
      </c>
    </row>
    <row r="60" spans="1:5" ht="47.25">
      <c r="A60" s="16" t="s">
        <v>88</v>
      </c>
      <c r="B60" s="17" t="s">
        <v>89</v>
      </c>
      <c r="C60" s="18">
        <v>6541500</v>
      </c>
      <c r="D60" s="18">
        <v>6541500</v>
      </c>
      <c r="E60" s="19">
        <v>1</v>
      </c>
    </row>
    <row r="61" spans="1:5" ht="47.25">
      <c r="A61" s="30" t="s">
        <v>90</v>
      </c>
      <c r="B61" s="31" t="s">
        <v>91</v>
      </c>
      <c r="C61" s="32">
        <v>216124.43</v>
      </c>
      <c r="D61" s="32">
        <v>215924.43</v>
      </c>
      <c r="E61" s="33">
        <v>0.999</v>
      </c>
    </row>
    <row r="62" spans="1:5" ht="78.75">
      <c r="A62" s="12" t="s">
        <v>92</v>
      </c>
      <c r="B62" s="13" t="s">
        <v>93</v>
      </c>
      <c r="C62" s="14">
        <v>186200</v>
      </c>
      <c r="D62" s="14">
        <v>186200</v>
      </c>
      <c r="E62" s="15">
        <v>1</v>
      </c>
    </row>
    <row r="63" spans="1:5" ht="78.75">
      <c r="A63" s="16" t="s">
        <v>94</v>
      </c>
      <c r="B63" s="17" t="s">
        <v>95</v>
      </c>
      <c r="C63" s="18">
        <v>186200</v>
      </c>
      <c r="D63" s="18">
        <v>186200</v>
      </c>
      <c r="E63" s="19">
        <v>1</v>
      </c>
    </row>
    <row r="64" spans="1:5" ht="63">
      <c r="A64" s="12" t="s">
        <v>96</v>
      </c>
      <c r="B64" s="13" t="s">
        <v>97</v>
      </c>
      <c r="C64" s="14">
        <v>29924.43</v>
      </c>
      <c r="D64" s="14">
        <v>29724.43</v>
      </c>
      <c r="E64" s="15">
        <v>0.993</v>
      </c>
    </row>
    <row r="65" spans="1:5" ht="63">
      <c r="A65" s="16" t="s">
        <v>98</v>
      </c>
      <c r="B65" s="17" t="s">
        <v>99</v>
      </c>
      <c r="C65" s="18">
        <v>29924.43</v>
      </c>
      <c r="D65" s="18">
        <v>29724.43</v>
      </c>
      <c r="E65" s="19">
        <v>0.993</v>
      </c>
    </row>
    <row r="66" spans="1:5" ht="31.5">
      <c r="A66" s="30" t="s">
        <v>100</v>
      </c>
      <c r="B66" s="31" t="s">
        <v>101</v>
      </c>
      <c r="C66" s="32">
        <v>69458</v>
      </c>
      <c r="D66" s="32">
        <v>69458</v>
      </c>
      <c r="E66" s="33">
        <v>1</v>
      </c>
    </row>
    <row r="67" spans="1:5" ht="47.25">
      <c r="A67" s="12" t="s">
        <v>102</v>
      </c>
      <c r="B67" s="13" t="s">
        <v>103</v>
      </c>
      <c r="C67" s="14">
        <v>69458</v>
      </c>
      <c r="D67" s="14">
        <v>69458</v>
      </c>
      <c r="E67" s="15">
        <v>1</v>
      </c>
    </row>
    <row r="68" spans="1:5" ht="47.25">
      <c r="A68" s="16" t="s">
        <v>104</v>
      </c>
      <c r="B68" s="17" t="s">
        <v>105</v>
      </c>
      <c r="C68" s="18">
        <v>69458</v>
      </c>
      <c r="D68" s="18">
        <v>69458</v>
      </c>
      <c r="E68" s="19">
        <v>1</v>
      </c>
    </row>
    <row r="69" spans="1:5" ht="78.75">
      <c r="A69" s="8" t="s">
        <v>123</v>
      </c>
      <c r="B69" s="9" t="s">
        <v>124</v>
      </c>
      <c r="C69" s="10">
        <v>-2273.6</v>
      </c>
      <c r="D69" s="10">
        <v>-2273.6</v>
      </c>
      <c r="E69" s="11">
        <v>1</v>
      </c>
    </row>
    <row r="70" spans="1:5" ht="78.75">
      <c r="A70" s="12" t="s">
        <v>125</v>
      </c>
      <c r="B70" s="13" t="s">
        <v>126</v>
      </c>
      <c r="C70" s="14">
        <v>-2273.6</v>
      </c>
      <c r="D70" s="14">
        <v>-2273.6</v>
      </c>
      <c r="E70" s="15">
        <v>1</v>
      </c>
    </row>
    <row r="71" spans="1:5" ht="15.75">
      <c r="A71" s="34"/>
      <c r="B71" s="29" t="s">
        <v>106</v>
      </c>
      <c r="C71" s="6">
        <v>18024090.950000003</v>
      </c>
      <c r="D71" s="6">
        <v>18105238.53</v>
      </c>
      <c r="E71" s="7">
        <v>1.005</v>
      </c>
    </row>
    <row r="72" spans="1:5" ht="15">
      <c r="A72" s="2"/>
      <c r="B72" s="2"/>
      <c r="C72" s="2"/>
      <c r="D72" s="2"/>
      <c r="E72" s="2"/>
    </row>
    <row r="73" spans="1:5" ht="15.75">
      <c r="A73" s="125" t="s">
        <v>107</v>
      </c>
      <c r="B73" s="125"/>
      <c r="C73" s="35" t="s">
        <v>108</v>
      </c>
      <c r="D73" s="35"/>
      <c r="E73" s="35"/>
    </row>
  </sheetData>
  <sheetProtection/>
  <mergeCells count="6">
    <mergeCell ref="A6:E6"/>
    <mergeCell ref="A73:B73"/>
    <mergeCell ref="C1:E1"/>
    <mergeCell ref="C4:E4"/>
    <mergeCell ref="B2:E2"/>
    <mergeCell ref="B3:E3"/>
  </mergeCells>
  <printOptions/>
  <pageMargins left="0.75" right="0.75" top="1" bottom="1" header="0.5" footer="0.5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"/>
  <sheetViews>
    <sheetView zoomScalePageLayoutView="0" workbookViewId="0" topLeftCell="A139">
      <selection activeCell="I133" sqref="I133"/>
    </sheetView>
  </sheetViews>
  <sheetFormatPr defaultColWidth="9.00390625" defaultRowHeight="12.75"/>
  <cols>
    <col min="1" max="1" width="6.625" style="0" customWidth="1"/>
    <col min="2" max="2" width="8.875" style="0" customWidth="1"/>
    <col min="3" max="3" width="18.00390625" style="0" customWidth="1"/>
    <col min="4" max="4" width="8.25390625" style="0" customWidth="1"/>
    <col min="5" max="5" width="43.00390625" style="0" customWidth="1"/>
    <col min="6" max="7" width="18.00390625" style="0" customWidth="1"/>
    <col min="8" max="8" width="14.00390625" style="0" customWidth="1"/>
    <col min="9" max="16384" width="18.00390625" style="0" customWidth="1"/>
  </cols>
  <sheetData>
    <row r="1" spans="5:8" ht="18.75">
      <c r="E1" s="36"/>
      <c r="F1" s="133" t="s">
        <v>134</v>
      </c>
      <c r="G1" s="133"/>
      <c r="H1" s="133"/>
    </row>
    <row r="2" spans="5:8" ht="18.75">
      <c r="E2" s="133" t="s">
        <v>135</v>
      </c>
      <c r="F2" s="134"/>
      <c r="G2" s="134"/>
      <c r="H2" s="134"/>
    </row>
    <row r="3" spans="5:8" ht="18.75">
      <c r="E3" s="133" t="s">
        <v>136</v>
      </c>
      <c r="F3" s="133"/>
      <c r="G3" s="133"/>
      <c r="H3" s="133"/>
    </row>
    <row r="4" spans="5:8" ht="18.75">
      <c r="E4" s="133" t="s">
        <v>360</v>
      </c>
      <c r="F4" s="133"/>
      <c r="G4" s="133"/>
      <c r="H4" s="133"/>
    </row>
    <row r="6" spans="2:8" ht="18.75">
      <c r="B6" s="135" t="s">
        <v>137</v>
      </c>
      <c r="C6" s="135"/>
      <c r="D6" s="135"/>
      <c r="E6" s="135"/>
      <c r="F6" s="135"/>
      <c r="G6" s="135"/>
      <c r="H6" s="135"/>
    </row>
    <row r="8" spans="1:8" ht="31.5">
      <c r="A8" s="37" t="s">
        <v>138</v>
      </c>
      <c r="B8" s="38" t="s">
        <v>139</v>
      </c>
      <c r="C8" s="38" t="s">
        <v>140</v>
      </c>
      <c r="D8" s="38" t="s">
        <v>141</v>
      </c>
      <c r="E8" s="38" t="s">
        <v>142</v>
      </c>
      <c r="F8" s="38" t="s">
        <v>5</v>
      </c>
      <c r="G8" s="38" t="s">
        <v>143</v>
      </c>
      <c r="H8" s="114" t="s">
        <v>7</v>
      </c>
    </row>
    <row r="9" spans="1:8" ht="15.75">
      <c r="A9" s="39">
        <v>904</v>
      </c>
      <c r="B9" s="136" t="s">
        <v>144</v>
      </c>
      <c r="C9" s="137"/>
      <c r="D9" s="137"/>
      <c r="E9" s="137"/>
      <c r="F9" s="40">
        <f>SUM(F10,F43,F48,F69,F84,F114,F125)</f>
        <v>12743133.540000001</v>
      </c>
      <c r="G9" s="40">
        <f>SUM(G10,G43,G48,G69,G84,G114,G125)</f>
        <v>12616950.68</v>
      </c>
      <c r="H9" s="41">
        <v>0.99</v>
      </c>
    </row>
    <row r="10" spans="1:8" s="48" customFormat="1" ht="15.75">
      <c r="A10" s="42"/>
      <c r="B10" s="43" t="s">
        <v>145</v>
      </c>
      <c r="C10" s="43"/>
      <c r="D10" s="44"/>
      <c r="E10" s="45" t="s">
        <v>146</v>
      </c>
      <c r="F10" s="46">
        <f>SUM(F11,F15,F27,F31)</f>
        <v>4417403.48</v>
      </c>
      <c r="G10" s="46">
        <f>SUM(G11,G15,G27,G31)</f>
        <v>4404543.789999999</v>
      </c>
      <c r="H10" s="47">
        <v>0.997</v>
      </c>
    </row>
    <row r="11" spans="1:8" s="48" customFormat="1" ht="63">
      <c r="A11" s="42"/>
      <c r="B11" s="49" t="s">
        <v>147</v>
      </c>
      <c r="C11" s="49"/>
      <c r="D11" s="50"/>
      <c r="E11" s="51" t="s">
        <v>148</v>
      </c>
      <c r="F11" s="52">
        <f aca="true" t="shared" si="0" ref="F11:G13">SUM(F12)</f>
        <v>709943</v>
      </c>
      <c r="G11" s="52">
        <f t="shared" si="0"/>
        <v>708972.26</v>
      </c>
      <c r="H11" s="53">
        <v>0.997</v>
      </c>
    </row>
    <row r="12" spans="1:8" s="48" customFormat="1" ht="15.75">
      <c r="A12" s="42"/>
      <c r="B12" s="54"/>
      <c r="C12" s="55" t="s">
        <v>149</v>
      </c>
      <c r="D12" s="55"/>
      <c r="E12" s="56" t="s">
        <v>150</v>
      </c>
      <c r="F12" s="57">
        <f t="shared" si="0"/>
        <v>709943</v>
      </c>
      <c r="G12" s="58">
        <f t="shared" si="0"/>
        <v>708972.26</v>
      </c>
      <c r="H12" s="59">
        <v>0.997</v>
      </c>
    </row>
    <row r="13" spans="1:8" s="48" customFormat="1" ht="15.75">
      <c r="A13" s="42"/>
      <c r="B13" s="60"/>
      <c r="C13" s="61" t="s">
        <v>151</v>
      </c>
      <c r="D13" s="61"/>
      <c r="E13" s="62" t="s">
        <v>152</v>
      </c>
      <c r="F13" s="63">
        <f t="shared" si="0"/>
        <v>709943</v>
      </c>
      <c r="G13" s="64">
        <f t="shared" si="0"/>
        <v>708972.26</v>
      </c>
      <c r="H13" s="65">
        <v>0.999</v>
      </c>
    </row>
    <row r="14" spans="1:8" s="48" customFormat="1" ht="94.5">
      <c r="A14" s="42"/>
      <c r="B14" s="60"/>
      <c r="C14" s="61"/>
      <c r="D14" s="61">
        <v>100</v>
      </c>
      <c r="E14" s="66" t="s">
        <v>153</v>
      </c>
      <c r="F14" s="63">
        <v>709943</v>
      </c>
      <c r="G14" s="64">
        <v>708972.26</v>
      </c>
      <c r="H14" s="65">
        <v>0.999</v>
      </c>
    </row>
    <row r="15" spans="1:8" s="48" customFormat="1" ht="94.5">
      <c r="A15" s="42"/>
      <c r="B15" s="49" t="s">
        <v>154</v>
      </c>
      <c r="C15" s="49"/>
      <c r="D15" s="50"/>
      <c r="E15" s="51" t="s">
        <v>155</v>
      </c>
      <c r="F15" s="52">
        <f>SUM(F16)</f>
        <v>3431360</v>
      </c>
      <c r="G15" s="52">
        <f>SUM(G16)</f>
        <v>3420532.01</v>
      </c>
      <c r="H15" s="53">
        <v>0.997</v>
      </c>
    </row>
    <row r="16" spans="1:8" s="48" customFormat="1" ht="15.75">
      <c r="A16" s="42"/>
      <c r="B16" s="54"/>
      <c r="C16" s="55" t="s">
        <v>149</v>
      </c>
      <c r="D16" s="55"/>
      <c r="E16" s="56" t="s">
        <v>150</v>
      </c>
      <c r="F16" s="57">
        <f>SUM(F17,F19,F23,F25)</f>
        <v>3431360</v>
      </c>
      <c r="G16" s="58">
        <f>SUM(G17,G19,G23,G25)</f>
        <v>3420532.01</v>
      </c>
      <c r="H16" s="59">
        <v>0.997</v>
      </c>
    </row>
    <row r="17" spans="1:8" s="48" customFormat="1" ht="31.5">
      <c r="A17" s="42"/>
      <c r="B17" s="67"/>
      <c r="C17" s="61" t="s">
        <v>156</v>
      </c>
      <c r="D17" s="61"/>
      <c r="E17" s="62" t="s">
        <v>157</v>
      </c>
      <c r="F17" s="63">
        <f>SUM(F18)</f>
        <v>1400</v>
      </c>
      <c r="G17" s="64">
        <f>SUM(G18)</f>
        <v>0</v>
      </c>
      <c r="H17" s="65">
        <v>0</v>
      </c>
    </row>
    <row r="18" spans="1:8" s="48" customFormat="1" ht="47.25">
      <c r="A18" s="42"/>
      <c r="B18" s="67"/>
      <c r="C18" s="61"/>
      <c r="D18" s="61">
        <v>200</v>
      </c>
      <c r="E18" s="66" t="s">
        <v>158</v>
      </c>
      <c r="F18" s="63">
        <v>1400</v>
      </c>
      <c r="G18" s="64">
        <v>0</v>
      </c>
      <c r="H18" s="65">
        <v>0</v>
      </c>
    </row>
    <row r="19" spans="1:8" s="48" customFormat="1" ht="47.25">
      <c r="A19" s="42"/>
      <c r="B19" s="67"/>
      <c r="C19" s="61" t="s">
        <v>159</v>
      </c>
      <c r="D19" s="61"/>
      <c r="E19" s="62" t="s">
        <v>160</v>
      </c>
      <c r="F19" s="63">
        <f>SUM(F20:F22)</f>
        <v>3403047</v>
      </c>
      <c r="G19" s="64">
        <f>SUM(G20:G22)</f>
        <v>3393619.01</v>
      </c>
      <c r="H19" s="65">
        <v>0.997</v>
      </c>
    </row>
    <row r="20" spans="1:8" s="48" customFormat="1" ht="94.5">
      <c r="A20" s="42"/>
      <c r="B20" s="67"/>
      <c r="C20" s="61"/>
      <c r="D20" s="61">
        <v>100</v>
      </c>
      <c r="E20" s="66" t="s">
        <v>153</v>
      </c>
      <c r="F20" s="63">
        <v>1954673</v>
      </c>
      <c r="G20" s="64">
        <v>1947367.55</v>
      </c>
      <c r="H20" s="65">
        <v>0.996</v>
      </c>
    </row>
    <row r="21" spans="1:8" s="48" customFormat="1" ht="47.25">
      <c r="A21" s="42"/>
      <c r="B21" s="67"/>
      <c r="C21" s="68"/>
      <c r="D21" s="61">
        <v>200</v>
      </c>
      <c r="E21" s="66" t="s">
        <v>158</v>
      </c>
      <c r="F21" s="63">
        <v>1359986</v>
      </c>
      <c r="G21" s="64">
        <v>1357863.46</v>
      </c>
      <c r="H21" s="65">
        <v>0.998</v>
      </c>
    </row>
    <row r="22" spans="1:8" s="48" customFormat="1" ht="15.75">
      <c r="A22" s="42"/>
      <c r="B22" s="67"/>
      <c r="C22" s="61"/>
      <c r="D22" s="61">
        <v>800</v>
      </c>
      <c r="E22" s="62" t="s">
        <v>161</v>
      </c>
      <c r="F22" s="63">
        <v>88388</v>
      </c>
      <c r="G22" s="64">
        <v>88388</v>
      </c>
      <c r="H22" s="65">
        <v>1</v>
      </c>
    </row>
    <row r="23" spans="1:8" s="48" customFormat="1" ht="31.5">
      <c r="A23" s="42"/>
      <c r="B23" s="67"/>
      <c r="C23" s="61" t="s">
        <v>162</v>
      </c>
      <c r="D23" s="61"/>
      <c r="E23" s="62" t="s">
        <v>163</v>
      </c>
      <c r="F23" s="63">
        <f>SUM(F24)</f>
        <v>24913</v>
      </c>
      <c r="G23" s="64">
        <f>SUM(G24)</f>
        <v>24913</v>
      </c>
      <c r="H23" s="65">
        <v>1</v>
      </c>
    </row>
    <row r="24" spans="1:8" s="48" customFormat="1" ht="15.75">
      <c r="A24" s="42"/>
      <c r="B24" s="67"/>
      <c r="C24" s="61"/>
      <c r="D24" s="61">
        <v>500</v>
      </c>
      <c r="E24" s="62" t="s">
        <v>164</v>
      </c>
      <c r="F24" s="63">
        <v>24913</v>
      </c>
      <c r="G24" s="64">
        <v>24913</v>
      </c>
      <c r="H24" s="65">
        <v>1</v>
      </c>
    </row>
    <row r="25" spans="1:8" s="48" customFormat="1" ht="94.5">
      <c r="A25" s="42"/>
      <c r="B25" s="67"/>
      <c r="C25" s="69" t="s">
        <v>165</v>
      </c>
      <c r="D25" s="69"/>
      <c r="E25" s="70" t="s">
        <v>166</v>
      </c>
      <c r="F25" s="71">
        <f>SUM(F26)</f>
        <v>2000</v>
      </c>
      <c r="G25" s="72">
        <f>SUM(G26)</f>
        <v>2000</v>
      </c>
      <c r="H25" s="73">
        <v>1</v>
      </c>
    </row>
    <row r="26" spans="1:8" s="48" customFormat="1" ht="15.75">
      <c r="A26" s="42"/>
      <c r="B26" s="60"/>
      <c r="C26" s="61"/>
      <c r="D26" s="61">
        <v>500</v>
      </c>
      <c r="E26" s="62" t="s">
        <v>164</v>
      </c>
      <c r="F26" s="63">
        <v>2000</v>
      </c>
      <c r="G26" s="64">
        <v>2000</v>
      </c>
      <c r="H26" s="65">
        <v>1</v>
      </c>
    </row>
    <row r="27" spans="1:8" s="48" customFormat="1" ht="31.5">
      <c r="A27" s="42"/>
      <c r="B27" s="49" t="s">
        <v>167</v>
      </c>
      <c r="C27" s="49"/>
      <c r="D27" s="50"/>
      <c r="E27" s="51" t="s">
        <v>168</v>
      </c>
      <c r="F27" s="52">
        <f aca="true" t="shared" si="1" ref="F27:G29">SUM(F28)</f>
        <v>73310</v>
      </c>
      <c r="G27" s="52">
        <f t="shared" si="1"/>
        <v>73310</v>
      </c>
      <c r="H27" s="53">
        <v>1</v>
      </c>
    </row>
    <row r="28" spans="1:8" s="48" customFormat="1" ht="15.75">
      <c r="A28" s="42"/>
      <c r="B28" s="54"/>
      <c r="C28" s="55" t="s">
        <v>149</v>
      </c>
      <c r="D28" s="55"/>
      <c r="E28" s="56" t="s">
        <v>150</v>
      </c>
      <c r="F28" s="57">
        <f t="shared" si="1"/>
        <v>73310</v>
      </c>
      <c r="G28" s="58">
        <f t="shared" si="1"/>
        <v>73310</v>
      </c>
      <c r="H28" s="59">
        <v>1</v>
      </c>
    </row>
    <row r="29" spans="1:8" s="48" customFormat="1" ht="15.75">
      <c r="A29" s="42"/>
      <c r="B29" s="60"/>
      <c r="C29" s="69" t="s">
        <v>169</v>
      </c>
      <c r="D29" s="74"/>
      <c r="E29" s="75" t="s">
        <v>170</v>
      </c>
      <c r="F29" s="71">
        <f t="shared" si="1"/>
        <v>73310</v>
      </c>
      <c r="G29" s="72">
        <f t="shared" si="1"/>
        <v>73310</v>
      </c>
      <c r="H29" s="73">
        <v>1</v>
      </c>
    </row>
    <row r="30" spans="1:8" s="48" customFormat="1" ht="47.25">
      <c r="A30" s="42"/>
      <c r="B30" s="60"/>
      <c r="C30" s="69"/>
      <c r="D30" s="61">
        <v>200</v>
      </c>
      <c r="E30" s="66" t="s">
        <v>158</v>
      </c>
      <c r="F30" s="71">
        <v>73310</v>
      </c>
      <c r="G30" s="72">
        <v>73310</v>
      </c>
      <c r="H30" s="73">
        <v>1</v>
      </c>
    </row>
    <row r="31" spans="1:8" s="48" customFormat="1" ht="15.75">
      <c r="A31" s="42"/>
      <c r="B31" s="76" t="s">
        <v>171</v>
      </c>
      <c r="C31" s="76"/>
      <c r="D31" s="77"/>
      <c r="E31" s="78" t="s">
        <v>172</v>
      </c>
      <c r="F31" s="52">
        <f>SUM(F32)</f>
        <v>202790.47999999998</v>
      </c>
      <c r="G31" s="52">
        <f>SUM(G32)</f>
        <v>201729.52</v>
      </c>
      <c r="H31" s="53">
        <v>0.995</v>
      </c>
    </row>
    <row r="32" spans="1:8" s="48" customFormat="1" ht="15.75">
      <c r="A32" s="42"/>
      <c r="B32" s="54"/>
      <c r="C32" s="55" t="s">
        <v>149</v>
      </c>
      <c r="D32" s="55"/>
      <c r="E32" s="56" t="s">
        <v>150</v>
      </c>
      <c r="F32" s="57">
        <f>SUM(F33,F35,F37,F39,F41)</f>
        <v>202790.47999999998</v>
      </c>
      <c r="G32" s="58">
        <f>SUM(G33,G35,G37,G39,G41)</f>
        <v>201729.52</v>
      </c>
      <c r="H32" s="59">
        <v>0.995</v>
      </c>
    </row>
    <row r="33" spans="1:8" s="48" customFormat="1" ht="31.5">
      <c r="A33" s="42"/>
      <c r="B33" s="67"/>
      <c r="C33" s="61" t="s">
        <v>173</v>
      </c>
      <c r="D33" s="61"/>
      <c r="E33" s="62" t="s">
        <v>174</v>
      </c>
      <c r="F33" s="63">
        <f>SUM(F34)</f>
        <v>13300</v>
      </c>
      <c r="G33" s="64">
        <f>SUM(G34)</f>
        <v>13282.96</v>
      </c>
      <c r="H33" s="65">
        <v>0.999</v>
      </c>
    </row>
    <row r="34" spans="1:8" s="48" customFormat="1" ht="47.25">
      <c r="A34" s="42"/>
      <c r="B34" s="67"/>
      <c r="C34" s="61"/>
      <c r="D34" s="61">
        <v>200</v>
      </c>
      <c r="E34" s="66" t="s">
        <v>158</v>
      </c>
      <c r="F34" s="63">
        <v>13300</v>
      </c>
      <c r="G34" s="64">
        <v>13282.96</v>
      </c>
      <c r="H34" s="65">
        <v>0.999</v>
      </c>
    </row>
    <row r="35" spans="1:8" s="48" customFormat="1" ht="47.25">
      <c r="A35" s="42"/>
      <c r="B35" s="67"/>
      <c r="C35" s="61" t="s">
        <v>175</v>
      </c>
      <c r="D35" s="61"/>
      <c r="E35" s="62" t="s">
        <v>176</v>
      </c>
      <c r="F35" s="63">
        <f>SUM(F36)</f>
        <v>25516.08</v>
      </c>
      <c r="G35" s="64">
        <f>SUM(G36)</f>
        <v>25516.08</v>
      </c>
      <c r="H35" s="65">
        <v>1</v>
      </c>
    </row>
    <row r="36" spans="1:8" s="48" customFormat="1" ht="47.25">
      <c r="A36" s="42"/>
      <c r="B36" s="67"/>
      <c r="C36" s="61"/>
      <c r="D36" s="61">
        <v>200</v>
      </c>
      <c r="E36" s="66" t="s">
        <v>158</v>
      </c>
      <c r="F36" s="63">
        <v>25516.08</v>
      </c>
      <c r="G36" s="64">
        <v>25516.08</v>
      </c>
      <c r="H36" s="65">
        <v>1</v>
      </c>
    </row>
    <row r="37" spans="1:8" s="48" customFormat="1" ht="47.25">
      <c r="A37" s="42"/>
      <c r="B37" s="67"/>
      <c r="C37" s="61" t="s">
        <v>177</v>
      </c>
      <c r="D37" s="61"/>
      <c r="E37" s="62" t="s">
        <v>178</v>
      </c>
      <c r="F37" s="63">
        <f>SUM(F38)</f>
        <v>63300</v>
      </c>
      <c r="G37" s="64">
        <f>SUM(G38)</f>
        <v>62256.08</v>
      </c>
      <c r="H37" s="65">
        <v>0.982</v>
      </c>
    </row>
    <row r="38" spans="1:8" s="48" customFormat="1" ht="47.25">
      <c r="A38" s="42"/>
      <c r="B38" s="67"/>
      <c r="C38" s="61"/>
      <c r="D38" s="61">
        <v>200</v>
      </c>
      <c r="E38" s="66" t="s">
        <v>158</v>
      </c>
      <c r="F38" s="63">
        <v>63300</v>
      </c>
      <c r="G38" s="64">
        <v>62256.08</v>
      </c>
      <c r="H38" s="65">
        <v>0.982</v>
      </c>
    </row>
    <row r="39" spans="1:8" s="48" customFormat="1" ht="31.5">
      <c r="A39" s="42"/>
      <c r="B39" s="67"/>
      <c r="C39" s="61" t="s">
        <v>179</v>
      </c>
      <c r="D39" s="61"/>
      <c r="E39" s="62" t="s">
        <v>180</v>
      </c>
      <c r="F39" s="63">
        <f>SUM(F40)</f>
        <v>20000</v>
      </c>
      <c r="G39" s="64">
        <f>SUM(G40)</f>
        <v>20000</v>
      </c>
      <c r="H39" s="65">
        <v>1</v>
      </c>
    </row>
    <row r="40" spans="1:8" s="48" customFormat="1" ht="15.75">
      <c r="A40" s="42"/>
      <c r="B40" s="60"/>
      <c r="C40" s="61"/>
      <c r="D40" s="61">
        <v>800</v>
      </c>
      <c r="E40" s="62" t="s">
        <v>161</v>
      </c>
      <c r="F40" s="63">
        <v>20000</v>
      </c>
      <c r="G40" s="64">
        <v>20000</v>
      </c>
      <c r="H40" s="65">
        <v>1</v>
      </c>
    </row>
    <row r="41" spans="1:8" s="48" customFormat="1" ht="47.25">
      <c r="A41" s="42"/>
      <c r="B41" s="67"/>
      <c r="C41" s="69" t="s">
        <v>181</v>
      </c>
      <c r="D41" s="74"/>
      <c r="E41" s="79" t="s">
        <v>182</v>
      </c>
      <c r="F41" s="71">
        <f>SUM(F42)</f>
        <v>80674.4</v>
      </c>
      <c r="G41" s="72">
        <f>SUM(G42)</f>
        <v>80674.4</v>
      </c>
      <c r="H41" s="73">
        <v>1</v>
      </c>
    </row>
    <row r="42" spans="1:8" s="48" customFormat="1" ht="15.75">
      <c r="A42" s="42"/>
      <c r="B42" s="60"/>
      <c r="C42" s="69"/>
      <c r="D42" s="61">
        <v>800</v>
      </c>
      <c r="E42" s="66" t="s">
        <v>161</v>
      </c>
      <c r="F42" s="71">
        <v>80674.4</v>
      </c>
      <c r="G42" s="72">
        <v>80674.4</v>
      </c>
      <c r="H42" s="73">
        <v>1</v>
      </c>
    </row>
    <row r="43" spans="1:8" s="48" customFormat="1" ht="15.75">
      <c r="A43" s="42"/>
      <c r="B43" s="43" t="s">
        <v>183</v>
      </c>
      <c r="C43" s="43"/>
      <c r="D43" s="44"/>
      <c r="E43" s="45" t="s">
        <v>184</v>
      </c>
      <c r="F43" s="46">
        <f aca="true" t="shared" si="2" ref="F43:G46">SUM(F44)</f>
        <v>186200</v>
      </c>
      <c r="G43" s="46">
        <f t="shared" si="2"/>
        <v>186200</v>
      </c>
      <c r="H43" s="47">
        <v>1</v>
      </c>
    </row>
    <row r="44" spans="1:8" s="48" customFormat="1" ht="31.5">
      <c r="A44" s="42"/>
      <c r="B44" s="49" t="s">
        <v>185</v>
      </c>
      <c r="C44" s="49"/>
      <c r="D44" s="50"/>
      <c r="E44" s="51" t="s">
        <v>186</v>
      </c>
      <c r="F44" s="52">
        <f t="shared" si="2"/>
        <v>186200</v>
      </c>
      <c r="G44" s="52">
        <f t="shared" si="2"/>
        <v>186200</v>
      </c>
      <c r="H44" s="53">
        <v>1</v>
      </c>
    </row>
    <row r="45" spans="1:8" s="48" customFormat="1" ht="15.75">
      <c r="A45" s="42"/>
      <c r="B45" s="54"/>
      <c r="C45" s="55" t="s">
        <v>149</v>
      </c>
      <c r="D45" s="55"/>
      <c r="E45" s="56" t="s">
        <v>150</v>
      </c>
      <c r="F45" s="57">
        <f t="shared" si="2"/>
        <v>186200</v>
      </c>
      <c r="G45" s="58">
        <f t="shared" si="2"/>
        <v>186200</v>
      </c>
      <c r="H45" s="59">
        <v>1</v>
      </c>
    </row>
    <row r="46" spans="1:8" s="48" customFormat="1" ht="47.25">
      <c r="A46" s="42"/>
      <c r="B46" s="60"/>
      <c r="C46" s="61" t="s">
        <v>187</v>
      </c>
      <c r="D46" s="61"/>
      <c r="E46" s="62" t="s">
        <v>188</v>
      </c>
      <c r="F46" s="63">
        <f t="shared" si="2"/>
        <v>186200</v>
      </c>
      <c r="G46" s="64">
        <f t="shared" si="2"/>
        <v>186200</v>
      </c>
      <c r="H46" s="65">
        <v>1</v>
      </c>
    </row>
    <row r="47" spans="1:8" s="48" customFormat="1" ht="94.5">
      <c r="A47" s="42"/>
      <c r="B47" s="60"/>
      <c r="C47" s="61"/>
      <c r="D47" s="61">
        <v>100</v>
      </c>
      <c r="E47" s="66" t="s">
        <v>153</v>
      </c>
      <c r="F47" s="63">
        <v>186200</v>
      </c>
      <c r="G47" s="64">
        <v>186200</v>
      </c>
      <c r="H47" s="65">
        <v>1</v>
      </c>
    </row>
    <row r="48" spans="1:8" s="48" customFormat="1" ht="31.5">
      <c r="A48" s="42"/>
      <c r="B48" s="43" t="s">
        <v>189</v>
      </c>
      <c r="C48" s="43"/>
      <c r="D48" s="44"/>
      <c r="E48" s="45" t="s">
        <v>190</v>
      </c>
      <c r="F48" s="46">
        <f>SUM(F49,F64)</f>
        <v>61100</v>
      </c>
      <c r="G48" s="46">
        <f>SUM(G49,G64)</f>
        <v>61100</v>
      </c>
      <c r="H48" s="47">
        <v>1</v>
      </c>
    </row>
    <row r="49" spans="1:8" s="48" customFormat="1" ht="15.75">
      <c r="A49" s="42"/>
      <c r="B49" s="49" t="s">
        <v>191</v>
      </c>
      <c r="C49" s="49"/>
      <c r="D49" s="50"/>
      <c r="E49" s="51" t="s">
        <v>192</v>
      </c>
      <c r="F49" s="52">
        <f>SUM(F50)</f>
        <v>58100</v>
      </c>
      <c r="G49" s="52">
        <f>SUM(G50)</f>
        <v>58100</v>
      </c>
      <c r="H49" s="53">
        <v>1</v>
      </c>
    </row>
    <row r="50" spans="1:8" s="48" customFormat="1" ht="78.75">
      <c r="A50" s="42"/>
      <c r="B50" s="60"/>
      <c r="C50" s="55" t="s">
        <v>193</v>
      </c>
      <c r="D50" s="56"/>
      <c r="E50" s="56" t="s">
        <v>194</v>
      </c>
      <c r="F50" s="80">
        <f>SUM(F51,F58)</f>
        <v>58100</v>
      </c>
      <c r="G50" s="58">
        <f>SUM(G51,G58)</f>
        <v>58100</v>
      </c>
      <c r="H50" s="59">
        <v>1</v>
      </c>
    </row>
    <row r="51" spans="1:8" s="48" customFormat="1" ht="94.5">
      <c r="A51" s="42"/>
      <c r="B51" s="60"/>
      <c r="C51" s="55" t="s">
        <v>195</v>
      </c>
      <c r="D51" s="56"/>
      <c r="E51" s="56" t="s">
        <v>196</v>
      </c>
      <c r="F51" s="80">
        <f>SUM(F52,F55)</f>
        <v>5100</v>
      </c>
      <c r="G51" s="58">
        <f>SUM(G52,G55)</f>
        <v>5100</v>
      </c>
      <c r="H51" s="59">
        <v>1</v>
      </c>
    </row>
    <row r="52" spans="1:8" s="48" customFormat="1" ht="31.5">
      <c r="A52" s="42"/>
      <c r="B52" s="60"/>
      <c r="C52" s="68" t="s">
        <v>197</v>
      </c>
      <c r="D52" s="81"/>
      <c r="E52" s="81" t="s">
        <v>198</v>
      </c>
      <c r="F52" s="82">
        <f>SUM(F53)</f>
        <v>4100</v>
      </c>
      <c r="G52" s="58">
        <f>SUM(G53)</f>
        <v>4100</v>
      </c>
      <c r="H52" s="59">
        <v>1</v>
      </c>
    </row>
    <row r="53" spans="1:8" s="48" customFormat="1" ht="15.75">
      <c r="A53" s="42"/>
      <c r="B53" s="60"/>
      <c r="C53" s="61" t="s">
        <v>199</v>
      </c>
      <c r="D53" s="62"/>
      <c r="E53" s="62" t="s">
        <v>200</v>
      </c>
      <c r="F53" s="63">
        <f>SUM(F54)</f>
        <v>4100</v>
      </c>
      <c r="G53" s="64">
        <f>SUM(G54)</f>
        <v>4100</v>
      </c>
      <c r="H53" s="65">
        <v>1</v>
      </c>
    </row>
    <row r="54" spans="1:8" s="48" customFormat="1" ht="47.25">
      <c r="A54" s="42"/>
      <c r="B54" s="60"/>
      <c r="C54" s="61"/>
      <c r="D54" s="61">
        <v>200</v>
      </c>
      <c r="E54" s="66" t="s">
        <v>158</v>
      </c>
      <c r="F54" s="63">
        <v>4100</v>
      </c>
      <c r="G54" s="64">
        <v>4100</v>
      </c>
      <c r="H54" s="65">
        <v>1</v>
      </c>
    </row>
    <row r="55" spans="1:8" s="48" customFormat="1" ht="31.5">
      <c r="A55" s="42"/>
      <c r="B55" s="60"/>
      <c r="C55" s="68" t="s">
        <v>201</v>
      </c>
      <c r="D55" s="81"/>
      <c r="E55" s="81" t="s">
        <v>202</v>
      </c>
      <c r="F55" s="82">
        <f>SUM(F56)</f>
        <v>1000</v>
      </c>
      <c r="G55" s="58">
        <f>SUM(G56)</f>
        <v>1000</v>
      </c>
      <c r="H55" s="59">
        <v>1</v>
      </c>
    </row>
    <row r="56" spans="1:8" s="48" customFormat="1" ht="47.25">
      <c r="A56" s="42"/>
      <c r="B56" s="60"/>
      <c r="C56" s="61" t="s">
        <v>203</v>
      </c>
      <c r="D56" s="62"/>
      <c r="E56" s="62" t="s">
        <v>204</v>
      </c>
      <c r="F56" s="63">
        <f>SUM(F57)</f>
        <v>1000</v>
      </c>
      <c r="G56" s="64">
        <f>SUM(G57)</f>
        <v>1000</v>
      </c>
      <c r="H56" s="65">
        <v>1</v>
      </c>
    </row>
    <row r="57" spans="1:8" s="48" customFormat="1" ht="47.25">
      <c r="A57" s="42"/>
      <c r="B57" s="60"/>
      <c r="C57" s="68"/>
      <c r="D57" s="61">
        <v>200</v>
      </c>
      <c r="E57" s="66" t="s">
        <v>158</v>
      </c>
      <c r="F57" s="63">
        <v>1000</v>
      </c>
      <c r="G57" s="64">
        <v>1000</v>
      </c>
      <c r="H57" s="65">
        <v>1</v>
      </c>
    </row>
    <row r="58" spans="1:8" s="48" customFormat="1" ht="78.75">
      <c r="A58" s="42"/>
      <c r="B58" s="60"/>
      <c r="C58" s="55" t="s">
        <v>205</v>
      </c>
      <c r="D58" s="55"/>
      <c r="E58" s="56" t="s">
        <v>206</v>
      </c>
      <c r="F58" s="80">
        <f>SUM(F59)</f>
        <v>53000</v>
      </c>
      <c r="G58" s="58">
        <f>SUM(G59)</f>
        <v>53000</v>
      </c>
      <c r="H58" s="59">
        <v>1</v>
      </c>
    </row>
    <row r="59" spans="1:8" s="48" customFormat="1" ht="47.25">
      <c r="A59" s="42"/>
      <c r="B59" s="60"/>
      <c r="C59" s="68" t="s">
        <v>207</v>
      </c>
      <c r="D59" s="68"/>
      <c r="E59" s="81" t="s">
        <v>208</v>
      </c>
      <c r="F59" s="82">
        <f>SUM(F60,F62)</f>
        <v>53000</v>
      </c>
      <c r="G59" s="58">
        <f>SUM(G60,G62)</f>
        <v>53000</v>
      </c>
      <c r="H59" s="59">
        <v>1</v>
      </c>
    </row>
    <row r="60" spans="1:8" s="48" customFormat="1" ht="47.25">
      <c r="A60" s="42"/>
      <c r="B60" s="60"/>
      <c r="C60" s="61" t="s">
        <v>209</v>
      </c>
      <c r="D60" s="61"/>
      <c r="E60" s="62" t="s">
        <v>210</v>
      </c>
      <c r="F60" s="63">
        <f>SUM(F61)</f>
        <v>43000</v>
      </c>
      <c r="G60" s="64">
        <f>SUM(G61)</f>
        <v>43000</v>
      </c>
      <c r="H60" s="65">
        <v>1</v>
      </c>
    </row>
    <row r="61" spans="1:8" s="48" customFormat="1" ht="47.25">
      <c r="A61" s="42"/>
      <c r="B61" s="60"/>
      <c r="C61" s="61"/>
      <c r="D61" s="61">
        <v>200</v>
      </c>
      <c r="E61" s="66" t="s">
        <v>158</v>
      </c>
      <c r="F61" s="63">
        <v>43000</v>
      </c>
      <c r="G61" s="64">
        <v>43000</v>
      </c>
      <c r="H61" s="65">
        <v>1</v>
      </c>
    </row>
    <row r="62" spans="1:8" s="48" customFormat="1" ht="15.75">
      <c r="A62" s="42"/>
      <c r="B62" s="60"/>
      <c r="C62" s="61" t="s">
        <v>211</v>
      </c>
      <c r="D62" s="61"/>
      <c r="E62" s="62" t="s">
        <v>212</v>
      </c>
      <c r="F62" s="63">
        <f>SUM(F63)</f>
        <v>10000</v>
      </c>
      <c r="G62" s="64">
        <f>SUM(G63)</f>
        <v>10000</v>
      </c>
      <c r="H62" s="65">
        <v>1</v>
      </c>
    </row>
    <row r="63" spans="1:8" s="48" customFormat="1" ht="47.25">
      <c r="A63" s="42"/>
      <c r="B63" s="60"/>
      <c r="C63" s="61"/>
      <c r="D63" s="61">
        <v>200</v>
      </c>
      <c r="E63" s="66" t="s">
        <v>158</v>
      </c>
      <c r="F63" s="63">
        <v>10000</v>
      </c>
      <c r="G63" s="64">
        <v>10000</v>
      </c>
      <c r="H63" s="65">
        <v>1</v>
      </c>
    </row>
    <row r="64" spans="1:8" s="48" customFormat="1" ht="47.25">
      <c r="A64" s="42"/>
      <c r="B64" s="49" t="s">
        <v>213</v>
      </c>
      <c r="C64" s="50"/>
      <c r="D64" s="50"/>
      <c r="E64" s="51" t="s">
        <v>214</v>
      </c>
      <c r="F64" s="83">
        <f>SUM(F65)</f>
        <v>3000</v>
      </c>
      <c r="G64" s="52">
        <f>SUM(G65)</f>
        <v>3000</v>
      </c>
      <c r="H64" s="53">
        <v>1</v>
      </c>
    </row>
    <row r="65" spans="1:8" s="48" customFormat="1" ht="94.5">
      <c r="A65" s="42"/>
      <c r="B65" s="60"/>
      <c r="C65" s="55" t="s">
        <v>215</v>
      </c>
      <c r="D65" s="55"/>
      <c r="E65" s="56" t="s">
        <v>216</v>
      </c>
      <c r="F65" s="80">
        <f aca="true" t="shared" si="3" ref="F65:G67">SUM(F66)</f>
        <v>3000</v>
      </c>
      <c r="G65" s="58">
        <f t="shared" si="3"/>
        <v>3000</v>
      </c>
      <c r="H65" s="59">
        <v>1</v>
      </c>
    </row>
    <row r="66" spans="1:8" s="48" customFormat="1" ht="47.25">
      <c r="A66" s="42"/>
      <c r="B66" s="60"/>
      <c r="C66" s="68" t="s">
        <v>217</v>
      </c>
      <c r="D66" s="68"/>
      <c r="E66" s="81" t="s">
        <v>218</v>
      </c>
      <c r="F66" s="82">
        <f t="shared" si="3"/>
        <v>3000</v>
      </c>
      <c r="G66" s="58">
        <f t="shared" si="3"/>
        <v>3000</v>
      </c>
      <c r="H66" s="59">
        <v>1</v>
      </c>
    </row>
    <row r="67" spans="1:8" s="48" customFormat="1" ht="47.25">
      <c r="A67" s="42"/>
      <c r="B67" s="60"/>
      <c r="C67" s="84" t="s">
        <v>219</v>
      </c>
      <c r="D67" s="84"/>
      <c r="E67" s="66" t="s">
        <v>220</v>
      </c>
      <c r="F67" s="63">
        <f t="shared" si="3"/>
        <v>3000</v>
      </c>
      <c r="G67" s="64">
        <f t="shared" si="3"/>
        <v>3000</v>
      </c>
      <c r="H67" s="65">
        <v>1</v>
      </c>
    </row>
    <row r="68" spans="1:8" s="48" customFormat="1" ht="47.25">
      <c r="A68" s="42"/>
      <c r="B68" s="60"/>
      <c r="C68" s="85"/>
      <c r="D68" s="61">
        <v>200</v>
      </c>
      <c r="E68" s="66" t="s">
        <v>158</v>
      </c>
      <c r="F68" s="63">
        <v>3000</v>
      </c>
      <c r="G68" s="64">
        <v>3000</v>
      </c>
      <c r="H68" s="65">
        <v>1</v>
      </c>
    </row>
    <row r="69" spans="1:8" s="48" customFormat="1" ht="15.75">
      <c r="A69" s="42"/>
      <c r="B69" s="43" t="s">
        <v>221</v>
      </c>
      <c r="C69" s="43"/>
      <c r="D69" s="44"/>
      <c r="E69" s="45" t="s">
        <v>222</v>
      </c>
      <c r="F69" s="46">
        <f>SUM(F70,F76)</f>
        <v>2236378.24</v>
      </c>
      <c r="G69" s="46">
        <f>SUM(G70,G76)</f>
        <v>2123056.56</v>
      </c>
      <c r="H69" s="47">
        <v>0.949</v>
      </c>
    </row>
    <row r="70" spans="1:8" s="48" customFormat="1" ht="15.75">
      <c r="A70" s="42"/>
      <c r="B70" s="49" t="s">
        <v>223</v>
      </c>
      <c r="C70" s="49"/>
      <c r="D70" s="50"/>
      <c r="E70" s="51" t="s">
        <v>224</v>
      </c>
      <c r="F70" s="52">
        <f>SUM(F71)</f>
        <v>98500</v>
      </c>
      <c r="G70" s="52">
        <f>SUM(G71)</f>
        <v>98500</v>
      </c>
      <c r="H70" s="53">
        <v>1</v>
      </c>
    </row>
    <row r="71" spans="1:8" s="48" customFormat="1" ht="15.75">
      <c r="A71" s="42"/>
      <c r="B71" s="54"/>
      <c r="C71" s="55" t="s">
        <v>149</v>
      </c>
      <c r="D71" s="55"/>
      <c r="E71" s="56" t="s">
        <v>150</v>
      </c>
      <c r="F71" s="57">
        <f>SUM(F72,F74)</f>
        <v>98500</v>
      </c>
      <c r="G71" s="58">
        <f>SUM(G72,G74)</f>
        <v>98500</v>
      </c>
      <c r="H71" s="59">
        <v>1</v>
      </c>
    </row>
    <row r="72" spans="1:8" s="48" customFormat="1" ht="47.25">
      <c r="A72" s="42"/>
      <c r="B72" s="60"/>
      <c r="C72" s="69" t="s">
        <v>225</v>
      </c>
      <c r="D72" s="69"/>
      <c r="E72" s="86" t="s">
        <v>226</v>
      </c>
      <c r="F72" s="71">
        <f>SUM(F73)</f>
        <v>29550</v>
      </c>
      <c r="G72" s="72">
        <f>SUM(G73)</f>
        <v>29550</v>
      </c>
      <c r="H72" s="73">
        <v>1</v>
      </c>
    </row>
    <row r="73" spans="1:8" s="48" customFormat="1" ht="47.25">
      <c r="A73" s="42"/>
      <c r="B73" s="60"/>
      <c r="C73" s="61"/>
      <c r="D73" s="61">
        <v>200</v>
      </c>
      <c r="E73" s="66" t="s">
        <v>158</v>
      </c>
      <c r="F73" s="63">
        <v>29550</v>
      </c>
      <c r="G73" s="64">
        <v>29550</v>
      </c>
      <c r="H73" s="65">
        <v>1</v>
      </c>
    </row>
    <row r="74" spans="1:8" s="48" customFormat="1" ht="63">
      <c r="A74" s="42"/>
      <c r="B74" s="60"/>
      <c r="C74" s="69" t="s">
        <v>227</v>
      </c>
      <c r="D74" s="74"/>
      <c r="E74" s="87" t="s">
        <v>228</v>
      </c>
      <c r="F74" s="71">
        <f>SUM(F75)</f>
        <v>68950</v>
      </c>
      <c r="G74" s="72">
        <f>SUM(G75)</f>
        <v>68950</v>
      </c>
      <c r="H74" s="73">
        <v>1</v>
      </c>
    </row>
    <row r="75" spans="1:8" s="48" customFormat="1" ht="47.25">
      <c r="A75" s="42"/>
      <c r="B75" s="60"/>
      <c r="C75" s="61"/>
      <c r="D75" s="61">
        <v>200</v>
      </c>
      <c r="E75" s="66" t="s">
        <v>158</v>
      </c>
      <c r="F75" s="63">
        <v>68950</v>
      </c>
      <c r="G75" s="64">
        <v>68950</v>
      </c>
      <c r="H75" s="65">
        <v>1</v>
      </c>
    </row>
    <row r="76" spans="1:8" s="48" customFormat="1" ht="31.5">
      <c r="A76" s="42"/>
      <c r="B76" s="49" t="s">
        <v>229</v>
      </c>
      <c r="C76" s="49"/>
      <c r="D76" s="50"/>
      <c r="E76" s="51" t="s">
        <v>230</v>
      </c>
      <c r="F76" s="52">
        <f aca="true" t="shared" si="4" ref="F76:G78">SUM(F77)</f>
        <v>2137878.24</v>
      </c>
      <c r="G76" s="52">
        <f t="shared" si="4"/>
        <v>2024556.56</v>
      </c>
      <c r="H76" s="53">
        <v>0.947</v>
      </c>
    </row>
    <row r="77" spans="1:8" s="48" customFormat="1" ht="78.75">
      <c r="A77" s="42"/>
      <c r="B77" s="88"/>
      <c r="C77" s="55" t="s">
        <v>231</v>
      </c>
      <c r="D77" s="55"/>
      <c r="E77" s="89" t="s">
        <v>232</v>
      </c>
      <c r="F77" s="80">
        <f t="shared" si="4"/>
        <v>2137878.24</v>
      </c>
      <c r="G77" s="58">
        <f t="shared" si="4"/>
        <v>2024556.56</v>
      </c>
      <c r="H77" s="59">
        <v>0.947</v>
      </c>
    </row>
    <row r="78" spans="1:8" s="48" customFormat="1" ht="78.75">
      <c r="A78" s="42"/>
      <c r="B78" s="88"/>
      <c r="C78" s="90" t="s">
        <v>233</v>
      </c>
      <c r="D78" s="90"/>
      <c r="E78" s="91" t="s">
        <v>234</v>
      </c>
      <c r="F78" s="80">
        <f t="shared" si="4"/>
        <v>2137878.24</v>
      </c>
      <c r="G78" s="58">
        <f t="shared" si="4"/>
        <v>2024556.56</v>
      </c>
      <c r="H78" s="59">
        <v>0.947</v>
      </c>
    </row>
    <row r="79" spans="1:8" s="48" customFormat="1" ht="78.75">
      <c r="A79" s="42"/>
      <c r="B79" s="60"/>
      <c r="C79" s="68" t="s">
        <v>235</v>
      </c>
      <c r="D79" s="68"/>
      <c r="E79" s="81" t="s">
        <v>236</v>
      </c>
      <c r="F79" s="82">
        <f>SUM(F80,F82)</f>
        <v>2137878.24</v>
      </c>
      <c r="G79" s="58">
        <f>SUM(G80,G82)</f>
        <v>2024556.56</v>
      </c>
      <c r="H79" s="59">
        <v>0.947</v>
      </c>
    </row>
    <row r="80" spans="1:8" s="48" customFormat="1" ht="47.25">
      <c r="A80" s="42"/>
      <c r="B80" s="60"/>
      <c r="C80" s="61" t="s">
        <v>237</v>
      </c>
      <c r="D80" s="61"/>
      <c r="E80" s="62" t="s">
        <v>238</v>
      </c>
      <c r="F80" s="63">
        <f>SUM(F81)</f>
        <v>1311078.24</v>
      </c>
      <c r="G80" s="64">
        <f>SUM(G81)</f>
        <v>1197756.56</v>
      </c>
      <c r="H80" s="65">
        <v>0.914</v>
      </c>
    </row>
    <row r="81" spans="1:8" s="48" customFormat="1" ht="47.25">
      <c r="A81" s="42"/>
      <c r="B81" s="60"/>
      <c r="C81" s="61"/>
      <c r="D81" s="61">
        <v>200</v>
      </c>
      <c r="E81" s="66" t="s">
        <v>158</v>
      </c>
      <c r="F81" s="63">
        <v>1311078.24</v>
      </c>
      <c r="G81" s="64">
        <v>1197756.56</v>
      </c>
      <c r="H81" s="65">
        <v>0.914</v>
      </c>
    </row>
    <row r="82" spans="1:8" s="48" customFormat="1" ht="47.25">
      <c r="A82" s="42"/>
      <c r="B82" s="60"/>
      <c r="C82" s="61" t="s">
        <v>239</v>
      </c>
      <c r="D82" s="61"/>
      <c r="E82" s="62" t="s">
        <v>240</v>
      </c>
      <c r="F82" s="63">
        <f>SUM(F83)</f>
        <v>826800</v>
      </c>
      <c r="G82" s="64">
        <f>SUM(G83)</f>
        <v>826800</v>
      </c>
      <c r="H82" s="65">
        <v>1</v>
      </c>
    </row>
    <row r="83" spans="1:8" s="48" customFormat="1" ht="47.25">
      <c r="A83" s="42"/>
      <c r="B83" s="60"/>
      <c r="C83" s="61"/>
      <c r="D83" s="61">
        <v>200</v>
      </c>
      <c r="E83" s="66" t="s">
        <v>158</v>
      </c>
      <c r="F83" s="63">
        <v>826800</v>
      </c>
      <c r="G83" s="64">
        <v>826800</v>
      </c>
      <c r="H83" s="65">
        <v>1</v>
      </c>
    </row>
    <row r="84" spans="1:8" s="48" customFormat="1" ht="15.75">
      <c r="A84" s="42"/>
      <c r="B84" s="43" t="s">
        <v>241</v>
      </c>
      <c r="C84" s="43"/>
      <c r="D84" s="44"/>
      <c r="E84" s="45" t="s">
        <v>242</v>
      </c>
      <c r="F84" s="46">
        <f>SUM(F85,F89,F98)</f>
        <v>2258171.6799999997</v>
      </c>
      <c r="G84" s="46">
        <f>SUM(G85,G89,G98)</f>
        <v>2258170.19</v>
      </c>
      <c r="H84" s="47">
        <v>1</v>
      </c>
    </row>
    <row r="85" spans="1:8" s="48" customFormat="1" ht="15.75">
      <c r="A85" s="42"/>
      <c r="B85" s="49" t="s">
        <v>243</v>
      </c>
      <c r="C85" s="49"/>
      <c r="D85" s="50"/>
      <c r="E85" s="51" t="s">
        <v>244</v>
      </c>
      <c r="F85" s="52">
        <f aca="true" t="shared" si="5" ref="F85:G87">SUM(F86)</f>
        <v>1351.89</v>
      </c>
      <c r="G85" s="52">
        <f t="shared" si="5"/>
        <v>1351.89</v>
      </c>
      <c r="H85" s="53">
        <v>1</v>
      </c>
    </row>
    <row r="86" spans="1:8" s="48" customFormat="1" ht="15.75">
      <c r="A86" s="42"/>
      <c r="B86" s="60"/>
      <c r="C86" s="55" t="s">
        <v>149</v>
      </c>
      <c r="D86" s="55"/>
      <c r="E86" s="56" t="s">
        <v>150</v>
      </c>
      <c r="F86" s="57">
        <f t="shared" si="5"/>
        <v>1351.89</v>
      </c>
      <c r="G86" s="58">
        <f t="shared" si="5"/>
        <v>1351.89</v>
      </c>
      <c r="H86" s="59">
        <v>1</v>
      </c>
    </row>
    <row r="87" spans="1:8" s="48" customFormat="1" ht="31.5">
      <c r="A87" s="42"/>
      <c r="B87" s="60"/>
      <c r="C87" s="61" t="s">
        <v>245</v>
      </c>
      <c r="D87" s="61"/>
      <c r="E87" s="79" t="s">
        <v>246</v>
      </c>
      <c r="F87" s="63">
        <f t="shared" si="5"/>
        <v>1351.89</v>
      </c>
      <c r="G87" s="64">
        <f t="shared" si="5"/>
        <v>1351.89</v>
      </c>
      <c r="H87" s="65">
        <v>1</v>
      </c>
    </row>
    <row r="88" spans="1:8" s="48" customFormat="1" ht="47.25">
      <c r="A88" s="42"/>
      <c r="B88" s="60"/>
      <c r="C88" s="61"/>
      <c r="D88" s="61">
        <v>200</v>
      </c>
      <c r="E88" s="66" t="s">
        <v>158</v>
      </c>
      <c r="F88" s="63">
        <v>1351.89</v>
      </c>
      <c r="G88" s="64">
        <v>1351.89</v>
      </c>
      <c r="H88" s="65">
        <v>1</v>
      </c>
    </row>
    <row r="89" spans="1:8" s="48" customFormat="1" ht="15.75">
      <c r="A89" s="42"/>
      <c r="B89" s="49" t="s">
        <v>247</v>
      </c>
      <c r="C89" s="49"/>
      <c r="D89" s="50"/>
      <c r="E89" s="51" t="s">
        <v>248</v>
      </c>
      <c r="F89" s="52">
        <f>SUM(F90,F95)</f>
        <v>1144290.8</v>
      </c>
      <c r="G89" s="52">
        <f>SUM(G90,G95)</f>
        <v>1144290</v>
      </c>
      <c r="H89" s="53">
        <v>1</v>
      </c>
    </row>
    <row r="90" spans="1:8" s="48" customFormat="1" ht="78.75">
      <c r="A90" s="42"/>
      <c r="B90" s="60"/>
      <c r="C90" s="55" t="s">
        <v>231</v>
      </c>
      <c r="D90" s="55"/>
      <c r="E90" s="89" t="s">
        <v>232</v>
      </c>
      <c r="F90" s="80">
        <f>SUM(F91)</f>
        <v>1000000</v>
      </c>
      <c r="G90" s="58">
        <f>SUM(G91)</f>
        <v>1000000</v>
      </c>
      <c r="H90" s="59">
        <v>1</v>
      </c>
    </row>
    <row r="91" spans="1:8" s="48" customFormat="1" ht="78.75">
      <c r="A91" s="42"/>
      <c r="B91" s="60"/>
      <c r="C91" s="55" t="s">
        <v>249</v>
      </c>
      <c r="D91" s="55"/>
      <c r="E91" s="89" t="s">
        <v>250</v>
      </c>
      <c r="F91" s="80">
        <f>SUM(F92)</f>
        <v>1000000</v>
      </c>
      <c r="G91" s="58">
        <v>1000000</v>
      </c>
      <c r="H91" s="59">
        <v>1</v>
      </c>
    </row>
    <row r="92" spans="1:8" s="48" customFormat="1" ht="31.5">
      <c r="A92" s="42"/>
      <c r="B92" s="60"/>
      <c r="C92" s="55" t="s">
        <v>251</v>
      </c>
      <c r="D92" s="55"/>
      <c r="E92" s="56" t="s">
        <v>252</v>
      </c>
      <c r="F92" s="80">
        <f>SUM(F93)</f>
        <v>1000000</v>
      </c>
      <c r="G92" s="58">
        <v>1000000</v>
      </c>
      <c r="H92" s="59">
        <v>1</v>
      </c>
    </row>
    <row r="93" spans="1:8" s="48" customFormat="1" ht="78.75">
      <c r="A93" s="42"/>
      <c r="B93" s="60"/>
      <c r="C93" s="92" t="s">
        <v>253</v>
      </c>
      <c r="D93" s="92"/>
      <c r="E93" s="93" t="s">
        <v>254</v>
      </c>
      <c r="F93" s="94">
        <f>SUM(F94)</f>
        <v>1000000</v>
      </c>
      <c r="G93" s="64">
        <v>1000000</v>
      </c>
      <c r="H93" s="65">
        <v>1</v>
      </c>
    </row>
    <row r="94" spans="1:8" s="48" customFormat="1" ht="15.75">
      <c r="A94" s="42"/>
      <c r="B94" s="60"/>
      <c r="C94" s="92"/>
      <c r="D94" s="92">
        <v>500</v>
      </c>
      <c r="E94" s="95" t="s">
        <v>164</v>
      </c>
      <c r="F94" s="94">
        <v>1000000</v>
      </c>
      <c r="G94" s="64">
        <v>1000000</v>
      </c>
      <c r="H94" s="65">
        <v>1</v>
      </c>
    </row>
    <row r="95" spans="1:8" s="48" customFormat="1" ht="15.75">
      <c r="A95" s="42"/>
      <c r="B95" s="60"/>
      <c r="C95" s="55" t="s">
        <v>149</v>
      </c>
      <c r="D95" s="55"/>
      <c r="E95" s="56" t="s">
        <v>150</v>
      </c>
      <c r="F95" s="57">
        <f>SUM(F96)</f>
        <v>144290.8</v>
      </c>
      <c r="G95" s="58">
        <f>SUM(G96)</f>
        <v>144290</v>
      </c>
      <c r="H95" s="59">
        <v>1</v>
      </c>
    </row>
    <row r="96" spans="1:8" s="48" customFormat="1" ht="47.25">
      <c r="A96" s="42"/>
      <c r="B96" s="60"/>
      <c r="C96" s="69" t="s">
        <v>255</v>
      </c>
      <c r="D96" s="69"/>
      <c r="E96" s="70" t="s">
        <v>256</v>
      </c>
      <c r="F96" s="71">
        <f>SUM(F97)</f>
        <v>144290.8</v>
      </c>
      <c r="G96" s="72">
        <f>SUM(G97)</f>
        <v>144290</v>
      </c>
      <c r="H96" s="73">
        <v>1</v>
      </c>
    </row>
    <row r="97" spans="1:8" s="48" customFormat="1" ht="15.75">
      <c r="A97" s="42"/>
      <c r="B97" s="60"/>
      <c r="C97" s="61"/>
      <c r="D97" s="61">
        <v>800</v>
      </c>
      <c r="E97" s="66" t="s">
        <v>161</v>
      </c>
      <c r="F97" s="63">
        <v>144290.8</v>
      </c>
      <c r="G97" s="64">
        <v>144290</v>
      </c>
      <c r="H97" s="65">
        <v>1</v>
      </c>
    </row>
    <row r="98" spans="1:8" s="48" customFormat="1" ht="15.75">
      <c r="A98" s="42"/>
      <c r="B98" s="49" t="s">
        <v>257</v>
      </c>
      <c r="C98" s="49"/>
      <c r="D98" s="50"/>
      <c r="E98" s="51" t="s">
        <v>258</v>
      </c>
      <c r="F98" s="52">
        <f>SUM(F99)</f>
        <v>1112528.99</v>
      </c>
      <c r="G98" s="52">
        <f>SUM(G99)</f>
        <v>1112528.3</v>
      </c>
      <c r="H98" s="53">
        <v>1</v>
      </c>
    </row>
    <row r="99" spans="1:8" s="48" customFormat="1" ht="78.75">
      <c r="A99" s="42"/>
      <c r="B99" s="60"/>
      <c r="C99" s="55" t="s">
        <v>231</v>
      </c>
      <c r="D99" s="55"/>
      <c r="E99" s="89" t="s">
        <v>232</v>
      </c>
      <c r="F99" s="80">
        <f>SUM(F100)</f>
        <v>1112528.99</v>
      </c>
      <c r="G99" s="58">
        <f>SUM(G100)</f>
        <v>1112528.3</v>
      </c>
      <c r="H99" s="59">
        <v>1</v>
      </c>
    </row>
    <row r="100" spans="1:8" s="48" customFormat="1" ht="63">
      <c r="A100" s="42"/>
      <c r="B100" s="60"/>
      <c r="C100" s="55" t="s">
        <v>259</v>
      </c>
      <c r="D100" s="55"/>
      <c r="E100" s="56" t="s">
        <v>260</v>
      </c>
      <c r="F100" s="80">
        <f>SUM(F101,F104,F109)</f>
        <v>1112528.99</v>
      </c>
      <c r="G100" s="58">
        <f>SUM(G101,G104,G109)</f>
        <v>1112528.3</v>
      </c>
      <c r="H100" s="59">
        <v>1</v>
      </c>
    </row>
    <row r="101" spans="1:8" s="48" customFormat="1" ht="31.5">
      <c r="A101" s="42"/>
      <c r="B101" s="60"/>
      <c r="C101" s="68" t="s">
        <v>261</v>
      </c>
      <c r="D101" s="68"/>
      <c r="E101" s="81" t="s">
        <v>262</v>
      </c>
      <c r="F101" s="82">
        <f>SUM(F102)</f>
        <v>50000</v>
      </c>
      <c r="G101" s="58">
        <f>SUM(G102)</f>
        <v>50000</v>
      </c>
      <c r="H101" s="59">
        <v>1</v>
      </c>
    </row>
    <row r="102" spans="1:8" s="48" customFormat="1" ht="31.5">
      <c r="A102" s="42"/>
      <c r="B102" s="60"/>
      <c r="C102" s="61" t="s">
        <v>263</v>
      </c>
      <c r="D102" s="61"/>
      <c r="E102" s="62" t="s">
        <v>264</v>
      </c>
      <c r="F102" s="63">
        <f>SUM(F103)</f>
        <v>50000</v>
      </c>
      <c r="G102" s="64">
        <f>SUM(G103)</f>
        <v>50000</v>
      </c>
      <c r="H102" s="65">
        <v>1</v>
      </c>
    </row>
    <row r="103" spans="1:8" s="48" customFormat="1" ht="47.25">
      <c r="A103" s="42"/>
      <c r="B103" s="60"/>
      <c r="C103" s="61"/>
      <c r="D103" s="61">
        <v>200</v>
      </c>
      <c r="E103" s="66" t="s">
        <v>158</v>
      </c>
      <c r="F103" s="63">
        <v>50000</v>
      </c>
      <c r="G103" s="64">
        <v>50000</v>
      </c>
      <c r="H103" s="65">
        <v>1</v>
      </c>
    </row>
    <row r="104" spans="1:8" s="48" customFormat="1" ht="31.5">
      <c r="A104" s="42"/>
      <c r="B104" s="60"/>
      <c r="C104" s="68" t="s">
        <v>265</v>
      </c>
      <c r="D104" s="68"/>
      <c r="E104" s="81" t="s">
        <v>266</v>
      </c>
      <c r="F104" s="82">
        <f>SUM(F105,F107)</f>
        <v>1007528.99</v>
      </c>
      <c r="G104" s="58">
        <f>SUM(G105,G107)</f>
        <v>1007528.3</v>
      </c>
      <c r="H104" s="59">
        <v>1</v>
      </c>
    </row>
    <row r="105" spans="1:8" s="48" customFormat="1" ht="31.5">
      <c r="A105" s="42"/>
      <c r="B105" s="60"/>
      <c r="C105" s="61" t="s">
        <v>267</v>
      </c>
      <c r="D105" s="61"/>
      <c r="E105" s="62" t="s">
        <v>268</v>
      </c>
      <c r="F105" s="63">
        <f>SUM(F106)</f>
        <v>200060.21</v>
      </c>
      <c r="G105" s="64">
        <f>SUM(G106)</f>
        <v>200059.52</v>
      </c>
      <c r="H105" s="65">
        <v>1</v>
      </c>
    </row>
    <row r="106" spans="1:8" s="48" customFormat="1" ht="47.25">
      <c r="A106" s="42"/>
      <c r="B106" s="60"/>
      <c r="C106" s="61"/>
      <c r="D106" s="61">
        <v>200</v>
      </c>
      <c r="E106" s="66" t="s">
        <v>158</v>
      </c>
      <c r="F106" s="63">
        <v>200060.21</v>
      </c>
      <c r="G106" s="64">
        <v>200059.52</v>
      </c>
      <c r="H106" s="65">
        <v>1</v>
      </c>
    </row>
    <row r="107" spans="1:8" s="48" customFormat="1" ht="31.5">
      <c r="A107" s="42"/>
      <c r="B107" s="60"/>
      <c r="C107" s="84" t="s">
        <v>269</v>
      </c>
      <c r="D107" s="84"/>
      <c r="E107" s="66" t="s">
        <v>270</v>
      </c>
      <c r="F107" s="63">
        <f>SUM(F108)</f>
        <v>807468.78</v>
      </c>
      <c r="G107" s="64">
        <f>SUM(G108)</f>
        <v>807468.78</v>
      </c>
      <c r="H107" s="65">
        <v>1</v>
      </c>
    </row>
    <row r="108" spans="1:8" s="48" customFormat="1" ht="47.25">
      <c r="A108" s="42"/>
      <c r="B108" s="60"/>
      <c r="C108" s="84"/>
      <c r="D108" s="61">
        <v>200</v>
      </c>
      <c r="E108" s="66" t="s">
        <v>158</v>
      </c>
      <c r="F108" s="63">
        <v>807468.78</v>
      </c>
      <c r="G108" s="64">
        <v>807468.78</v>
      </c>
      <c r="H108" s="65">
        <v>1</v>
      </c>
    </row>
    <row r="109" spans="1:8" s="48" customFormat="1" ht="31.5">
      <c r="A109" s="42"/>
      <c r="B109" s="60"/>
      <c r="C109" s="68" t="s">
        <v>271</v>
      </c>
      <c r="D109" s="68"/>
      <c r="E109" s="81" t="s">
        <v>272</v>
      </c>
      <c r="F109" s="82">
        <f>SUM(F110,F112)</f>
        <v>55000</v>
      </c>
      <c r="G109" s="58">
        <f>SUM(G110,G112)</f>
        <v>55000</v>
      </c>
      <c r="H109" s="59">
        <v>1</v>
      </c>
    </row>
    <row r="110" spans="1:8" s="48" customFormat="1" ht="31.5">
      <c r="A110" s="42"/>
      <c r="B110" s="60"/>
      <c r="C110" s="61" t="s">
        <v>273</v>
      </c>
      <c r="D110" s="61"/>
      <c r="E110" s="62" t="s">
        <v>274</v>
      </c>
      <c r="F110" s="63">
        <f>SUM(F111)</f>
        <v>25000</v>
      </c>
      <c r="G110" s="64">
        <f>SUM(G111)</f>
        <v>25000</v>
      </c>
      <c r="H110" s="65">
        <v>1</v>
      </c>
    </row>
    <row r="111" spans="1:8" s="48" customFormat="1" ht="47.25">
      <c r="A111" s="42"/>
      <c r="B111" s="60"/>
      <c r="C111" s="61"/>
      <c r="D111" s="61">
        <v>200</v>
      </c>
      <c r="E111" s="66" t="s">
        <v>158</v>
      </c>
      <c r="F111" s="63">
        <v>25000</v>
      </c>
      <c r="G111" s="64">
        <v>25000</v>
      </c>
      <c r="H111" s="65">
        <v>1</v>
      </c>
    </row>
    <row r="112" spans="1:8" s="48" customFormat="1" ht="15.75">
      <c r="A112" s="42"/>
      <c r="B112" s="60"/>
      <c r="C112" s="61" t="s">
        <v>275</v>
      </c>
      <c r="D112" s="61"/>
      <c r="E112" s="62" t="s">
        <v>276</v>
      </c>
      <c r="F112" s="63">
        <f>SUM(F113)</f>
        <v>30000</v>
      </c>
      <c r="G112" s="64">
        <f>SUM(G113)</f>
        <v>30000</v>
      </c>
      <c r="H112" s="65">
        <v>1</v>
      </c>
    </row>
    <row r="113" spans="1:8" s="48" customFormat="1" ht="47.25">
      <c r="A113" s="42"/>
      <c r="B113" s="60"/>
      <c r="C113" s="61"/>
      <c r="D113" s="61">
        <v>200</v>
      </c>
      <c r="E113" s="66" t="s">
        <v>158</v>
      </c>
      <c r="F113" s="63">
        <v>30000</v>
      </c>
      <c r="G113" s="64">
        <v>30000</v>
      </c>
      <c r="H113" s="65">
        <v>1</v>
      </c>
    </row>
    <row r="114" spans="1:8" s="48" customFormat="1" ht="15.75">
      <c r="A114" s="42"/>
      <c r="B114" s="43" t="s">
        <v>277</v>
      </c>
      <c r="C114" s="43"/>
      <c r="D114" s="44"/>
      <c r="E114" s="45" t="s">
        <v>278</v>
      </c>
      <c r="F114" s="46">
        <f>SUM(F115)</f>
        <v>3391300</v>
      </c>
      <c r="G114" s="46">
        <f>SUM(G115)</f>
        <v>3391300</v>
      </c>
      <c r="H114" s="47">
        <v>1</v>
      </c>
    </row>
    <row r="115" spans="1:8" s="48" customFormat="1" ht="15.75">
      <c r="A115" s="42"/>
      <c r="B115" s="49" t="s">
        <v>279</v>
      </c>
      <c r="C115" s="49"/>
      <c r="D115" s="50"/>
      <c r="E115" s="51" t="s">
        <v>280</v>
      </c>
      <c r="F115" s="52">
        <f>SUM(F116)</f>
        <v>3391300</v>
      </c>
      <c r="G115" s="52">
        <f>SUM(G116)</f>
        <v>3391300</v>
      </c>
      <c r="H115" s="53">
        <v>1</v>
      </c>
    </row>
    <row r="116" spans="1:8" s="48" customFormat="1" ht="63">
      <c r="A116" s="42"/>
      <c r="B116" s="60"/>
      <c r="C116" s="55" t="s">
        <v>281</v>
      </c>
      <c r="D116" s="55"/>
      <c r="E116" s="56" t="s">
        <v>282</v>
      </c>
      <c r="F116" s="80">
        <f>SUM(F117,F121)</f>
        <v>3391300</v>
      </c>
      <c r="G116" s="58">
        <f>SUM(G117,G121)</f>
        <v>3391300</v>
      </c>
      <c r="H116" s="59">
        <v>1</v>
      </c>
    </row>
    <row r="117" spans="1:8" s="48" customFormat="1" ht="78.75">
      <c r="A117" s="42"/>
      <c r="B117" s="60"/>
      <c r="C117" s="55" t="s">
        <v>283</v>
      </c>
      <c r="D117" s="55"/>
      <c r="E117" s="56" t="s">
        <v>284</v>
      </c>
      <c r="F117" s="80">
        <f aca="true" t="shared" si="6" ref="F117:G119">SUM(F118)</f>
        <v>3283000</v>
      </c>
      <c r="G117" s="58">
        <f t="shared" si="6"/>
        <v>3283000</v>
      </c>
      <c r="H117" s="59">
        <v>1</v>
      </c>
    </row>
    <row r="118" spans="1:8" s="48" customFormat="1" ht="63">
      <c r="A118" s="42"/>
      <c r="B118" s="60"/>
      <c r="C118" s="68" t="s">
        <v>285</v>
      </c>
      <c r="D118" s="81"/>
      <c r="E118" s="81" t="s">
        <v>286</v>
      </c>
      <c r="F118" s="82">
        <f t="shared" si="6"/>
        <v>3283000</v>
      </c>
      <c r="G118" s="58">
        <f t="shared" si="6"/>
        <v>3283000</v>
      </c>
      <c r="H118" s="59">
        <v>1</v>
      </c>
    </row>
    <row r="119" spans="1:8" s="48" customFormat="1" ht="63">
      <c r="A119" s="42"/>
      <c r="B119" s="60"/>
      <c r="C119" s="61" t="s">
        <v>287</v>
      </c>
      <c r="D119" s="62"/>
      <c r="E119" s="62" t="s">
        <v>288</v>
      </c>
      <c r="F119" s="63">
        <f t="shared" si="6"/>
        <v>3283000</v>
      </c>
      <c r="G119" s="64">
        <f t="shared" si="6"/>
        <v>3283000</v>
      </c>
      <c r="H119" s="65">
        <v>1</v>
      </c>
    </row>
    <row r="120" spans="1:8" s="48" customFormat="1" ht="47.25">
      <c r="A120" s="42"/>
      <c r="B120" s="60"/>
      <c r="C120" s="61"/>
      <c r="D120" s="62">
        <v>600</v>
      </c>
      <c r="E120" s="66" t="s">
        <v>289</v>
      </c>
      <c r="F120" s="63">
        <v>3283000</v>
      </c>
      <c r="G120" s="64">
        <v>3283000</v>
      </c>
      <c r="H120" s="65">
        <v>1</v>
      </c>
    </row>
    <row r="121" spans="1:8" s="48" customFormat="1" ht="63">
      <c r="A121" s="42"/>
      <c r="B121" s="60"/>
      <c r="C121" s="55" t="s">
        <v>290</v>
      </c>
      <c r="D121" s="56"/>
      <c r="E121" s="56" t="s">
        <v>291</v>
      </c>
      <c r="F121" s="80">
        <f aca="true" t="shared" si="7" ref="F121:G123">SUM(F122)</f>
        <v>108300</v>
      </c>
      <c r="G121" s="58">
        <f t="shared" si="7"/>
        <v>108300</v>
      </c>
      <c r="H121" s="59">
        <v>1</v>
      </c>
    </row>
    <row r="122" spans="1:8" s="48" customFormat="1" ht="63">
      <c r="A122" s="42"/>
      <c r="B122" s="60"/>
      <c r="C122" s="68" t="s">
        <v>292</v>
      </c>
      <c r="D122" s="81"/>
      <c r="E122" s="81" t="s">
        <v>293</v>
      </c>
      <c r="F122" s="82">
        <f t="shared" si="7"/>
        <v>108300</v>
      </c>
      <c r="G122" s="58">
        <f t="shared" si="7"/>
        <v>108300</v>
      </c>
      <c r="H122" s="59">
        <v>1</v>
      </c>
    </row>
    <row r="123" spans="1:8" s="48" customFormat="1" ht="63">
      <c r="A123" s="42"/>
      <c r="B123" s="60"/>
      <c r="C123" s="61" t="s">
        <v>294</v>
      </c>
      <c r="D123" s="62"/>
      <c r="E123" s="62" t="s">
        <v>288</v>
      </c>
      <c r="F123" s="63">
        <f t="shared" si="7"/>
        <v>108300</v>
      </c>
      <c r="G123" s="64">
        <f t="shared" si="7"/>
        <v>108300</v>
      </c>
      <c r="H123" s="65">
        <v>1</v>
      </c>
    </row>
    <row r="124" spans="1:8" s="48" customFormat="1" ht="47.25">
      <c r="A124" s="42"/>
      <c r="B124" s="60"/>
      <c r="C124" s="61"/>
      <c r="D124" s="62">
        <v>600</v>
      </c>
      <c r="E124" s="66" t="s">
        <v>289</v>
      </c>
      <c r="F124" s="63">
        <v>108300</v>
      </c>
      <c r="G124" s="64">
        <v>108300</v>
      </c>
      <c r="H124" s="65">
        <v>1</v>
      </c>
    </row>
    <row r="125" spans="1:8" s="48" customFormat="1" ht="15.75">
      <c r="A125" s="42"/>
      <c r="B125" s="43">
        <v>1000</v>
      </c>
      <c r="C125" s="43"/>
      <c r="D125" s="44"/>
      <c r="E125" s="45" t="s">
        <v>295</v>
      </c>
      <c r="F125" s="46">
        <f>SUM(F126,F130)</f>
        <v>192580.14</v>
      </c>
      <c r="G125" s="46">
        <f>SUM(G126,G130)</f>
        <v>192580.14</v>
      </c>
      <c r="H125" s="47">
        <v>1</v>
      </c>
    </row>
    <row r="126" spans="1:8" s="48" customFormat="1" ht="15.75">
      <c r="A126" s="42"/>
      <c r="B126" s="49">
        <v>1001</v>
      </c>
      <c r="C126" s="49"/>
      <c r="D126" s="50"/>
      <c r="E126" s="51" t="s">
        <v>296</v>
      </c>
      <c r="F126" s="52">
        <f>SUM(F128)</f>
        <v>111555.71</v>
      </c>
      <c r="G126" s="52">
        <f>SUM(G128)</f>
        <v>111555.71</v>
      </c>
      <c r="H126" s="53">
        <v>1</v>
      </c>
    </row>
    <row r="127" spans="1:8" s="48" customFormat="1" ht="15.75">
      <c r="A127" s="42"/>
      <c r="B127" s="54"/>
      <c r="C127" s="55" t="s">
        <v>149</v>
      </c>
      <c r="D127" s="55"/>
      <c r="E127" s="56" t="s">
        <v>150</v>
      </c>
      <c r="F127" s="57">
        <f>SUM(F128)</f>
        <v>111555.71</v>
      </c>
      <c r="G127" s="58">
        <f>SUM(G128)</f>
        <v>111555.71</v>
      </c>
      <c r="H127" s="59">
        <v>1</v>
      </c>
    </row>
    <row r="128" spans="1:8" s="48" customFormat="1" ht="63">
      <c r="A128" s="42"/>
      <c r="B128" s="60"/>
      <c r="C128" s="61" t="s">
        <v>297</v>
      </c>
      <c r="D128" s="61"/>
      <c r="E128" s="62" t="s">
        <v>298</v>
      </c>
      <c r="F128" s="63">
        <f>SUM(F129)</f>
        <v>111555.71</v>
      </c>
      <c r="G128" s="64">
        <f>SUM(G129)</f>
        <v>111555.71</v>
      </c>
      <c r="H128" s="65">
        <v>1</v>
      </c>
    </row>
    <row r="129" spans="1:8" s="48" customFormat="1" ht="31.5">
      <c r="A129" s="42"/>
      <c r="B129" s="60"/>
      <c r="C129" s="61"/>
      <c r="D129" s="61">
        <v>300</v>
      </c>
      <c r="E129" s="62" t="s">
        <v>299</v>
      </c>
      <c r="F129" s="63">
        <v>111555.71</v>
      </c>
      <c r="G129" s="64">
        <v>111555.71</v>
      </c>
      <c r="H129" s="65">
        <v>1</v>
      </c>
    </row>
    <row r="130" spans="1:8" s="48" customFormat="1" ht="15.75">
      <c r="A130" s="42"/>
      <c r="B130" s="49">
        <v>1003</v>
      </c>
      <c r="C130" s="49"/>
      <c r="D130" s="50"/>
      <c r="E130" s="51" t="s">
        <v>300</v>
      </c>
      <c r="F130" s="52">
        <f>SUM(F132,F134)</f>
        <v>81024.43</v>
      </c>
      <c r="G130" s="52">
        <f>SUM(G132,G134)</f>
        <v>81024.43</v>
      </c>
      <c r="H130" s="53">
        <v>1</v>
      </c>
    </row>
    <row r="131" spans="1:8" s="48" customFormat="1" ht="15.75">
      <c r="A131" s="42"/>
      <c r="B131" s="54"/>
      <c r="C131" s="55" t="s">
        <v>149</v>
      </c>
      <c r="D131" s="55"/>
      <c r="E131" s="56" t="s">
        <v>150</v>
      </c>
      <c r="F131" s="57">
        <f>SUM(F132,F134)</f>
        <v>81024.43</v>
      </c>
      <c r="G131" s="58">
        <f>SUM(G132,G134)</f>
        <v>81024.43</v>
      </c>
      <c r="H131" s="59">
        <v>1</v>
      </c>
    </row>
    <row r="132" spans="1:8" s="48" customFormat="1" ht="141.75">
      <c r="A132" s="42"/>
      <c r="B132" s="60"/>
      <c r="C132" s="61" t="s">
        <v>301</v>
      </c>
      <c r="D132" s="61"/>
      <c r="E132" s="62" t="s">
        <v>302</v>
      </c>
      <c r="F132" s="63">
        <f>SUM(F133)</f>
        <v>28524.43</v>
      </c>
      <c r="G132" s="64">
        <f>SUM(G133)</f>
        <v>28524.43</v>
      </c>
      <c r="H132" s="65">
        <v>1</v>
      </c>
    </row>
    <row r="133" spans="1:8" s="48" customFormat="1" ht="47.25">
      <c r="A133" s="42"/>
      <c r="B133" s="60"/>
      <c r="C133" s="68"/>
      <c r="D133" s="61">
        <v>600</v>
      </c>
      <c r="E133" s="66" t="s">
        <v>289</v>
      </c>
      <c r="F133" s="63">
        <v>28524.43</v>
      </c>
      <c r="G133" s="64">
        <v>28524.43</v>
      </c>
      <c r="H133" s="65">
        <v>1</v>
      </c>
    </row>
    <row r="134" spans="1:8" s="48" customFormat="1" ht="63">
      <c r="A134" s="42"/>
      <c r="B134" s="60"/>
      <c r="C134" s="61" t="s">
        <v>303</v>
      </c>
      <c r="D134" s="61"/>
      <c r="E134" s="62" t="s">
        <v>304</v>
      </c>
      <c r="F134" s="63">
        <f>SUM(F135)</f>
        <v>52500</v>
      </c>
      <c r="G134" s="64">
        <f>SUM(G135)</f>
        <v>52500</v>
      </c>
      <c r="H134" s="65">
        <v>1</v>
      </c>
    </row>
    <row r="135" spans="1:8" s="48" customFormat="1" ht="15.75">
      <c r="A135" s="96"/>
      <c r="B135" s="60"/>
      <c r="C135" s="61"/>
      <c r="D135" s="61">
        <v>500</v>
      </c>
      <c r="E135" s="62" t="s">
        <v>164</v>
      </c>
      <c r="F135" s="63">
        <v>52500</v>
      </c>
      <c r="G135" s="64">
        <v>52500</v>
      </c>
      <c r="H135" s="65">
        <v>1</v>
      </c>
    </row>
    <row r="136" spans="1:8" s="48" customFormat="1" ht="15.75">
      <c r="A136" s="39">
        <v>924</v>
      </c>
      <c r="B136" s="129" t="s">
        <v>305</v>
      </c>
      <c r="C136" s="130"/>
      <c r="D136" s="130"/>
      <c r="E136" s="131"/>
      <c r="F136" s="97">
        <f>SUM(F137)</f>
        <v>71700</v>
      </c>
      <c r="G136" s="97">
        <f>SUM(G137)</f>
        <v>71700</v>
      </c>
      <c r="H136" s="98">
        <v>1</v>
      </c>
    </row>
    <row r="137" spans="1:8" s="48" customFormat="1" ht="15.75">
      <c r="A137" s="99"/>
      <c r="B137" s="43" t="s">
        <v>145</v>
      </c>
      <c r="C137" s="100"/>
      <c r="D137" s="100"/>
      <c r="E137" s="101" t="s">
        <v>146</v>
      </c>
      <c r="F137" s="46">
        <f>SUM(F138)</f>
        <v>71700</v>
      </c>
      <c r="G137" s="46">
        <f>SUM(G138)</f>
        <v>71700</v>
      </c>
      <c r="H137" s="47">
        <v>1</v>
      </c>
    </row>
    <row r="138" spans="1:8" s="48" customFormat="1" ht="78.75">
      <c r="A138" s="42"/>
      <c r="B138" s="49" t="s">
        <v>306</v>
      </c>
      <c r="C138" s="49"/>
      <c r="D138" s="50"/>
      <c r="E138" s="51" t="s">
        <v>307</v>
      </c>
      <c r="F138" s="52">
        <f>SUM(F140)</f>
        <v>71700</v>
      </c>
      <c r="G138" s="52">
        <f>SUM(G140)</f>
        <v>71700</v>
      </c>
      <c r="H138" s="53">
        <v>1</v>
      </c>
    </row>
    <row r="139" spans="1:8" s="48" customFormat="1" ht="15.75">
      <c r="A139" s="42"/>
      <c r="B139" s="54"/>
      <c r="C139" s="55" t="s">
        <v>149</v>
      </c>
      <c r="D139" s="55"/>
      <c r="E139" s="56" t="s">
        <v>150</v>
      </c>
      <c r="F139" s="57">
        <f>SUM(F140)</f>
        <v>71700</v>
      </c>
      <c r="G139" s="58">
        <f>SUM(G140)</f>
        <v>71700</v>
      </c>
      <c r="H139" s="59">
        <v>1</v>
      </c>
    </row>
    <row r="140" spans="1:8" s="48" customFormat="1" ht="31.5">
      <c r="A140" s="96"/>
      <c r="B140" s="60"/>
      <c r="C140" s="61" t="s">
        <v>308</v>
      </c>
      <c r="D140" s="61"/>
      <c r="E140" s="62" t="s">
        <v>309</v>
      </c>
      <c r="F140" s="63">
        <f>SUM(F141)</f>
        <v>71700</v>
      </c>
      <c r="G140" s="64">
        <f>SUM(G141)</f>
        <v>71700</v>
      </c>
      <c r="H140" s="65">
        <v>1</v>
      </c>
    </row>
    <row r="141" spans="1:8" s="48" customFormat="1" ht="94.5">
      <c r="A141" s="96"/>
      <c r="B141" s="60"/>
      <c r="C141" s="61"/>
      <c r="D141" s="61">
        <v>100</v>
      </c>
      <c r="E141" s="66" t="s">
        <v>153</v>
      </c>
      <c r="F141" s="63">
        <v>71700</v>
      </c>
      <c r="G141" s="64">
        <v>71700</v>
      </c>
      <c r="H141" s="65">
        <v>1</v>
      </c>
    </row>
    <row r="142" spans="1:8" s="48" customFormat="1" ht="15.75">
      <c r="A142" s="102"/>
      <c r="B142" s="102"/>
      <c r="C142" s="102"/>
      <c r="D142" s="102"/>
      <c r="E142" s="102" t="s">
        <v>310</v>
      </c>
      <c r="F142" s="97">
        <f>SUM(F9,F136)</f>
        <v>12814833.540000001</v>
      </c>
      <c r="G142" s="97">
        <f>SUM(G9,G136)</f>
        <v>12688650.68</v>
      </c>
      <c r="H142" s="98">
        <v>0.99</v>
      </c>
    </row>
    <row r="143" s="48" customFormat="1" ht="15.75"/>
    <row r="144" spans="1:6" ht="15.75">
      <c r="A144" s="132" t="s">
        <v>107</v>
      </c>
      <c r="B144" s="132"/>
      <c r="C144" s="132"/>
      <c r="D144" s="132"/>
      <c r="E144" s="132"/>
      <c r="F144" s="103" t="s">
        <v>108</v>
      </c>
    </row>
  </sheetData>
  <sheetProtection/>
  <mergeCells count="8">
    <mergeCell ref="B136:E136"/>
    <mergeCell ref="A144:E144"/>
    <mergeCell ref="F1:H1"/>
    <mergeCell ref="E2:H2"/>
    <mergeCell ref="E3:H3"/>
    <mergeCell ref="E4:H4"/>
    <mergeCell ref="B6:H6"/>
    <mergeCell ref="B9:E9"/>
  </mergeCells>
  <printOptions/>
  <pageMargins left="0.75" right="0.75" top="1" bottom="1" header="0.5" footer="0.5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9">
      <selection activeCell="C4" sqref="C4:F4"/>
    </sheetView>
  </sheetViews>
  <sheetFormatPr defaultColWidth="9.00390625" defaultRowHeight="12.75"/>
  <cols>
    <col min="1" max="2" width="8.625" style="0" customWidth="1"/>
    <col min="3" max="3" width="42.125" style="0" customWidth="1"/>
    <col min="4" max="5" width="18.25390625" style="0" customWidth="1"/>
    <col min="6" max="6" width="15.875" style="0" customWidth="1"/>
  </cols>
  <sheetData>
    <row r="1" spans="3:6" ht="18.75">
      <c r="C1" s="36"/>
      <c r="D1" s="133" t="s">
        <v>311</v>
      </c>
      <c r="E1" s="133"/>
      <c r="F1" s="133"/>
    </row>
    <row r="2" spans="3:6" ht="18.75">
      <c r="C2" s="133" t="s">
        <v>135</v>
      </c>
      <c r="D2" s="134"/>
      <c r="E2" s="134"/>
      <c r="F2" s="134"/>
    </row>
    <row r="3" spans="3:6" ht="18.75">
      <c r="C3" s="133" t="s">
        <v>136</v>
      </c>
      <c r="D3" s="133"/>
      <c r="E3" s="133"/>
      <c r="F3" s="133"/>
    </row>
    <row r="4" spans="3:6" ht="18.75">
      <c r="C4" s="133" t="s">
        <v>360</v>
      </c>
      <c r="D4" s="133"/>
      <c r="E4" s="133"/>
      <c r="F4" s="133"/>
    </row>
    <row r="6" spans="1:6" ht="18.75">
      <c r="A6" s="135" t="s">
        <v>312</v>
      </c>
      <c r="B6" s="135"/>
      <c r="C6" s="135"/>
      <c r="D6" s="135"/>
      <c r="E6" s="135"/>
      <c r="F6" s="135"/>
    </row>
    <row r="8" spans="1:6" ht="15.75">
      <c r="A8" s="38" t="s">
        <v>313</v>
      </c>
      <c r="B8" s="38" t="s">
        <v>314</v>
      </c>
      <c r="C8" s="38" t="s">
        <v>142</v>
      </c>
      <c r="D8" s="38" t="s">
        <v>5</v>
      </c>
      <c r="E8" s="38" t="s">
        <v>143</v>
      </c>
      <c r="F8" s="38" t="s">
        <v>7</v>
      </c>
    </row>
    <row r="9" spans="1:6" s="48" customFormat="1" ht="31.5">
      <c r="A9" s="49" t="s">
        <v>315</v>
      </c>
      <c r="B9" s="49"/>
      <c r="C9" s="104" t="s">
        <v>316</v>
      </c>
      <c r="D9" s="83">
        <f>SUM(D10:D14)</f>
        <v>4489103.48</v>
      </c>
      <c r="E9" s="52">
        <f>SUM(E10:E14)</f>
        <v>4476243.789999999</v>
      </c>
      <c r="F9" s="53">
        <v>0.997</v>
      </c>
    </row>
    <row r="10" spans="1:6" s="48" customFormat="1" ht="63">
      <c r="A10" s="67"/>
      <c r="B10" s="67" t="s">
        <v>147</v>
      </c>
      <c r="C10" s="105" t="s">
        <v>317</v>
      </c>
      <c r="D10" s="94">
        <v>709943</v>
      </c>
      <c r="E10" s="64">
        <v>708972.26</v>
      </c>
      <c r="F10" s="65">
        <v>0.999</v>
      </c>
    </row>
    <row r="11" spans="1:6" s="48" customFormat="1" ht="78.75">
      <c r="A11" s="67"/>
      <c r="B11" s="67" t="s">
        <v>306</v>
      </c>
      <c r="C11" s="95" t="s">
        <v>307</v>
      </c>
      <c r="D11" s="94">
        <v>71700</v>
      </c>
      <c r="E11" s="64">
        <v>71700</v>
      </c>
      <c r="F11" s="65">
        <v>1</v>
      </c>
    </row>
    <row r="12" spans="1:6" s="48" customFormat="1" ht="94.5">
      <c r="A12" s="67"/>
      <c r="B12" s="67" t="s">
        <v>154</v>
      </c>
      <c r="C12" s="93" t="s">
        <v>318</v>
      </c>
      <c r="D12" s="94">
        <v>3431360</v>
      </c>
      <c r="E12" s="64">
        <v>3420532.01</v>
      </c>
      <c r="F12" s="65">
        <v>0.997</v>
      </c>
    </row>
    <row r="13" spans="1:6" s="48" customFormat="1" ht="31.5">
      <c r="A13" s="67"/>
      <c r="B13" s="67" t="s">
        <v>167</v>
      </c>
      <c r="C13" s="95" t="s">
        <v>168</v>
      </c>
      <c r="D13" s="94">
        <v>73310</v>
      </c>
      <c r="E13" s="64">
        <v>73310</v>
      </c>
      <c r="F13" s="65">
        <v>1</v>
      </c>
    </row>
    <row r="14" spans="1:6" s="48" customFormat="1" ht="15.75">
      <c r="A14" s="67"/>
      <c r="B14" s="67" t="s">
        <v>171</v>
      </c>
      <c r="C14" s="95" t="s">
        <v>172</v>
      </c>
      <c r="D14" s="94">
        <v>202790.48</v>
      </c>
      <c r="E14" s="64">
        <v>201729.52</v>
      </c>
      <c r="F14" s="65">
        <v>0.995</v>
      </c>
    </row>
    <row r="15" spans="1:6" s="48" customFormat="1" ht="15.75">
      <c r="A15" s="49" t="s">
        <v>319</v>
      </c>
      <c r="B15" s="49"/>
      <c r="C15" s="51" t="s">
        <v>320</v>
      </c>
      <c r="D15" s="83">
        <f>SUM(D16)</f>
        <v>186200</v>
      </c>
      <c r="E15" s="52">
        <f>SUM(E16)</f>
        <v>186200</v>
      </c>
      <c r="F15" s="53">
        <v>1</v>
      </c>
    </row>
    <row r="16" spans="1:6" s="48" customFormat="1" ht="31.5">
      <c r="A16" s="67"/>
      <c r="B16" s="67" t="s">
        <v>185</v>
      </c>
      <c r="C16" s="95" t="s">
        <v>186</v>
      </c>
      <c r="D16" s="94">
        <v>186200</v>
      </c>
      <c r="E16" s="64">
        <v>186200</v>
      </c>
      <c r="F16" s="65">
        <v>1</v>
      </c>
    </row>
    <row r="17" spans="1:6" s="48" customFormat="1" ht="47.25">
      <c r="A17" s="49" t="s">
        <v>321</v>
      </c>
      <c r="B17" s="49"/>
      <c r="C17" s="51" t="s">
        <v>322</v>
      </c>
      <c r="D17" s="83">
        <f>SUM(D18:D19)</f>
        <v>61100</v>
      </c>
      <c r="E17" s="52">
        <f>SUM(E18:E19)</f>
        <v>61100</v>
      </c>
      <c r="F17" s="53">
        <v>1</v>
      </c>
    </row>
    <row r="18" spans="1:6" s="48" customFormat="1" ht="15.75">
      <c r="A18" s="67"/>
      <c r="B18" s="67" t="s">
        <v>191</v>
      </c>
      <c r="C18" s="95" t="s">
        <v>192</v>
      </c>
      <c r="D18" s="94">
        <v>58100</v>
      </c>
      <c r="E18" s="64">
        <v>58100</v>
      </c>
      <c r="F18" s="65">
        <v>1</v>
      </c>
    </row>
    <row r="19" spans="1:6" s="48" customFormat="1" ht="47.25">
      <c r="A19" s="67"/>
      <c r="B19" s="67" t="s">
        <v>213</v>
      </c>
      <c r="C19" s="95" t="s">
        <v>214</v>
      </c>
      <c r="D19" s="94">
        <v>3000</v>
      </c>
      <c r="E19" s="64">
        <v>3000</v>
      </c>
      <c r="F19" s="65">
        <v>1</v>
      </c>
    </row>
    <row r="20" spans="1:6" s="48" customFormat="1" ht="15.75">
      <c r="A20" s="49" t="s">
        <v>323</v>
      </c>
      <c r="B20" s="49"/>
      <c r="C20" s="78" t="s">
        <v>324</v>
      </c>
      <c r="D20" s="83">
        <f>SUM(D21:D22)</f>
        <v>2236378.24</v>
      </c>
      <c r="E20" s="52">
        <f>SUM(E21:E22)</f>
        <v>2123056.56</v>
      </c>
      <c r="F20" s="53">
        <v>0.949</v>
      </c>
    </row>
    <row r="21" spans="1:6" s="48" customFormat="1" ht="15.75">
      <c r="A21" s="106"/>
      <c r="B21" s="106" t="s">
        <v>223</v>
      </c>
      <c r="C21" s="93" t="s">
        <v>224</v>
      </c>
      <c r="D21" s="94">
        <v>98500</v>
      </c>
      <c r="E21" s="64">
        <v>98500</v>
      </c>
      <c r="F21" s="65">
        <v>1</v>
      </c>
    </row>
    <row r="22" spans="1:6" s="48" customFormat="1" ht="15.75">
      <c r="A22" s="106"/>
      <c r="B22" s="67" t="s">
        <v>229</v>
      </c>
      <c r="C22" s="93" t="s">
        <v>230</v>
      </c>
      <c r="D22" s="94">
        <v>2137878.24</v>
      </c>
      <c r="E22" s="64">
        <v>2024556.56</v>
      </c>
      <c r="F22" s="65">
        <v>0.947</v>
      </c>
    </row>
    <row r="23" spans="1:6" s="48" customFormat="1" ht="31.5">
      <c r="A23" s="49" t="s">
        <v>325</v>
      </c>
      <c r="B23" s="49"/>
      <c r="C23" s="51" t="s">
        <v>326</v>
      </c>
      <c r="D23" s="83">
        <f>SUM(D24:D26)</f>
        <v>2258171.6799999997</v>
      </c>
      <c r="E23" s="52">
        <f>SUM(E24:E26)</f>
        <v>2258170.19</v>
      </c>
      <c r="F23" s="53">
        <v>1</v>
      </c>
    </row>
    <row r="24" spans="1:6" s="48" customFormat="1" ht="15.75">
      <c r="A24" s="67"/>
      <c r="B24" s="67" t="s">
        <v>243</v>
      </c>
      <c r="C24" s="95" t="s">
        <v>244</v>
      </c>
      <c r="D24" s="94">
        <v>1351.89</v>
      </c>
      <c r="E24" s="64">
        <v>1351.89</v>
      </c>
      <c r="F24" s="65">
        <v>1</v>
      </c>
    </row>
    <row r="25" spans="1:6" s="48" customFormat="1" ht="15.75">
      <c r="A25" s="67"/>
      <c r="B25" s="67" t="s">
        <v>247</v>
      </c>
      <c r="C25" s="93" t="s">
        <v>248</v>
      </c>
      <c r="D25" s="94">
        <v>1144290.8</v>
      </c>
      <c r="E25" s="64">
        <v>1144290</v>
      </c>
      <c r="F25" s="65">
        <v>1</v>
      </c>
    </row>
    <row r="26" spans="1:6" s="48" customFormat="1" ht="15.75">
      <c r="A26" s="67"/>
      <c r="B26" s="67" t="s">
        <v>257</v>
      </c>
      <c r="C26" s="95" t="s">
        <v>258</v>
      </c>
      <c r="D26" s="94">
        <v>1112528.99</v>
      </c>
      <c r="E26" s="64">
        <v>1112528.3</v>
      </c>
      <c r="F26" s="65">
        <v>1</v>
      </c>
    </row>
    <row r="27" spans="1:6" s="107" customFormat="1" ht="15.75">
      <c r="A27" s="49" t="s">
        <v>327</v>
      </c>
      <c r="B27" s="49"/>
      <c r="C27" s="78" t="s">
        <v>328</v>
      </c>
      <c r="D27" s="83">
        <f>SUM(D28)</f>
        <v>3391300</v>
      </c>
      <c r="E27" s="52">
        <f>SUM(E28)</f>
        <v>3391300</v>
      </c>
      <c r="F27" s="53">
        <v>1</v>
      </c>
    </row>
    <row r="28" spans="1:6" s="48" customFormat="1" ht="15.75">
      <c r="A28" s="106"/>
      <c r="B28" s="106" t="s">
        <v>279</v>
      </c>
      <c r="C28" s="93" t="s">
        <v>280</v>
      </c>
      <c r="D28" s="94">
        <v>3391300</v>
      </c>
      <c r="E28" s="64">
        <v>3391300</v>
      </c>
      <c r="F28" s="65">
        <v>1</v>
      </c>
    </row>
    <row r="29" spans="1:6" s="48" customFormat="1" ht="15.75">
      <c r="A29" s="49" t="s">
        <v>329</v>
      </c>
      <c r="B29" s="49"/>
      <c r="C29" s="51" t="s">
        <v>330</v>
      </c>
      <c r="D29" s="83">
        <f>SUM(D30:D31)</f>
        <v>192580.14</v>
      </c>
      <c r="E29" s="52">
        <f>SUM(E30:E31)</f>
        <v>192580.14</v>
      </c>
      <c r="F29" s="53">
        <v>1</v>
      </c>
    </row>
    <row r="30" spans="1:6" s="48" customFormat="1" ht="15.75">
      <c r="A30" s="67"/>
      <c r="B30" s="67" t="s">
        <v>331</v>
      </c>
      <c r="C30" s="95" t="s">
        <v>296</v>
      </c>
      <c r="D30" s="94">
        <v>111555.71</v>
      </c>
      <c r="E30" s="64">
        <v>111555.71</v>
      </c>
      <c r="F30" s="65">
        <v>1</v>
      </c>
    </row>
    <row r="31" spans="1:6" s="48" customFormat="1" ht="15.75">
      <c r="A31" s="67"/>
      <c r="B31" s="67" t="s">
        <v>332</v>
      </c>
      <c r="C31" s="93" t="s">
        <v>300</v>
      </c>
      <c r="D31" s="94">
        <v>81024.43</v>
      </c>
      <c r="E31" s="64">
        <v>81024.43</v>
      </c>
      <c r="F31" s="65">
        <v>1</v>
      </c>
    </row>
    <row r="32" spans="1:6" s="48" customFormat="1" ht="15.75">
      <c r="A32" s="108"/>
      <c r="B32" s="108"/>
      <c r="C32" s="109" t="s">
        <v>333</v>
      </c>
      <c r="D32" s="110">
        <f>SUM(D9,D15,D17,D20,D23,D27,D29)</f>
        <v>12814833.540000001</v>
      </c>
      <c r="E32" s="111">
        <f>SUM(E9,E15,E17,E20,E23,E27,E29)</f>
        <v>12688650.68</v>
      </c>
      <c r="F32" s="112">
        <v>0.99</v>
      </c>
    </row>
    <row r="33" s="48" customFormat="1" ht="15.75"/>
    <row r="34" spans="1:6" ht="15.75">
      <c r="A34" s="138" t="s">
        <v>334</v>
      </c>
      <c r="B34" s="138"/>
      <c r="C34" s="138"/>
      <c r="D34" s="138"/>
      <c r="E34" s="138"/>
      <c r="F34" s="138"/>
    </row>
  </sheetData>
  <sheetProtection/>
  <mergeCells count="6">
    <mergeCell ref="A6:F6"/>
    <mergeCell ref="A34:F34"/>
    <mergeCell ref="D1:F1"/>
    <mergeCell ref="C2:F2"/>
    <mergeCell ref="C3:F3"/>
    <mergeCell ref="C4:F4"/>
  </mergeCells>
  <printOptions/>
  <pageMargins left="0.75" right="0.75" top="1" bottom="1" header="0.5" footer="0.5"/>
  <pageSetup fitToHeight="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PageLayoutView="0" workbookViewId="0" topLeftCell="A1">
      <selection activeCell="C4" sqref="C4:E4"/>
    </sheetView>
  </sheetViews>
  <sheetFormatPr defaultColWidth="9.00390625" defaultRowHeight="12.75"/>
  <cols>
    <col min="1" max="1" width="36.375" style="113" customWidth="1"/>
    <col min="2" max="2" width="38.00390625" style="0" customWidth="1"/>
    <col min="3" max="4" width="18.625" style="0" customWidth="1"/>
    <col min="5" max="5" width="12.00390625" style="0" customWidth="1"/>
  </cols>
  <sheetData>
    <row r="1" spans="3:5" ht="18.75">
      <c r="C1" s="133" t="s">
        <v>335</v>
      </c>
      <c r="D1" s="133"/>
      <c r="E1" s="133"/>
    </row>
    <row r="2" spans="2:5" ht="18.75">
      <c r="B2" s="133" t="s">
        <v>1</v>
      </c>
      <c r="C2" s="140"/>
      <c r="D2" s="140"/>
      <c r="E2" s="140"/>
    </row>
    <row r="3" spans="2:5" ht="18.75">
      <c r="B3" s="133" t="s">
        <v>2</v>
      </c>
      <c r="C3" s="140"/>
      <c r="D3" s="140"/>
      <c r="E3" s="140"/>
    </row>
    <row r="4" spans="3:5" ht="18.75">
      <c r="C4" s="141" t="s">
        <v>360</v>
      </c>
      <c r="D4" s="141"/>
      <c r="E4" s="141"/>
    </row>
    <row r="6" spans="1:5" ht="18.75">
      <c r="A6" s="135" t="s">
        <v>336</v>
      </c>
      <c r="B6" s="135"/>
      <c r="C6" s="135"/>
      <c r="D6" s="135"/>
      <c r="E6" s="135"/>
    </row>
    <row r="8" spans="1:5" ht="63">
      <c r="A8" s="114" t="s">
        <v>337</v>
      </c>
      <c r="B8" s="114" t="s">
        <v>338</v>
      </c>
      <c r="C8" s="114" t="s">
        <v>5</v>
      </c>
      <c r="D8" s="114" t="s">
        <v>6</v>
      </c>
      <c r="E8" s="114" t="s">
        <v>7</v>
      </c>
    </row>
    <row r="9" spans="1:5" s="117" customFormat="1" ht="47.25">
      <c r="A9" s="115" t="s">
        <v>339</v>
      </c>
      <c r="B9" s="116" t="s">
        <v>340</v>
      </c>
      <c r="C9" s="46">
        <f>SUM(C10)</f>
        <v>-5209257.41</v>
      </c>
      <c r="D9" s="46">
        <f>SUM(D10)</f>
        <v>-5416587.8500000015</v>
      </c>
      <c r="E9" s="47">
        <v>1.04</v>
      </c>
    </row>
    <row r="10" spans="1:5" ht="31.5">
      <c r="A10" s="118" t="s">
        <v>341</v>
      </c>
      <c r="B10" s="93" t="s">
        <v>342</v>
      </c>
      <c r="C10" s="64">
        <f>SUM(C11,C15)</f>
        <v>-5209257.41</v>
      </c>
      <c r="D10" s="64">
        <f>SUM(D11,D15)</f>
        <v>-5416587.8500000015</v>
      </c>
      <c r="E10" s="65" t="s">
        <v>343</v>
      </c>
    </row>
    <row r="11" spans="1:5" ht="31.5">
      <c r="A11" s="119" t="s">
        <v>344</v>
      </c>
      <c r="B11" s="120" t="s">
        <v>345</v>
      </c>
      <c r="C11" s="111">
        <f aca="true" t="shared" si="0" ref="C11:D13">SUM(C12)</f>
        <v>-18024090.95</v>
      </c>
      <c r="D11" s="111">
        <f t="shared" si="0"/>
        <v>-18105238.53</v>
      </c>
      <c r="E11" s="112">
        <v>1.005</v>
      </c>
    </row>
    <row r="12" spans="1:5" s="121" customFormat="1" ht="31.5">
      <c r="A12" s="118" t="s">
        <v>346</v>
      </c>
      <c r="B12" s="93" t="s">
        <v>347</v>
      </c>
      <c r="C12" s="64">
        <f t="shared" si="0"/>
        <v>-18024090.95</v>
      </c>
      <c r="D12" s="64">
        <f t="shared" si="0"/>
        <v>-18105238.53</v>
      </c>
      <c r="E12" s="65" t="s">
        <v>343</v>
      </c>
    </row>
    <row r="13" spans="1:5" ht="31.5">
      <c r="A13" s="118" t="s">
        <v>348</v>
      </c>
      <c r="B13" s="93" t="s">
        <v>349</v>
      </c>
      <c r="C13" s="64">
        <f t="shared" si="0"/>
        <v>-18024090.95</v>
      </c>
      <c r="D13" s="64">
        <f t="shared" si="0"/>
        <v>-18105238.53</v>
      </c>
      <c r="E13" s="65" t="s">
        <v>343</v>
      </c>
    </row>
    <row r="14" spans="1:5" ht="47.25">
      <c r="A14" s="122" t="s">
        <v>350</v>
      </c>
      <c r="B14" s="93" t="s">
        <v>351</v>
      </c>
      <c r="C14" s="64">
        <v>-18024090.95</v>
      </c>
      <c r="D14" s="64">
        <v>-18105238.53</v>
      </c>
      <c r="E14" s="65" t="s">
        <v>343</v>
      </c>
    </row>
    <row r="15" spans="1:5" ht="31.5">
      <c r="A15" s="119" t="s">
        <v>352</v>
      </c>
      <c r="B15" s="120" t="s">
        <v>353</v>
      </c>
      <c r="C15" s="111">
        <f aca="true" t="shared" si="1" ref="C15:D17">SUM(C16)</f>
        <v>12814833.54</v>
      </c>
      <c r="D15" s="111">
        <f t="shared" si="1"/>
        <v>12688650.68</v>
      </c>
      <c r="E15" s="112">
        <v>0.99</v>
      </c>
    </row>
    <row r="16" spans="1:5" ht="31.5">
      <c r="A16" s="118" t="s">
        <v>354</v>
      </c>
      <c r="B16" s="93" t="s">
        <v>355</v>
      </c>
      <c r="C16" s="64">
        <f t="shared" si="1"/>
        <v>12814833.54</v>
      </c>
      <c r="D16" s="64">
        <f t="shared" si="1"/>
        <v>12688650.68</v>
      </c>
      <c r="E16" s="65" t="s">
        <v>343</v>
      </c>
    </row>
    <row r="17" spans="1:5" ht="31.5">
      <c r="A17" s="118" t="s">
        <v>356</v>
      </c>
      <c r="B17" s="93" t="s">
        <v>357</v>
      </c>
      <c r="C17" s="64">
        <f t="shared" si="1"/>
        <v>12814833.54</v>
      </c>
      <c r="D17" s="64">
        <f t="shared" si="1"/>
        <v>12688650.68</v>
      </c>
      <c r="E17" s="65" t="s">
        <v>343</v>
      </c>
    </row>
    <row r="18" spans="1:5" ht="47.25">
      <c r="A18" s="118" t="s">
        <v>358</v>
      </c>
      <c r="B18" s="93" t="s">
        <v>359</v>
      </c>
      <c r="C18" s="64">
        <v>12814833.54</v>
      </c>
      <c r="D18" s="64">
        <v>12688650.68</v>
      </c>
      <c r="E18" s="65" t="s">
        <v>343</v>
      </c>
    </row>
    <row r="20" spans="1:5" ht="15.75">
      <c r="A20" s="139" t="s">
        <v>107</v>
      </c>
      <c r="B20" s="139"/>
      <c r="C20" s="123" t="s">
        <v>108</v>
      </c>
      <c r="D20" s="123"/>
      <c r="E20" s="123"/>
    </row>
  </sheetData>
  <sheetProtection/>
  <mergeCells count="6">
    <mergeCell ref="A6:E6"/>
    <mergeCell ref="A20:B20"/>
    <mergeCell ref="C1:E1"/>
    <mergeCell ref="B2:E2"/>
    <mergeCell ref="B3:E3"/>
    <mergeCell ref="C4:E4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2017-04-04T09:41:11Z</cp:lastPrinted>
  <dcterms:created xsi:type="dcterms:W3CDTF">2017-03-30T03:30:21Z</dcterms:created>
  <dcterms:modified xsi:type="dcterms:W3CDTF">2017-04-04T09:42:08Z</dcterms:modified>
  <cp:category/>
  <cp:version/>
  <cp:contentType/>
  <cp:contentStatus/>
</cp:coreProperties>
</file>