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8" i="1"/>
  <c r="C219"/>
  <c r="C214"/>
  <c r="C221"/>
  <c r="F219"/>
  <c r="F218"/>
  <c r="C113"/>
  <c r="H206"/>
  <c r="H219" s="1"/>
  <c r="H221" s="1"/>
  <c r="H228"/>
  <c r="D221"/>
  <c r="E221"/>
  <c r="F221"/>
  <c r="G221"/>
  <c r="G219"/>
  <c r="D193"/>
  <c r="E193"/>
  <c r="F193"/>
  <c r="G193"/>
  <c r="H193"/>
  <c r="C193"/>
  <c r="H192"/>
  <c r="G192"/>
  <c r="F192"/>
  <c r="E192"/>
  <c r="D192"/>
  <c r="C188"/>
  <c r="C192" s="1"/>
  <c r="C98"/>
  <c r="H186"/>
  <c r="G186"/>
  <c r="F186"/>
  <c r="E186"/>
  <c r="D186"/>
  <c r="C182"/>
  <c r="C186" s="1"/>
  <c r="G113"/>
  <c r="H113"/>
  <c r="F113"/>
  <c r="F228" s="1"/>
  <c r="G100"/>
  <c r="H100"/>
  <c r="F100"/>
  <c r="E100"/>
  <c r="D100"/>
  <c r="C96"/>
  <c r="C100" s="1"/>
  <c r="F94"/>
  <c r="F88"/>
  <c r="F54"/>
  <c r="F55" s="1"/>
  <c r="G54"/>
  <c r="G55" s="1"/>
  <c r="H54"/>
  <c r="H55" s="1"/>
  <c r="G47"/>
  <c r="H47"/>
  <c r="H180"/>
  <c r="G180"/>
  <c r="F180"/>
  <c r="E180"/>
  <c r="D180"/>
  <c r="C176"/>
  <c r="C180" s="1"/>
  <c r="D76"/>
  <c r="D40"/>
  <c r="E40"/>
  <c r="C202"/>
  <c r="C206" s="1"/>
  <c r="G206"/>
  <c r="F206"/>
  <c r="E206"/>
  <c r="E219" s="1"/>
  <c r="H168"/>
  <c r="G168"/>
  <c r="F168"/>
  <c r="E168"/>
  <c r="D168"/>
  <c r="C164"/>
  <c r="C168" s="1"/>
  <c r="H174"/>
  <c r="G174"/>
  <c r="F174"/>
  <c r="E174"/>
  <c r="H148"/>
  <c r="H161" s="1"/>
  <c r="G148"/>
  <c r="G161" s="1"/>
  <c r="G220" s="1"/>
  <c r="F148"/>
  <c r="F161" s="1"/>
  <c r="E148"/>
  <c r="E161" s="1"/>
  <c r="E220" s="1"/>
  <c r="G228"/>
  <c r="E113"/>
  <c r="E228" s="1"/>
  <c r="D113"/>
  <c r="C106"/>
  <c r="C228" s="1"/>
  <c r="H108"/>
  <c r="H109" s="1"/>
  <c r="G108"/>
  <c r="G109" s="1"/>
  <c r="F108"/>
  <c r="F109" s="1"/>
  <c r="E108"/>
  <c r="E109" s="1"/>
  <c r="H76"/>
  <c r="H101" s="1"/>
  <c r="E94"/>
  <c r="E88"/>
  <c r="C78"/>
  <c r="C82" s="1"/>
  <c r="H82"/>
  <c r="G82"/>
  <c r="F82"/>
  <c r="E82"/>
  <c r="H220" l="1"/>
  <c r="H111"/>
  <c r="H110" s="1"/>
  <c r="C108"/>
  <c r="C109" s="1"/>
  <c r="F220"/>
  <c r="C72"/>
  <c r="C76" s="1"/>
  <c r="E76"/>
  <c r="E101" s="1"/>
  <c r="E62"/>
  <c r="E69" s="1"/>
  <c r="G76"/>
  <c r="G101" s="1"/>
  <c r="F76"/>
  <c r="F101" s="1"/>
  <c r="C58"/>
  <c r="C62" s="1"/>
  <c r="C69" s="1"/>
  <c r="H62"/>
  <c r="H69" s="1"/>
  <c r="G62"/>
  <c r="G69" s="1"/>
  <c r="G111" s="1"/>
  <c r="G110" s="1"/>
  <c r="F62"/>
  <c r="F69" s="1"/>
  <c r="C50"/>
  <c r="C54" s="1"/>
  <c r="C55" s="1"/>
  <c r="E54"/>
  <c r="E55" s="1"/>
  <c r="E47"/>
  <c r="E111" s="1"/>
  <c r="E110" s="1"/>
  <c r="C42"/>
  <c r="C46" s="1"/>
  <c r="C36"/>
  <c r="C40" s="1"/>
  <c r="F40"/>
  <c r="F47" s="1"/>
  <c r="F111" s="1"/>
  <c r="D206"/>
  <c r="D219" s="1"/>
  <c r="C170"/>
  <c r="C174" s="1"/>
  <c r="D174"/>
  <c r="D161"/>
  <c r="C144"/>
  <c r="C148" s="1"/>
  <c r="C161" s="1"/>
  <c r="D141"/>
  <c r="C124"/>
  <c r="C128" s="1"/>
  <c r="C118"/>
  <c r="C122" s="1"/>
  <c r="C90"/>
  <c r="C94" s="1"/>
  <c r="D94"/>
  <c r="C84"/>
  <c r="C88" s="1"/>
  <c r="D88"/>
  <c r="D82"/>
  <c r="D101" s="1"/>
  <c r="D62"/>
  <c r="D69" s="1"/>
  <c r="D54"/>
  <c r="D55" s="1"/>
  <c r="D110" s="1"/>
  <c r="F110" l="1"/>
  <c r="C111"/>
  <c r="C101"/>
  <c r="C47"/>
  <c r="C110" s="1"/>
  <c r="D220"/>
  <c r="F226"/>
  <c r="F225" s="1"/>
  <c r="H226"/>
  <c r="H225" s="1"/>
  <c r="C141"/>
  <c r="C220" s="1"/>
  <c r="G226" l="1"/>
  <c r="G225" s="1"/>
  <c r="D226"/>
  <c r="D225" s="1"/>
  <c r="E226"/>
  <c r="E225" s="1"/>
  <c r="C226" l="1"/>
  <c r="C225" s="1"/>
</calcChain>
</file>

<file path=xl/sharedStrings.xml><?xml version="1.0" encoding="utf-8"?>
<sst xmlns="http://schemas.openxmlformats.org/spreadsheetml/2006/main" count="342" uniqueCount="120">
  <si>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</si>
  <si>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</si>
  <si>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</si>
  <si>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</si>
  <si>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</si>
  <si>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</si>
  <si>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</si>
  <si>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</si>
  <si>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</si>
  <si>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</si>
  <si>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</si>
  <si>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</si>
  <si>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</si>
  <si>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</si>
  <si>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</si>
  <si>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2017 год</t>
  </si>
  <si>
    <t>2018 год</t>
  </si>
  <si>
    <t>Внебюджетные источники</t>
  </si>
  <si>
    <t>Итого по направлению 1:</t>
  </si>
  <si>
    <t>Итого по направлению 2:</t>
  </si>
  <si>
    <t xml:space="preserve">ед. </t>
  </si>
  <si>
    <t>Итого по направлению 3:</t>
  </si>
  <si>
    <t>Итого по направлению 4:</t>
  </si>
  <si>
    <t>Итого по мероприятию 2:</t>
  </si>
  <si>
    <t>Итого по мероприятию 3:</t>
  </si>
  <si>
    <t>Итого по мероприятию 4:</t>
  </si>
  <si>
    <t>Итого по Подпрограмме 1</t>
  </si>
  <si>
    <t>%</t>
  </si>
  <si>
    <t>Итого по Подпрограмме 2</t>
  </si>
  <si>
    <t>Итого по Программе</t>
  </si>
  <si>
    <t>2017  год</t>
  </si>
  <si>
    <t>2019 год</t>
  </si>
  <si>
    <t>"Муниципальное управление в Путинском сельском поселении Верещагинского района Пермского края"</t>
  </si>
  <si>
    <t>Подпрограмма 1 "Организация муниципального управления в Путинском сельском поселении Верещагинского района Пермского края"</t>
  </si>
  <si>
    <t>Основное мероприятие 1 "Совершенствование системы профилактики коррупции на муниципальной службе"</t>
  </si>
  <si>
    <t>Направление 1 "Направление нормативных правовых актов на антикоррупционную экспертизу"</t>
  </si>
  <si>
    <t>Направление 2 "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и членов их семей на официальном сайте Верещагинского муниципального района "</t>
  </si>
  <si>
    <t>Основное мероприятие 2 "Сохранение и развитие кадрового потенциала"</t>
  </si>
  <si>
    <t>Показатель 1.2. Доля сведений, предоставленных и размещенных на сайте без нарушения сроков</t>
  </si>
  <si>
    <t>чел.</t>
  </si>
  <si>
    <t>Основное мероприятие 3 "Обеспечение взаимодействия Путинского сельского поселения с другими публично-правовыми образованиями и объединениями"</t>
  </si>
  <si>
    <t>Направление 1 "Осуществление межмуниципального сотрудничества"</t>
  </si>
  <si>
    <t>Показатель 3.1. Участие в организациях межмуниципального сотрудничества с необходимостью оплаты членских взносов</t>
  </si>
  <si>
    <t>Основное мероприятие 4 "Повышение открытости деятельности администрации Путинского сельского поселения Верещагинского района Пермского края"</t>
  </si>
  <si>
    <t>Показатель 4.1. Количество материалов</t>
  </si>
  <si>
    <t>Показатель 4.2. Количество материалов</t>
  </si>
  <si>
    <t>Основное мероприятие 5 "Эффективное выполнение функций администрацией Путинского сельского поселения Верещагинского района Пермского края"</t>
  </si>
  <si>
    <t>Направление 1 "Глава муниципального образования"</t>
  </si>
  <si>
    <t>Показатель 5.1. Удовлетворительный отчет перед Советом депутатов Путинского сельского поселения</t>
  </si>
  <si>
    <t>ед.</t>
  </si>
  <si>
    <t>Направление 2 "Содержание органов местного самоуправления за счет средств местного бюджета"</t>
  </si>
  <si>
    <t>Показатель 5.2. Количество обоснованных жалоб на предоставление муниципальных услуг</t>
  </si>
  <si>
    <t>Итого по мероприятию 5:</t>
  </si>
  <si>
    <t>Основное мероприятие 6 "Реализация администрацией Путинского сельского поселения Верещагинского района Пермского края делегированных государственных полномочий"</t>
  </si>
  <si>
    <t>Направление 1 "Составление протоколов об административных правонарушениях"</t>
  </si>
  <si>
    <t>Итого по мероприятию 6:</t>
  </si>
  <si>
    <t>Показатель 6.1. Количество составленных протоколов об административных правонарушениях</t>
  </si>
  <si>
    <t>Подпрограмма 2 "Управление муниципальным имуществом и земельными ресурсами Путинского сельского поселения Верещагинского района Пермского края"</t>
  </si>
  <si>
    <t>Основное мероприятие 1 "Учет муниципального имущества"</t>
  </si>
  <si>
    <t>Направление 1 "Обеспечение подготовки технических планов "</t>
  </si>
  <si>
    <t>Показатель 1.1 Количество полученных планов</t>
  </si>
  <si>
    <t>шт.</t>
  </si>
  <si>
    <t>Направление 2 "Обеспечение государственного кадастрового учета объектов недвижимости"</t>
  </si>
  <si>
    <t>Показатель 1.2 Количество объектов, поставленных на кадастровый учет</t>
  </si>
  <si>
    <t>Показатель 1.3 Количество зарегистрированных прав</t>
  </si>
  <si>
    <t>Направление 4 "Ведение реестра муниципального имущества"</t>
  </si>
  <si>
    <t>Показатель 1.4 Количество объектов, занесенных в реестр</t>
  </si>
  <si>
    <t>Основное мероприятие 2 "Распоряжение муниципальным имуществом"</t>
  </si>
  <si>
    <t>Показатель 2.1 Количество отчетов</t>
  </si>
  <si>
    <t>Направление 1 "Оценка рыночной стоимости муниципального имущества и (или) права на заключение договора аренды"</t>
  </si>
  <si>
    <t>Показатель 2.2. Количество заключенных договоров</t>
  </si>
  <si>
    <t>Направление 3 "Продажа муниципального имущества"</t>
  </si>
  <si>
    <t>Показатель 2.3. Количество проданных объектов</t>
  </si>
  <si>
    <t>Направление 1 "Содержание и обслуживание муниципального имущества, находящегося в муниципальной казне"</t>
  </si>
  <si>
    <t>Основное мероприятие 3 "Владение муниципальным имуществом"</t>
  </si>
  <si>
    <t>Основное мероприятие 4 "Владение, пользование и распоряжение земельными ресурсами"</t>
  </si>
  <si>
    <t>Направление 1 "Внесение в государственный кадастр недвижимости (ГКН) сведений о границах населенных пунктов в виде координатного описания"</t>
  </si>
  <si>
    <t>Показатель 4.1 Количество населенных пунктов</t>
  </si>
  <si>
    <t>Показатель 4.2 Количество объектов</t>
  </si>
  <si>
    <t>Направление 3 "Предоставление земельных участков, находящихся в муниципальной собственности"</t>
  </si>
  <si>
    <t>Показатель 1.1 Доля НПА, направленных на экспертизу/доля НПА, к которым предъявлены обоснованные требования об исключении коррупциогенных факторов</t>
  </si>
  <si>
    <t>100/0</t>
  </si>
  <si>
    <t>Направление 1 "Профессиональная подготовка, переподготовка, повышение квалификации муниципальных служащих администрации Путинского сельского поселения Верещагинского района Пермского края"</t>
  </si>
  <si>
    <t>Направление 2 "Организация проведения диспансеризации муниципальных служащих администрации Путинского сельского поселения Верещагинского района Пермского края"</t>
  </si>
  <si>
    <t>Показатель 2.1 Численность лиц, прошедших подготовку, переподготовку  или повышение квалификации</t>
  </si>
  <si>
    <t>Показатель 2.2. Доля муниципальных служащих, прошедших диспансеризацию</t>
  </si>
  <si>
    <t>2020 год</t>
  </si>
  <si>
    <t>2021 год</t>
  </si>
  <si>
    <t>Направление 2 "Размещение информации о деятельности администрации Путинского сельского поселения Верещагинского района Пермского края, особо значимых общественно-политических, социально-экономических и культурных событиях на официальном сайте Верещагинского муниципального района"</t>
  </si>
  <si>
    <t>Показатель 5.3. Без установления показателя результативности</t>
  </si>
  <si>
    <t>-</t>
  </si>
  <si>
    <t>Направление 2 "Обеспечение проведения кадастровых работ в отношении земельных участков, находящихся в муниципальной собственности"</t>
  </si>
  <si>
    <t>Показатель 3.1 Количество объектов, подлежащих содержанию и обслуживанию</t>
  </si>
  <si>
    <t>Направление 1 "Опубликование правовых актов администрации Путинского сельского поселения Верещагинского района Пермского края и иной информации, связанной с ее деятельностью"</t>
  </si>
  <si>
    <t>Направление 3 "Казначейское исполнение бюджета"</t>
  </si>
  <si>
    <t>Направление 2 "Передача муниципального имущества в аренду, безвозмездное пользование"</t>
  </si>
  <si>
    <t xml:space="preserve">Приложение № 1 </t>
  </si>
  <si>
    <t>Показатель 5.4. Количество положительных экспертных заключений</t>
  </si>
  <si>
    <t>Направление 4 "Осуществление внешнего муниципального финансового контроля"</t>
  </si>
  <si>
    <t>Направление 2 "Проверка дымовых каналов муниципального жилищного фонда"</t>
  </si>
  <si>
    <t>Показатель 3.1 Количество объектов муниципального жилищного фонда</t>
  </si>
  <si>
    <t>Направление 3 "Текущий ремонт имущества, находящегося в муниципальной собственности"</t>
  </si>
  <si>
    <t>Показатель 3.1 Количество отремонтированных объектов муниципального имущества</t>
  </si>
  <si>
    <t>Направление 3 "Обеспечение государственной регистрации права собственности Путинского сельского поселения на объекты недвижимости"</t>
  </si>
  <si>
    <t>Показатель 4.3 Количество предоставленных участков</t>
  </si>
  <si>
    <t>к постановлению администрации</t>
  </si>
  <si>
    <t>Верещагинского муниципального района"</t>
  </si>
  <si>
    <t>Администрация  Верещагинского муниципального района Пермского края</t>
  </si>
  <si>
    <t>Администрация Верещагинского муниципального района Пермского края</t>
  </si>
  <si>
    <t>Администрация Верещагинского муниципального района Пермского края, Управление финансов администрации Верещагинского района Пермского края, Управление имущественных отношений и инфраструктуры администрации Верещагинского муниципального района Пермского края</t>
  </si>
  <si>
    <t>Направление 5 "Администрирование  государственных полномочий  по организации проведения мероприятий по отлову безнадзорных животных, их транспортировке, учету и регистрации , содержанию, лечению, кастрации, эвтаназии, утилизации"</t>
  </si>
  <si>
    <t>Показатель 5.5. Количество мероприятий</t>
  </si>
  <si>
    <t>Управление имущественных отношений Верещагинского муниципального района Пермского края</t>
  </si>
  <si>
    <t>Показатель 3.1 Количество застрахованных объектов муниципального имущества</t>
  </si>
  <si>
    <t>Направление 4 "Проведение мероприятий в целях предупреждения банкротства и (или) восстановление платежеспособности муниципальных унитарных предприятий"</t>
  </si>
  <si>
    <t>Направление 5 "Страхование гидротехнического сооружения на реке Лысьва с. Путино"</t>
  </si>
  <si>
    <t>Итого по направлению 5:</t>
  </si>
  <si>
    <t>Направление 4 "Приобретение земельных участков в муниципальную собственность"</t>
  </si>
  <si>
    <t>Показатель 4.3 Количество приобретенных участков</t>
  </si>
  <si>
    <t>от 29.08.2019г. года № 254-01-01-1002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</si>
</sst>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0.000"/>
    <numFmt numFmtId="166" formatCode="#,##0.000"/>
    <numFmt numFmtId="167" formatCode="0.0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top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vertical="top" wrapText="1"/>
    </xf>
    <xf numFmtId="167" fontId="2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0" fontId="2" fillId="7" borderId="0" xfId="0" applyFont="1" applyFill="1" applyBorder="1" applyAlignment="1">
      <alignment horizontal="right"/>
    </xf>
    <xf numFmtId="0" fontId="0" fillId="7" borderId="0" xfId="0" applyFill="1" applyBorder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FFCCFF"/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9"/>
  <sheetViews>
    <sheetView tabSelected="1" zoomScale="60" zoomScaleNormal="60" workbookViewId="0">
      <selection activeCell="H7" sqref="H7"/>
    </sheetView>
  </sheetViews>
  <sheetFormatPr defaultRowHeight="15"/>
  <cols>
    <col min="1" max="1" width="5.85546875" style="1" customWidth="1"/>
    <col min="2" max="2" width="30.7109375" style="1" customWidth="1"/>
    <col min="3" max="3" width="17.42578125" style="1" customWidth="1"/>
    <col min="4" max="8" width="15" style="1" customWidth="1"/>
    <col min="9" max="9" width="48.85546875" style="1" customWidth="1"/>
    <col min="10" max="10" width="9.140625" style="1"/>
    <col min="11" max="11" width="12.85546875" style="1" customWidth="1"/>
    <col min="12" max="12" width="11.42578125" style="39" customWidth="1"/>
    <col min="13" max="16" width="11.42578125" style="1" customWidth="1"/>
    <col min="17" max="17" width="48.7109375" style="1" customWidth="1"/>
    <col min="18" max="16384" width="9.140625" style="1"/>
  </cols>
  <sheetData>
    <row r="1" spans="2:17" ht="15.75">
      <c r="K1" s="45" t="s">
        <v>96</v>
      </c>
      <c r="L1" s="45"/>
      <c r="M1" s="45"/>
      <c r="N1" s="45"/>
      <c r="O1" s="45"/>
      <c r="P1" s="45"/>
      <c r="Q1" s="45"/>
    </row>
    <row r="2" spans="2:17" ht="15.75">
      <c r="K2" s="45" t="s">
        <v>105</v>
      </c>
      <c r="L2" s="45"/>
      <c r="M2" s="45"/>
      <c r="N2" s="45"/>
      <c r="O2" s="45"/>
      <c r="P2" s="45"/>
      <c r="Q2" s="45"/>
    </row>
    <row r="3" spans="2:17" ht="15.75">
      <c r="K3" s="45" t="s">
        <v>106</v>
      </c>
      <c r="L3" s="45"/>
      <c r="M3" s="45"/>
      <c r="N3" s="45"/>
      <c r="O3" s="45"/>
      <c r="P3" s="45"/>
      <c r="Q3" s="45"/>
    </row>
    <row r="4" spans="2:17" ht="15.75">
      <c r="K4" s="20"/>
      <c r="L4" s="38"/>
      <c r="M4" s="20"/>
      <c r="N4" s="20"/>
      <c r="O4" s="20"/>
      <c r="P4" s="20"/>
      <c r="Q4" s="44" t="s">
        <v>119</v>
      </c>
    </row>
    <row r="5" spans="2:17" ht="15.75">
      <c r="K5" s="20"/>
      <c r="L5" s="38"/>
      <c r="M5" s="20"/>
      <c r="N5" s="20"/>
      <c r="O5" s="20"/>
      <c r="P5" s="20"/>
      <c r="Q5" s="20"/>
    </row>
    <row r="6" spans="2:17" ht="15.75">
      <c r="K6" s="45"/>
      <c r="L6" s="45"/>
      <c r="M6" s="45"/>
      <c r="N6" s="45"/>
      <c r="O6" s="45"/>
      <c r="P6" s="45"/>
      <c r="Q6" s="45"/>
    </row>
    <row r="7" spans="2:17" ht="15.75">
      <c r="K7" s="45"/>
      <c r="L7" s="45"/>
      <c r="M7" s="45"/>
      <c r="N7" s="45"/>
      <c r="O7" s="45"/>
      <c r="P7" s="45"/>
      <c r="Q7" s="45"/>
    </row>
    <row r="8" spans="2:17" ht="15.75">
      <c r="K8" s="45"/>
      <c r="L8" s="45"/>
      <c r="M8" s="45"/>
      <c r="N8" s="45"/>
      <c r="O8" s="45"/>
      <c r="P8" s="45"/>
      <c r="Q8" s="45"/>
    </row>
    <row r="9" spans="2:17" ht="20.25" customHeight="1">
      <c r="K9" s="47"/>
      <c r="L9" s="47"/>
      <c r="M9" s="47"/>
      <c r="N9" s="47"/>
      <c r="O9" s="47"/>
      <c r="P9" s="47"/>
      <c r="Q9" s="47"/>
    </row>
    <row r="10" spans="2:17" ht="5.25" customHeight="1"/>
    <row r="12" spans="2:17" ht="15.75">
      <c r="B12" s="49" t="s">
        <v>14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17" ht="15.75">
      <c r="B13" s="50" t="s">
        <v>32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5" spans="2:17" ht="28.5" customHeight="1">
      <c r="B15" s="48" t="s">
        <v>0</v>
      </c>
      <c r="C15" s="48" t="s">
        <v>1</v>
      </c>
      <c r="D15" s="48"/>
      <c r="E15" s="48"/>
      <c r="F15" s="48"/>
      <c r="G15" s="48"/>
      <c r="H15" s="48"/>
      <c r="I15" s="48" t="s">
        <v>2</v>
      </c>
      <c r="J15" s="48"/>
      <c r="K15" s="48"/>
      <c r="L15" s="48"/>
      <c r="M15" s="48"/>
      <c r="N15" s="48"/>
      <c r="O15" s="48"/>
      <c r="P15" s="48"/>
      <c r="Q15" s="48" t="s">
        <v>3</v>
      </c>
    </row>
    <row r="16" spans="2:17" ht="82.5" customHeight="1">
      <c r="B16" s="48"/>
      <c r="C16" s="48" t="s">
        <v>4</v>
      </c>
      <c r="D16" s="48" t="s">
        <v>5</v>
      </c>
      <c r="E16" s="48"/>
      <c r="F16" s="48"/>
      <c r="G16" s="48"/>
      <c r="H16" s="48"/>
      <c r="I16" s="48" t="s">
        <v>6</v>
      </c>
      <c r="J16" s="48" t="s">
        <v>7</v>
      </c>
      <c r="K16" s="48" t="s">
        <v>8</v>
      </c>
      <c r="L16" s="48" t="s">
        <v>9</v>
      </c>
      <c r="M16" s="48"/>
      <c r="N16" s="48"/>
      <c r="O16" s="48"/>
      <c r="P16" s="48"/>
      <c r="Q16" s="48"/>
    </row>
    <row r="17" spans="2:17" ht="15.75">
      <c r="B17" s="48"/>
      <c r="C17" s="48"/>
      <c r="D17" s="16" t="s">
        <v>30</v>
      </c>
      <c r="E17" s="16" t="s">
        <v>16</v>
      </c>
      <c r="F17" s="17" t="s">
        <v>31</v>
      </c>
      <c r="G17" s="17" t="s">
        <v>86</v>
      </c>
      <c r="H17" s="17" t="s">
        <v>87</v>
      </c>
      <c r="I17" s="48"/>
      <c r="J17" s="48"/>
      <c r="K17" s="48"/>
      <c r="L17" s="40" t="s">
        <v>15</v>
      </c>
      <c r="M17" s="16" t="s">
        <v>16</v>
      </c>
      <c r="N17" s="17" t="s">
        <v>31</v>
      </c>
      <c r="O17" s="17" t="s">
        <v>86</v>
      </c>
      <c r="P17" s="17" t="s">
        <v>87</v>
      </c>
      <c r="Q17" s="48"/>
    </row>
    <row r="18" spans="2:17" ht="15.75">
      <c r="B18" s="2">
        <v>1</v>
      </c>
      <c r="C18" s="2">
        <v>2</v>
      </c>
      <c r="D18" s="2">
        <v>3</v>
      </c>
      <c r="E18" s="2">
        <v>4</v>
      </c>
      <c r="F18" s="17">
        <v>5</v>
      </c>
      <c r="G18" s="17">
        <v>6</v>
      </c>
      <c r="H18" s="2">
        <v>7</v>
      </c>
      <c r="I18" s="2">
        <v>8</v>
      </c>
      <c r="J18" s="2">
        <v>9</v>
      </c>
      <c r="K18" s="2">
        <v>10</v>
      </c>
      <c r="L18" s="40">
        <v>11</v>
      </c>
      <c r="M18" s="2">
        <v>12</v>
      </c>
      <c r="N18" s="17">
        <v>13</v>
      </c>
      <c r="O18" s="17">
        <v>14</v>
      </c>
      <c r="P18" s="2">
        <v>15</v>
      </c>
      <c r="Q18" s="2">
        <v>16</v>
      </c>
    </row>
    <row r="19" spans="2:17" ht="30.75" customHeight="1">
      <c r="B19" s="52" t="s">
        <v>33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3"/>
    </row>
    <row r="20" spans="2:17" ht="15.75">
      <c r="B20" s="51" t="s">
        <v>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"/>
    </row>
    <row r="21" spans="2:17" ht="66" customHeight="1">
      <c r="B21" s="46" t="s">
        <v>35</v>
      </c>
      <c r="C21" s="46"/>
      <c r="D21" s="46"/>
      <c r="E21" s="46"/>
      <c r="F21" s="46"/>
      <c r="G21" s="46"/>
      <c r="H21" s="46"/>
      <c r="I21" s="4" t="s">
        <v>80</v>
      </c>
      <c r="J21" s="3" t="s">
        <v>27</v>
      </c>
      <c r="K21" s="3" t="s">
        <v>81</v>
      </c>
      <c r="L21" s="41" t="s">
        <v>81</v>
      </c>
      <c r="M21" s="3" t="s">
        <v>81</v>
      </c>
      <c r="N21" s="3" t="s">
        <v>81</v>
      </c>
      <c r="O21" s="3" t="s">
        <v>81</v>
      </c>
      <c r="P21" s="3" t="s">
        <v>81</v>
      </c>
      <c r="Q21" s="3" t="s">
        <v>107</v>
      </c>
    </row>
    <row r="22" spans="2:17" ht="19.5" customHeight="1">
      <c r="B22" s="4" t="s">
        <v>10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3"/>
      <c r="J22" s="3"/>
      <c r="K22" s="3"/>
      <c r="L22" s="41"/>
      <c r="M22" s="3"/>
      <c r="N22" s="3"/>
      <c r="O22" s="3"/>
      <c r="P22" s="3"/>
      <c r="Q22" s="3"/>
    </row>
    <row r="23" spans="2:17" ht="19.5" customHeight="1">
      <c r="B23" s="4" t="s">
        <v>11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3"/>
      <c r="J23" s="3"/>
      <c r="K23" s="3"/>
      <c r="L23" s="41"/>
      <c r="M23" s="3"/>
      <c r="N23" s="3"/>
      <c r="O23" s="3"/>
      <c r="P23" s="3"/>
      <c r="Q23" s="3"/>
    </row>
    <row r="24" spans="2:17" ht="19.5" customHeight="1">
      <c r="B24" s="4" t="s">
        <v>12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3"/>
      <c r="J24" s="3"/>
      <c r="K24" s="3"/>
      <c r="L24" s="41"/>
      <c r="M24" s="3"/>
      <c r="N24" s="3"/>
      <c r="O24" s="3"/>
      <c r="P24" s="3"/>
      <c r="Q24" s="3"/>
    </row>
    <row r="25" spans="2:17" ht="19.5" customHeight="1">
      <c r="B25" s="4" t="s">
        <v>17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3"/>
      <c r="J25" s="3"/>
      <c r="K25" s="3"/>
      <c r="L25" s="41"/>
      <c r="M25" s="3"/>
      <c r="N25" s="3"/>
      <c r="O25" s="3"/>
      <c r="P25" s="3"/>
      <c r="Q25" s="3"/>
    </row>
    <row r="26" spans="2:17" ht="19.5" customHeight="1">
      <c r="B26" s="4" t="s">
        <v>18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3"/>
      <c r="J26" s="3"/>
      <c r="K26" s="3"/>
      <c r="L26" s="41"/>
      <c r="M26" s="3"/>
      <c r="N26" s="3"/>
      <c r="O26" s="3"/>
      <c r="P26" s="3"/>
      <c r="Q26" s="3"/>
    </row>
    <row r="27" spans="2:17" ht="57.75" customHeight="1">
      <c r="B27" s="46" t="s">
        <v>36</v>
      </c>
      <c r="C27" s="46"/>
      <c r="D27" s="46"/>
      <c r="E27" s="46"/>
      <c r="F27" s="46"/>
      <c r="G27" s="46"/>
      <c r="H27" s="46"/>
      <c r="I27" s="4" t="s">
        <v>38</v>
      </c>
      <c r="J27" s="3" t="s">
        <v>27</v>
      </c>
      <c r="K27" s="3" t="s">
        <v>81</v>
      </c>
      <c r="L27" s="41" t="s">
        <v>81</v>
      </c>
      <c r="M27" s="3" t="s">
        <v>81</v>
      </c>
      <c r="N27" s="3" t="s">
        <v>81</v>
      </c>
      <c r="O27" s="3" t="s">
        <v>81</v>
      </c>
      <c r="P27" s="3" t="s">
        <v>81</v>
      </c>
      <c r="Q27" s="3" t="s">
        <v>107</v>
      </c>
    </row>
    <row r="28" spans="2:17" ht="23.25" customHeight="1">
      <c r="B28" s="4" t="s">
        <v>10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3"/>
      <c r="J28" s="3"/>
      <c r="K28" s="3"/>
      <c r="L28" s="41"/>
      <c r="M28" s="3"/>
      <c r="N28" s="3"/>
      <c r="O28" s="3"/>
      <c r="P28" s="3"/>
      <c r="Q28" s="3"/>
    </row>
    <row r="29" spans="2:17" ht="23.25" customHeight="1">
      <c r="B29" s="4" t="s">
        <v>11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3"/>
      <c r="J29" s="3"/>
      <c r="K29" s="3"/>
      <c r="L29" s="41"/>
      <c r="M29" s="3"/>
      <c r="N29" s="3"/>
      <c r="O29" s="3"/>
      <c r="P29" s="3"/>
      <c r="Q29" s="3"/>
    </row>
    <row r="30" spans="2:17" ht="23.25" customHeight="1">
      <c r="B30" s="4" t="s">
        <v>12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3"/>
      <c r="J30" s="3"/>
      <c r="K30" s="3"/>
      <c r="L30" s="41"/>
      <c r="M30" s="3"/>
      <c r="N30" s="3"/>
      <c r="O30" s="3"/>
      <c r="P30" s="3"/>
      <c r="Q30" s="3"/>
    </row>
    <row r="31" spans="2:17" ht="23.25" customHeight="1">
      <c r="B31" s="4" t="s">
        <v>17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3"/>
      <c r="J31" s="3"/>
      <c r="K31" s="3"/>
      <c r="L31" s="41"/>
      <c r="M31" s="3"/>
      <c r="N31" s="3"/>
      <c r="O31" s="3"/>
      <c r="P31" s="3"/>
      <c r="Q31" s="3"/>
    </row>
    <row r="32" spans="2:17" ht="24" customHeight="1">
      <c r="B32" s="4" t="s">
        <v>19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3"/>
      <c r="J32" s="3"/>
      <c r="K32" s="3"/>
      <c r="L32" s="41"/>
      <c r="M32" s="3"/>
      <c r="N32" s="3"/>
      <c r="O32" s="3"/>
      <c r="P32" s="3"/>
      <c r="Q32" s="3"/>
    </row>
    <row r="33" spans="2:17" s="7" customFormat="1" ht="15.75">
      <c r="B33" s="5" t="s">
        <v>13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6"/>
      <c r="K33" s="6"/>
      <c r="L33" s="42"/>
      <c r="M33" s="6"/>
      <c r="N33" s="6"/>
      <c r="O33" s="6"/>
      <c r="P33" s="6"/>
      <c r="Q33" s="6"/>
    </row>
    <row r="34" spans="2:17" ht="15.75">
      <c r="B34" s="51" t="s">
        <v>37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"/>
    </row>
    <row r="35" spans="2:17" ht="55.5" customHeight="1">
      <c r="B35" s="46" t="s">
        <v>82</v>
      </c>
      <c r="C35" s="46"/>
      <c r="D35" s="46"/>
      <c r="E35" s="46"/>
      <c r="F35" s="46"/>
      <c r="G35" s="46"/>
      <c r="H35" s="46"/>
      <c r="I35" s="4" t="s">
        <v>84</v>
      </c>
      <c r="J35" s="3" t="s">
        <v>39</v>
      </c>
      <c r="K35" s="3">
        <v>0</v>
      </c>
      <c r="L35" s="41">
        <v>0</v>
      </c>
      <c r="M35" s="3">
        <v>1</v>
      </c>
      <c r="N35" s="3">
        <v>1</v>
      </c>
      <c r="O35" s="3">
        <v>0</v>
      </c>
      <c r="P35" s="3">
        <v>0</v>
      </c>
      <c r="Q35" s="3" t="s">
        <v>108</v>
      </c>
    </row>
    <row r="36" spans="2:17" ht="21.75" customHeight="1">
      <c r="B36" s="4" t="s">
        <v>10</v>
      </c>
      <c r="C36" s="25">
        <f>SUM(D36:H36)</f>
        <v>11.8</v>
      </c>
      <c r="D36" s="21">
        <v>0</v>
      </c>
      <c r="E36" s="25">
        <v>11.8</v>
      </c>
      <c r="F36" s="25">
        <v>0</v>
      </c>
      <c r="G36" s="25">
        <v>0</v>
      </c>
      <c r="H36" s="25">
        <v>0</v>
      </c>
      <c r="I36" s="3"/>
      <c r="J36" s="3"/>
      <c r="K36" s="3"/>
      <c r="L36" s="41"/>
      <c r="M36" s="3"/>
      <c r="N36" s="3"/>
      <c r="O36" s="3"/>
      <c r="P36" s="3"/>
      <c r="Q36" s="3"/>
    </row>
    <row r="37" spans="2:17" ht="21.75" customHeight="1">
      <c r="B37" s="4" t="s">
        <v>11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3"/>
      <c r="J37" s="3"/>
      <c r="K37" s="3"/>
      <c r="L37" s="41"/>
      <c r="M37" s="3"/>
      <c r="N37" s="3"/>
      <c r="O37" s="3"/>
      <c r="P37" s="3"/>
      <c r="Q37" s="3"/>
    </row>
    <row r="38" spans="2:17" ht="21.75" customHeight="1">
      <c r="B38" s="4" t="s">
        <v>12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"/>
      <c r="J38" s="3"/>
      <c r="K38" s="3"/>
      <c r="L38" s="41"/>
      <c r="M38" s="3"/>
      <c r="N38" s="3"/>
      <c r="O38" s="3"/>
      <c r="P38" s="3"/>
      <c r="Q38" s="3"/>
    </row>
    <row r="39" spans="2:17" ht="21.75" customHeight="1">
      <c r="B39" s="4" t="s">
        <v>17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"/>
      <c r="J39" s="3"/>
      <c r="K39" s="3"/>
      <c r="L39" s="41"/>
      <c r="M39" s="3"/>
      <c r="N39" s="3"/>
      <c r="O39" s="3"/>
      <c r="P39" s="3"/>
      <c r="Q39" s="3"/>
    </row>
    <row r="40" spans="2:17" ht="17.25" customHeight="1">
      <c r="B40" s="4" t="s">
        <v>18</v>
      </c>
      <c r="C40" s="25">
        <f>SUM(C36:C39)</f>
        <v>11.8</v>
      </c>
      <c r="D40" s="21">
        <f>SUM(D36:D39)</f>
        <v>0</v>
      </c>
      <c r="E40" s="25">
        <f>SUM(E36:E39)</f>
        <v>11.8</v>
      </c>
      <c r="F40" s="25">
        <f>SUM(F36:F39)</f>
        <v>0</v>
      </c>
      <c r="G40" s="25">
        <v>0</v>
      </c>
      <c r="H40" s="25">
        <v>0</v>
      </c>
      <c r="I40" s="3"/>
      <c r="J40" s="3"/>
      <c r="K40" s="3"/>
      <c r="L40" s="41"/>
      <c r="M40" s="3"/>
      <c r="N40" s="3"/>
      <c r="O40" s="3"/>
      <c r="P40" s="3"/>
      <c r="Q40" s="3"/>
    </row>
    <row r="41" spans="2:17" ht="45.75" customHeight="1">
      <c r="B41" s="46" t="s">
        <v>83</v>
      </c>
      <c r="C41" s="46"/>
      <c r="D41" s="46"/>
      <c r="E41" s="46"/>
      <c r="F41" s="46"/>
      <c r="G41" s="46"/>
      <c r="H41" s="46"/>
      <c r="I41" s="4" t="s">
        <v>85</v>
      </c>
      <c r="J41" s="3" t="s">
        <v>27</v>
      </c>
      <c r="K41" s="3">
        <v>0</v>
      </c>
      <c r="L41" s="41">
        <v>0</v>
      </c>
      <c r="M41" s="3">
        <v>0</v>
      </c>
      <c r="N41" s="3">
        <v>0</v>
      </c>
      <c r="O41" s="3">
        <v>0</v>
      </c>
      <c r="P41" s="3">
        <v>0</v>
      </c>
      <c r="Q41" s="3" t="s">
        <v>107</v>
      </c>
    </row>
    <row r="42" spans="2:17" ht="21.75" customHeight="1">
      <c r="B42" s="4" t="s">
        <v>10</v>
      </c>
      <c r="C42" s="21">
        <f>SUM(D42:H42)</f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3"/>
      <c r="J42" s="3"/>
      <c r="K42" s="3"/>
      <c r="L42" s="41"/>
      <c r="M42" s="3"/>
      <c r="N42" s="3"/>
      <c r="O42" s="3"/>
      <c r="P42" s="3"/>
      <c r="Q42" s="3"/>
    </row>
    <row r="43" spans="2:17" ht="21.75" customHeight="1">
      <c r="B43" s="4" t="s">
        <v>11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3"/>
      <c r="J43" s="3"/>
      <c r="K43" s="3"/>
      <c r="L43" s="41"/>
      <c r="M43" s="3"/>
      <c r="N43" s="3"/>
      <c r="O43" s="3"/>
      <c r="P43" s="3"/>
      <c r="Q43" s="3"/>
    </row>
    <row r="44" spans="2:17" ht="21.75" customHeight="1">
      <c r="B44" s="4" t="s">
        <v>12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3"/>
      <c r="J44" s="3"/>
      <c r="K44" s="3"/>
      <c r="L44" s="41"/>
      <c r="M44" s="3"/>
      <c r="N44" s="3"/>
      <c r="O44" s="3"/>
      <c r="P44" s="3"/>
      <c r="Q44" s="3"/>
    </row>
    <row r="45" spans="2:17" ht="21.75" customHeight="1">
      <c r="B45" s="4" t="s">
        <v>17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3"/>
      <c r="J45" s="3"/>
      <c r="K45" s="3"/>
      <c r="L45" s="41"/>
      <c r="M45" s="3"/>
      <c r="N45" s="3"/>
      <c r="O45" s="3"/>
      <c r="P45" s="3"/>
      <c r="Q45" s="3"/>
    </row>
    <row r="46" spans="2:17" ht="17.25" customHeight="1">
      <c r="B46" s="4" t="s">
        <v>19</v>
      </c>
      <c r="C46" s="21">
        <f>SUM(C42:C45)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3"/>
      <c r="J46" s="3"/>
      <c r="K46" s="3"/>
      <c r="L46" s="41"/>
      <c r="M46" s="3"/>
      <c r="N46" s="3"/>
      <c r="O46" s="3"/>
      <c r="P46" s="3"/>
      <c r="Q46" s="3"/>
    </row>
    <row r="47" spans="2:17" s="7" customFormat="1" ht="17.25" customHeight="1">
      <c r="B47" s="5" t="s">
        <v>23</v>
      </c>
      <c r="C47" s="37">
        <f>SUM(C40,C46)</f>
        <v>11.8</v>
      </c>
      <c r="D47" s="22">
        <v>0</v>
      </c>
      <c r="E47" s="37">
        <f>SUM(E40,E46)</f>
        <v>11.8</v>
      </c>
      <c r="F47" s="37">
        <f t="shared" ref="F47:H47" si="0">SUM(F40,F46)</f>
        <v>0</v>
      </c>
      <c r="G47" s="37">
        <f t="shared" si="0"/>
        <v>0</v>
      </c>
      <c r="H47" s="37">
        <f t="shared" si="0"/>
        <v>0</v>
      </c>
      <c r="I47" s="6"/>
      <c r="J47" s="6"/>
      <c r="K47" s="6"/>
      <c r="L47" s="42"/>
      <c r="M47" s="6"/>
      <c r="N47" s="6"/>
      <c r="O47" s="6"/>
      <c r="P47" s="6"/>
      <c r="Q47" s="6"/>
    </row>
    <row r="48" spans="2:17" ht="15.75">
      <c r="B48" s="51" t="s">
        <v>40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3"/>
    </row>
    <row r="49" spans="2:17" ht="51" customHeight="1">
      <c r="B49" s="46" t="s">
        <v>41</v>
      </c>
      <c r="C49" s="46"/>
      <c r="D49" s="46"/>
      <c r="E49" s="46"/>
      <c r="F49" s="46"/>
      <c r="G49" s="46"/>
      <c r="H49" s="46"/>
      <c r="I49" s="4" t="s">
        <v>42</v>
      </c>
      <c r="J49" s="3" t="s">
        <v>20</v>
      </c>
      <c r="K49" s="3">
        <v>1</v>
      </c>
      <c r="L49" s="41">
        <v>1</v>
      </c>
      <c r="M49" s="3">
        <v>1</v>
      </c>
      <c r="N49" s="3">
        <v>1</v>
      </c>
      <c r="O49" s="3">
        <v>0</v>
      </c>
      <c r="P49" s="3">
        <v>0</v>
      </c>
      <c r="Q49" s="3" t="s">
        <v>107</v>
      </c>
    </row>
    <row r="50" spans="2:17" ht="15.75">
      <c r="B50" s="4" t="s">
        <v>10</v>
      </c>
      <c r="C50" s="21">
        <f>SUM(D50:H50)</f>
        <v>73</v>
      </c>
      <c r="D50" s="21">
        <v>23</v>
      </c>
      <c r="E50" s="21">
        <v>25</v>
      </c>
      <c r="F50" s="21">
        <v>25</v>
      </c>
      <c r="G50" s="21">
        <v>0</v>
      </c>
      <c r="H50" s="21">
        <v>0</v>
      </c>
      <c r="I50" s="3"/>
      <c r="J50" s="3"/>
      <c r="K50" s="3"/>
      <c r="L50" s="41"/>
      <c r="M50" s="3"/>
      <c r="N50" s="3"/>
      <c r="O50" s="3"/>
      <c r="P50" s="3"/>
      <c r="Q50" s="3"/>
    </row>
    <row r="51" spans="2:17" ht="15.75">
      <c r="B51" s="4" t="s">
        <v>11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3"/>
      <c r="J51" s="3"/>
      <c r="K51" s="3"/>
      <c r="L51" s="41"/>
      <c r="M51" s="3"/>
      <c r="N51" s="3"/>
      <c r="O51" s="3"/>
      <c r="P51" s="3"/>
      <c r="Q51" s="3"/>
    </row>
    <row r="52" spans="2:17" ht="15.75">
      <c r="B52" s="4" t="s">
        <v>12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3"/>
      <c r="J52" s="3"/>
      <c r="K52" s="3"/>
      <c r="L52" s="41"/>
      <c r="M52" s="3"/>
      <c r="N52" s="3"/>
      <c r="O52" s="3"/>
      <c r="P52" s="3"/>
      <c r="Q52" s="3"/>
    </row>
    <row r="53" spans="2:17" ht="18" customHeight="1">
      <c r="B53" s="4" t="s">
        <v>17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41"/>
      <c r="M53" s="3"/>
      <c r="N53" s="3"/>
      <c r="O53" s="3"/>
      <c r="P53" s="3"/>
      <c r="Q53" s="3"/>
    </row>
    <row r="54" spans="2:17" ht="15.75">
      <c r="B54" s="4" t="s">
        <v>18</v>
      </c>
      <c r="C54" s="21">
        <f>SUM(C50:C53)</f>
        <v>73</v>
      </c>
      <c r="D54" s="21">
        <f>SUM(D50:D53)</f>
        <v>23</v>
      </c>
      <c r="E54" s="21">
        <f>SUM(E50:E53)</f>
        <v>25</v>
      </c>
      <c r="F54" s="21">
        <f t="shared" ref="F54:H54" si="1">SUM(F50:F53)</f>
        <v>25</v>
      </c>
      <c r="G54" s="21">
        <f t="shared" si="1"/>
        <v>0</v>
      </c>
      <c r="H54" s="21">
        <f t="shared" si="1"/>
        <v>0</v>
      </c>
      <c r="I54" s="3"/>
      <c r="J54" s="3"/>
      <c r="K54" s="3"/>
      <c r="L54" s="41"/>
      <c r="M54" s="3"/>
      <c r="N54" s="3"/>
      <c r="O54" s="3"/>
      <c r="P54" s="3"/>
      <c r="Q54" s="3"/>
    </row>
    <row r="55" spans="2:17" s="7" customFormat="1" ht="19.5" customHeight="1">
      <c r="B55" s="5" t="s">
        <v>24</v>
      </c>
      <c r="C55" s="22">
        <f>SUM(C54)</f>
        <v>73</v>
      </c>
      <c r="D55" s="22">
        <f>SUM(D54)</f>
        <v>23</v>
      </c>
      <c r="E55" s="22">
        <f>SUM(E54)</f>
        <v>25</v>
      </c>
      <c r="F55" s="22">
        <f t="shared" ref="F55:H55" si="2">SUM(F54)</f>
        <v>25</v>
      </c>
      <c r="G55" s="22">
        <f t="shared" si="2"/>
        <v>0</v>
      </c>
      <c r="H55" s="22">
        <f t="shared" si="2"/>
        <v>0</v>
      </c>
      <c r="I55" s="6"/>
      <c r="J55" s="6"/>
      <c r="K55" s="6"/>
      <c r="L55" s="42"/>
      <c r="M55" s="6"/>
      <c r="N55" s="6"/>
      <c r="O55" s="6"/>
      <c r="P55" s="6"/>
      <c r="Q55" s="6"/>
    </row>
    <row r="56" spans="2:17" ht="15.75">
      <c r="B56" s="51" t="s">
        <v>43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3"/>
    </row>
    <row r="57" spans="2:17" ht="35.25" customHeight="1">
      <c r="B57" s="46" t="s">
        <v>93</v>
      </c>
      <c r="C57" s="46"/>
      <c r="D57" s="46"/>
      <c r="E57" s="46"/>
      <c r="F57" s="46"/>
      <c r="G57" s="46"/>
      <c r="H57" s="46"/>
      <c r="I57" s="18" t="s">
        <v>44</v>
      </c>
      <c r="J57" s="19" t="s">
        <v>49</v>
      </c>
      <c r="K57" s="3">
        <v>20</v>
      </c>
      <c r="L57" s="43">
        <v>10</v>
      </c>
      <c r="M57" s="3">
        <v>10</v>
      </c>
      <c r="N57" s="3">
        <v>10</v>
      </c>
      <c r="O57" s="3">
        <v>10</v>
      </c>
      <c r="P57" s="3">
        <v>10</v>
      </c>
      <c r="Q57" s="3" t="s">
        <v>107</v>
      </c>
    </row>
    <row r="58" spans="2:17" ht="15.75">
      <c r="B58" s="4" t="s">
        <v>10</v>
      </c>
      <c r="C58" s="25">
        <f>SUM(D58:H58)</f>
        <v>18.210999999999999</v>
      </c>
      <c r="D58" s="25">
        <v>7.1710000000000003</v>
      </c>
      <c r="E58" s="21">
        <v>2.04</v>
      </c>
      <c r="F58" s="21">
        <v>3</v>
      </c>
      <c r="G58" s="21">
        <v>3</v>
      </c>
      <c r="H58" s="21">
        <v>3</v>
      </c>
      <c r="I58" s="19"/>
      <c r="J58" s="19"/>
      <c r="K58" s="3"/>
      <c r="L58" s="41"/>
      <c r="M58" s="3"/>
      <c r="N58" s="3"/>
      <c r="O58" s="3"/>
      <c r="P58" s="3"/>
      <c r="Q58" s="3"/>
    </row>
    <row r="59" spans="2:17" ht="15.75">
      <c r="B59" s="4" t="s">
        <v>11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19"/>
      <c r="J59" s="19"/>
      <c r="K59" s="3"/>
      <c r="L59" s="41"/>
      <c r="M59" s="3"/>
      <c r="N59" s="3"/>
      <c r="O59" s="3"/>
      <c r="P59" s="3"/>
      <c r="Q59" s="3"/>
    </row>
    <row r="60" spans="2:17" ht="15.75">
      <c r="B60" s="4" t="s">
        <v>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19"/>
      <c r="J60" s="19"/>
      <c r="K60" s="3"/>
      <c r="L60" s="41"/>
      <c r="M60" s="3"/>
      <c r="N60" s="3"/>
      <c r="O60" s="3"/>
      <c r="P60" s="3"/>
      <c r="Q60" s="3"/>
    </row>
    <row r="61" spans="2:17" ht="18" customHeight="1">
      <c r="B61" s="4" t="s">
        <v>17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19"/>
      <c r="J61" s="19"/>
      <c r="K61" s="3"/>
      <c r="L61" s="41"/>
      <c r="M61" s="3"/>
      <c r="N61" s="3"/>
      <c r="O61" s="3"/>
      <c r="P61" s="3"/>
      <c r="Q61" s="3"/>
    </row>
    <row r="62" spans="2:17" ht="15.75">
      <c r="B62" s="4" t="s">
        <v>18</v>
      </c>
      <c r="C62" s="25">
        <f t="shared" ref="C62:H62" si="3">SUM(C58:C61)</f>
        <v>18.210999999999999</v>
      </c>
      <c r="D62" s="25">
        <f t="shared" si="3"/>
        <v>7.1710000000000003</v>
      </c>
      <c r="E62" s="21">
        <f t="shared" si="3"/>
        <v>2.04</v>
      </c>
      <c r="F62" s="21">
        <f t="shared" si="3"/>
        <v>3</v>
      </c>
      <c r="G62" s="21">
        <f t="shared" si="3"/>
        <v>3</v>
      </c>
      <c r="H62" s="21">
        <f t="shared" si="3"/>
        <v>3</v>
      </c>
      <c r="I62" s="19"/>
      <c r="J62" s="19"/>
      <c r="K62" s="3"/>
      <c r="L62" s="41"/>
      <c r="M62" s="3"/>
      <c r="N62" s="3"/>
      <c r="O62" s="3"/>
      <c r="P62" s="3"/>
      <c r="Q62" s="3"/>
    </row>
    <row r="63" spans="2:17" ht="53.25" customHeight="1">
      <c r="B63" s="46" t="s">
        <v>88</v>
      </c>
      <c r="C63" s="46"/>
      <c r="D63" s="46"/>
      <c r="E63" s="46"/>
      <c r="F63" s="46"/>
      <c r="G63" s="46"/>
      <c r="H63" s="46"/>
      <c r="I63" s="18" t="s">
        <v>45</v>
      </c>
      <c r="J63" s="19" t="s">
        <v>49</v>
      </c>
      <c r="K63" s="3">
        <v>0</v>
      </c>
      <c r="L63" s="41">
        <v>0</v>
      </c>
      <c r="M63" s="3">
        <v>0</v>
      </c>
      <c r="N63" s="3">
        <v>0</v>
      </c>
      <c r="O63" s="3">
        <v>0</v>
      </c>
      <c r="P63" s="3">
        <v>0</v>
      </c>
      <c r="Q63" s="3" t="s">
        <v>107</v>
      </c>
    </row>
    <row r="64" spans="2:17" ht="15.75">
      <c r="B64" s="4" t="s">
        <v>10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3"/>
      <c r="J64" s="3"/>
      <c r="K64" s="3"/>
      <c r="L64" s="41"/>
      <c r="M64" s="3"/>
      <c r="N64" s="3"/>
      <c r="O64" s="3"/>
      <c r="P64" s="3"/>
      <c r="Q64" s="3"/>
    </row>
    <row r="65" spans="2:17" ht="15.75">
      <c r="B65" s="4" t="s">
        <v>11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3"/>
      <c r="J65" s="3"/>
      <c r="K65" s="3"/>
      <c r="L65" s="41"/>
      <c r="M65" s="3"/>
      <c r="N65" s="3"/>
      <c r="O65" s="3"/>
      <c r="P65" s="3"/>
      <c r="Q65" s="3"/>
    </row>
    <row r="66" spans="2:17" ht="15.75">
      <c r="B66" s="4" t="s">
        <v>12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3"/>
      <c r="J66" s="3"/>
      <c r="K66" s="3"/>
      <c r="L66" s="41"/>
      <c r="M66" s="3"/>
      <c r="N66" s="3"/>
      <c r="O66" s="3"/>
      <c r="P66" s="3"/>
      <c r="Q66" s="3"/>
    </row>
    <row r="67" spans="2:17" ht="17.25" customHeight="1">
      <c r="B67" s="4" t="s">
        <v>17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3"/>
      <c r="J67" s="3"/>
      <c r="K67" s="3"/>
      <c r="L67" s="41"/>
      <c r="M67" s="3"/>
      <c r="N67" s="3"/>
      <c r="O67" s="3"/>
      <c r="P67" s="3"/>
      <c r="Q67" s="3"/>
    </row>
    <row r="68" spans="2:17" ht="17.25" customHeight="1">
      <c r="B68" s="4" t="s">
        <v>19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3"/>
      <c r="J68" s="3"/>
      <c r="K68" s="3"/>
      <c r="L68" s="41"/>
      <c r="M68" s="3"/>
      <c r="N68" s="3"/>
      <c r="O68" s="3"/>
      <c r="P68" s="3"/>
      <c r="Q68" s="3"/>
    </row>
    <row r="69" spans="2:17" s="7" customFormat="1" ht="19.5" customHeight="1">
      <c r="B69" s="5" t="s">
        <v>25</v>
      </c>
      <c r="C69" s="37">
        <f t="shared" ref="C69:H69" si="4">SUM(C62,C68)</f>
        <v>18.210999999999999</v>
      </c>
      <c r="D69" s="37">
        <f t="shared" si="4"/>
        <v>7.1710000000000003</v>
      </c>
      <c r="E69" s="22">
        <f t="shared" si="4"/>
        <v>2.04</v>
      </c>
      <c r="F69" s="22">
        <f t="shared" si="4"/>
        <v>3</v>
      </c>
      <c r="G69" s="22">
        <f t="shared" si="4"/>
        <v>3</v>
      </c>
      <c r="H69" s="22">
        <f t="shared" si="4"/>
        <v>3</v>
      </c>
      <c r="I69" s="6"/>
      <c r="J69" s="6"/>
      <c r="K69" s="6"/>
      <c r="L69" s="42"/>
      <c r="M69" s="6"/>
      <c r="N69" s="6"/>
      <c r="O69" s="6"/>
      <c r="P69" s="6"/>
      <c r="Q69" s="6"/>
    </row>
    <row r="70" spans="2:17" ht="15.75">
      <c r="B70" s="51" t="s">
        <v>46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3"/>
    </row>
    <row r="71" spans="2:17" ht="47.25" customHeight="1">
      <c r="B71" s="46" t="s">
        <v>47</v>
      </c>
      <c r="C71" s="46"/>
      <c r="D71" s="46"/>
      <c r="E71" s="46"/>
      <c r="F71" s="46"/>
      <c r="G71" s="46"/>
      <c r="H71" s="46"/>
      <c r="I71" s="4" t="s">
        <v>48</v>
      </c>
      <c r="J71" s="3" t="s">
        <v>49</v>
      </c>
      <c r="K71" s="3">
        <v>1</v>
      </c>
      <c r="L71" s="41">
        <v>1</v>
      </c>
      <c r="M71" s="3">
        <v>1</v>
      </c>
      <c r="N71" s="3">
        <v>1</v>
      </c>
      <c r="O71" s="3">
        <v>1</v>
      </c>
      <c r="P71" s="3">
        <v>1</v>
      </c>
      <c r="Q71" s="3" t="s">
        <v>108</v>
      </c>
    </row>
    <row r="72" spans="2:17" ht="15.75">
      <c r="B72" s="4" t="s">
        <v>10</v>
      </c>
      <c r="C72" s="21">
        <f>SUM(D72:H72)</f>
        <v>2995.2350000000001</v>
      </c>
      <c r="D72" s="21">
        <v>627.23500000000001</v>
      </c>
      <c r="E72" s="21">
        <v>592</v>
      </c>
      <c r="F72" s="21">
        <v>592</v>
      </c>
      <c r="G72" s="21">
        <v>592</v>
      </c>
      <c r="H72" s="21">
        <v>592</v>
      </c>
      <c r="I72" s="3"/>
      <c r="J72" s="3"/>
      <c r="K72" s="3"/>
      <c r="L72" s="41"/>
      <c r="M72" s="3"/>
      <c r="N72" s="3"/>
      <c r="O72" s="3"/>
      <c r="P72" s="3"/>
      <c r="Q72" s="3"/>
    </row>
    <row r="73" spans="2:17" ht="15.75">
      <c r="B73" s="4" t="s">
        <v>11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3"/>
      <c r="J73" s="3"/>
      <c r="K73" s="3"/>
      <c r="L73" s="41"/>
      <c r="M73" s="3"/>
      <c r="N73" s="3"/>
      <c r="O73" s="3"/>
      <c r="P73" s="3"/>
      <c r="Q73" s="3"/>
    </row>
    <row r="74" spans="2:17" ht="15.75">
      <c r="B74" s="4" t="s">
        <v>12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3"/>
      <c r="J74" s="3"/>
      <c r="K74" s="3"/>
      <c r="L74" s="41"/>
      <c r="M74" s="3"/>
      <c r="N74" s="3"/>
      <c r="O74" s="3"/>
      <c r="P74" s="3"/>
      <c r="Q74" s="3"/>
    </row>
    <row r="75" spans="2:17" ht="21" customHeight="1">
      <c r="B75" s="4" t="s">
        <v>17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3"/>
      <c r="J75" s="3"/>
      <c r="K75" s="3"/>
      <c r="L75" s="41"/>
      <c r="M75" s="3"/>
      <c r="N75" s="3"/>
      <c r="O75" s="3"/>
      <c r="P75" s="3"/>
      <c r="Q75" s="3"/>
    </row>
    <row r="76" spans="2:17" ht="15.75">
      <c r="B76" s="4" t="s">
        <v>18</v>
      </c>
      <c r="C76" s="21">
        <f t="shared" ref="C76:H76" si="5">SUM(C72:C75)</f>
        <v>2995.2350000000001</v>
      </c>
      <c r="D76" s="21">
        <f t="shared" si="5"/>
        <v>627.23500000000001</v>
      </c>
      <c r="E76" s="21">
        <f t="shared" si="5"/>
        <v>592</v>
      </c>
      <c r="F76" s="21">
        <f t="shared" si="5"/>
        <v>592</v>
      </c>
      <c r="G76" s="21">
        <f t="shared" si="5"/>
        <v>592</v>
      </c>
      <c r="H76" s="21">
        <f t="shared" si="5"/>
        <v>592</v>
      </c>
      <c r="I76" s="3"/>
      <c r="J76" s="3"/>
      <c r="K76" s="3"/>
      <c r="L76" s="41"/>
      <c r="M76" s="3"/>
      <c r="N76" s="3"/>
      <c r="O76" s="3"/>
      <c r="P76" s="3"/>
      <c r="Q76" s="3"/>
    </row>
    <row r="77" spans="2:17" ht="129.75" customHeight="1">
      <c r="B77" s="46" t="s">
        <v>50</v>
      </c>
      <c r="C77" s="46"/>
      <c r="D77" s="46"/>
      <c r="E77" s="46"/>
      <c r="F77" s="46"/>
      <c r="G77" s="46"/>
      <c r="H77" s="46"/>
      <c r="I77" s="4" t="s">
        <v>51</v>
      </c>
      <c r="J77" s="3" t="s">
        <v>49</v>
      </c>
      <c r="K77" s="3">
        <v>0</v>
      </c>
      <c r="L77" s="41">
        <v>0</v>
      </c>
      <c r="M77" s="3">
        <v>0</v>
      </c>
      <c r="N77" s="3">
        <v>0</v>
      </c>
      <c r="O77" s="3">
        <v>0</v>
      </c>
      <c r="P77" s="3">
        <v>0</v>
      </c>
      <c r="Q77" s="3" t="s">
        <v>109</v>
      </c>
    </row>
    <row r="78" spans="2:17" ht="15.75">
      <c r="B78" s="4" t="s">
        <v>10</v>
      </c>
      <c r="C78" s="23">
        <f>SUM(D78:H78)</f>
        <v>17072.733220000002</v>
      </c>
      <c r="D78" s="23">
        <v>3917.21722</v>
      </c>
      <c r="E78" s="25">
        <v>3666.42</v>
      </c>
      <c r="F78" s="25">
        <v>3120.8760000000002</v>
      </c>
      <c r="G78" s="25">
        <v>3184.11</v>
      </c>
      <c r="H78" s="21">
        <v>3184.11</v>
      </c>
      <c r="I78" s="3"/>
      <c r="J78" s="3"/>
      <c r="K78" s="3"/>
      <c r="L78" s="41"/>
      <c r="M78" s="3"/>
      <c r="N78" s="3"/>
      <c r="O78" s="3"/>
      <c r="P78" s="3"/>
      <c r="Q78" s="3"/>
    </row>
    <row r="79" spans="2:17" ht="15.75">
      <c r="B79" s="4" t="s">
        <v>11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3"/>
      <c r="J79" s="3"/>
      <c r="K79" s="3"/>
      <c r="L79" s="41"/>
      <c r="M79" s="3"/>
      <c r="N79" s="3"/>
      <c r="O79" s="3"/>
      <c r="P79" s="3"/>
      <c r="Q79" s="3"/>
    </row>
    <row r="80" spans="2:17" ht="15.75">
      <c r="B80" s="4" t="s">
        <v>12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3"/>
      <c r="J80" s="3"/>
      <c r="K80" s="3"/>
      <c r="L80" s="41"/>
      <c r="M80" s="3"/>
      <c r="N80" s="3"/>
      <c r="O80" s="3"/>
      <c r="P80" s="3"/>
      <c r="Q80" s="3"/>
    </row>
    <row r="81" spans="2:17" ht="21" customHeight="1">
      <c r="B81" s="4" t="s">
        <v>17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3"/>
      <c r="J81" s="3"/>
      <c r="K81" s="3"/>
      <c r="L81" s="41"/>
      <c r="M81" s="3"/>
      <c r="N81" s="3"/>
      <c r="O81" s="3"/>
      <c r="P81" s="3"/>
      <c r="Q81" s="3"/>
    </row>
    <row r="82" spans="2:17" ht="15.75">
      <c r="B82" s="4" t="s">
        <v>19</v>
      </c>
      <c r="C82" s="23">
        <f t="shared" ref="C82:H82" si="6">SUM(C78:C81)</f>
        <v>17072.733220000002</v>
      </c>
      <c r="D82" s="23">
        <f t="shared" si="6"/>
        <v>3917.21722</v>
      </c>
      <c r="E82" s="25">
        <f t="shared" si="6"/>
        <v>3666.42</v>
      </c>
      <c r="F82" s="25">
        <f t="shared" si="6"/>
        <v>3120.8760000000002</v>
      </c>
      <c r="G82" s="25">
        <f t="shared" si="6"/>
        <v>3184.11</v>
      </c>
      <c r="H82" s="21">
        <f t="shared" si="6"/>
        <v>3184.11</v>
      </c>
      <c r="I82" s="3"/>
      <c r="J82" s="3"/>
      <c r="K82" s="3"/>
      <c r="L82" s="41"/>
      <c r="M82" s="3"/>
      <c r="N82" s="3"/>
      <c r="O82" s="3"/>
      <c r="P82" s="3"/>
      <c r="Q82" s="3"/>
    </row>
    <row r="83" spans="2:17" ht="45" customHeight="1">
      <c r="B83" s="46" t="s">
        <v>94</v>
      </c>
      <c r="C83" s="46"/>
      <c r="D83" s="46"/>
      <c r="E83" s="46"/>
      <c r="F83" s="46"/>
      <c r="G83" s="46"/>
      <c r="H83" s="46"/>
      <c r="I83" s="4" t="s">
        <v>89</v>
      </c>
      <c r="J83" s="3" t="s">
        <v>90</v>
      </c>
      <c r="K83" s="3" t="s">
        <v>90</v>
      </c>
      <c r="L83" s="41" t="s">
        <v>90</v>
      </c>
      <c r="M83" s="3" t="s">
        <v>90</v>
      </c>
      <c r="N83" s="3" t="s">
        <v>90</v>
      </c>
      <c r="O83" s="3" t="s">
        <v>90</v>
      </c>
      <c r="P83" s="3" t="s">
        <v>90</v>
      </c>
      <c r="Q83" s="3" t="s">
        <v>108</v>
      </c>
    </row>
    <row r="84" spans="2:17" ht="15.75">
      <c r="B84" s="4" t="s">
        <v>10</v>
      </c>
      <c r="C84" s="24">
        <f>SUM(D84:H84)</f>
        <v>76.510000000000005</v>
      </c>
      <c r="D84" s="24">
        <v>24.913</v>
      </c>
      <c r="E84" s="25">
        <v>24.913</v>
      </c>
      <c r="F84" s="21">
        <v>26.684000000000001</v>
      </c>
      <c r="G84" s="21">
        <v>0</v>
      </c>
      <c r="H84" s="21">
        <v>0</v>
      </c>
      <c r="I84" s="3"/>
      <c r="J84" s="3"/>
      <c r="K84" s="3"/>
      <c r="L84" s="41"/>
      <c r="M84" s="3"/>
      <c r="N84" s="3"/>
      <c r="O84" s="3"/>
      <c r="P84" s="3"/>
      <c r="Q84" s="3"/>
    </row>
    <row r="85" spans="2:17" ht="15.75">
      <c r="B85" s="4" t="s">
        <v>11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3"/>
      <c r="J85" s="3"/>
      <c r="K85" s="3"/>
      <c r="L85" s="41"/>
      <c r="M85" s="3"/>
      <c r="N85" s="3"/>
      <c r="O85" s="3"/>
      <c r="P85" s="3"/>
      <c r="Q85" s="3"/>
    </row>
    <row r="86" spans="2:17" ht="15.75">
      <c r="B86" s="4" t="s">
        <v>12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3"/>
      <c r="J86" s="3"/>
      <c r="K86" s="3"/>
      <c r="L86" s="41"/>
      <c r="M86" s="3"/>
      <c r="N86" s="3"/>
      <c r="O86" s="3"/>
      <c r="P86" s="3"/>
      <c r="Q86" s="3"/>
    </row>
    <row r="87" spans="2:17" ht="21" customHeight="1">
      <c r="B87" s="4" t="s">
        <v>17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3"/>
      <c r="J87" s="3"/>
      <c r="K87" s="3"/>
      <c r="L87" s="41"/>
      <c r="M87" s="3"/>
      <c r="N87" s="3"/>
      <c r="O87" s="3"/>
      <c r="P87" s="3"/>
      <c r="Q87" s="3"/>
    </row>
    <row r="88" spans="2:17" ht="15.75">
      <c r="B88" s="4" t="s">
        <v>21</v>
      </c>
      <c r="C88" s="24">
        <f>SUM(C84:C87)</f>
        <v>76.510000000000005</v>
      </c>
      <c r="D88" s="24">
        <f>SUM(D84:D87)</f>
        <v>24.913</v>
      </c>
      <c r="E88" s="25">
        <f>SUM(E84:E87)</f>
        <v>24.913</v>
      </c>
      <c r="F88" s="25">
        <f>SUM(F84:F87)</f>
        <v>26.684000000000001</v>
      </c>
      <c r="G88" s="21">
        <v>0</v>
      </c>
      <c r="H88" s="21">
        <v>0</v>
      </c>
      <c r="I88" s="3"/>
      <c r="J88" s="3"/>
      <c r="K88" s="3"/>
      <c r="L88" s="41"/>
      <c r="M88" s="3"/>
      <c r="N88" s="3"/>
      <c r="O88" s="3"/>
      <c r="P88" s="3"/>
      <c r="Q88" s="3"/>
    </row>
    <row r="89" spans="2:17" ht="47.25" customHeight="1">
      <c r="B89" s="46" t="s">
        <v>98</v>
      </c>
      <c r="C89" s="46"/>
      <c r="D89" s="46"/>
      <c r="E89" s="46"/>
      <c r="F89" s="46"/>
      <c r="G89" s="46"/>
      <c r="H89" s="46"/>
      <c r="I89" s="4" t="s">
        <v>97</v>
      </c>
      <c r="J89" s="3" t="s">
        <v>49</v>
      </c>
      <c r="K89" s="3">
        <v>0</v>
      </c>
      <c r="L89" s="41">
        <v>2</v>
      </c>
      <c r="M89" s="3">
        <v>4</v>
      </c>
      <c r="N89" s="3">
        <v>0</v>
      </c>
      <c r="O89" s="3">
        <v>0</v>
      </c>
      <c r="P89" s="3">
        <v>0</v>
      </c>
      <c r="Q89" s="3" t="s">
        <v>108</v>
      </c>
    </row>
    <row r="90" spans="2:17" ht="15.75">
      <c r="B90" s="4" t="s">
        <v>10</v>
      </c>
      <c r="C90" s="25">
        <f>SUM(D90:H90)</f>
        <v>120.712</v>
      </c>
      <c r="D90" s="25">
        <v>12.381</v>
      </c>
      <c r="E90" s="25">
        <v>56.828000000000003</v>
      </c>
      <c r="F90" s="21">
        <v>51.503</v>
      </c>
      <c r="G90" s="21">
        <v>0</v>
      </c>
      <c r="H90" s="21">
        <v>0</v>
      </c>
      <c r="I90" s="3"/>
      <c r="J90" s="3"/>
      <c r="K90" s="3"/>
      <c r="L90" s="41"/>
      <c r="M90" s="3"/>
      <c r="N90" s="3"/>
      <c r="O90" s="3"/>
      <c r="P90" s="3"/>
      <c r="Q90" s="3"/>
    </row>
    <row r="91" spans="2:17" ht="15.75">
      <c r="B91" s="4" t="s">
        <v>11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3"/>
      <c r="J91" s="3"/>
      <c r="K91" s="3"/>
      <c r="L91" s="41"/>
      <c r="M91" s="3"/>
      <c r="N91" s="3"/>
      <c r="O91" s="3"/>
      <c r="P91" s="3"/>
      <c r="Q91" s="3"/>
    </row>
    <row r="92" spans="2:17" ht="15.75">
      <c r="B92" s="4" t="s">
        <v>12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3"/>
      <c r="J92" s="3"/>
      <c r="K92" s="3"/>
      <c r="L92" s="41"/>
      <c r="M92" s="3"/>
      <c r="N92" s="3"/>
      <c r="O92" s="3"/>
      <c r="P92" s="3"/>
      <c r="Q92" s="3"/>
    </row>
    <row r="93" spans="2:17" ht="21" customHeight="1">
      <c r="B93" s="4" t="s">
        <v>17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3"/>
      <c r="J93" s="3"/>
      <c r="K93" s="3"/>
      <c r="L93" s="41"/>
      <c r="M93" s="3"/>
      <c r="N93" s="3"/>
      <c r="O93" s="3"/>
      <c r="P93" s="3"/>
      <c r="Q93" s="3"/>
    </row>
    <row r="94" spans="2:17" ht="15.75">
      <c r="B94" s="4" t="s">
        <v>22</v>
      </c>
      <c r="C94" s="25">
        <f>SUM(C90:C93)</f>
        <v>120.712</v>
      </c>
      <c r="D94" s="25">
        <f>SUM(D90:D93)</f>
        <v>12.381</v>
      </c>
      <c r="E94" s="25">
        <f>SUM(E90:E93)</f>
        <v>56.828000000000003</v>
      </c>
      <c r="F94" s="25">
        <f>SUM(F90:F93)</f>
        <v>51.503</v>
      </c>
      <c r="G94" s="21">
        <v>0</v>
      </c>
      <c r="H94" s="21">
        <v>0</v>
      </c>
      <c r="I94" s="3"/>
      <c r="J94" s="3"/>
      <c r="K94" s="3"/>
      <c r="L94" s="41"/>
      <c r="M94" s="3"/>
      <c r="N94" s="3"/>
      <c r="O94" s="3"/>
      <c r="P94" s="3"/>
      <c r="Q94" s="3"/>
    </row>
    <row r="95" spans="2:17" ht="47.25" customHeight="1">
      <c r="B95" s="46" t="s">
        <v>110</v>
      </c>
      <c r="C95" s="46"/>
      <c r="D95" s="46"/>
      <c r="E95" s="46"/>
      <c r="F95" s="46"/>
      <c r="G95" s="46"/>
      <c r="H95" s="46"/>
      <c r="I95" s="4" t="s">
        <v>111</v>
      </c>
      <c r="J95" s="3" t="s">
        <v>49</v>
      </c>
      <c r="K95" s="3">
        <v>0</v>
      </c>
      <c r="L95" s="41">
        <v>0</v>
      </c>
      <c r="M95" s="3">
        <v>0</v>
      </c>
      <c r="N95" s="3">
        <v>1</v>
      </c>
      <c r="O95" s="3">
        <v>0</v>
      </c>
      <c r="P95" s="3">
        <v>0</v>
      </c>
      <c r="Q95" s="3" t="s">
        <v>108</v>
      </c>
    </row>
    <row r="96" spans="2:17" ht="15.75">
      <c r="B96" s="4" t="s">
        <v>10</v>
      </c>
      <c r="C96" s="25">
        <f>SUM(D96:H96)</f>
        <v>0</v>
      </c>
      <c r="D96" s="25">
        <v>0</v>
      </c>
      <c r="E96" s="25">
        <v>0</v>
      </c>
      <c r="F96" s="21">
        <v>0</v>
      </c>
      <c r="G96" s="21">
        <v>0</v>
      </c>
      <c r="H96" s="21">
        <v>0</v>
      </c>
      <c r="I96" s="3"/>
      <c r="J96" s="3"/>
      <c r="K96" s="3"/>
      <c r="L96" s="41"/>
      <c r="M96" s="3"/>
      <c r="N96" s="3"/>
      <c r="O96" s="3"/>
      <c r="P96" s="3"/>
      <c r="Q96" s="3"/>
    </row>
    <row r="97" spans="2:17" ht="15.75">
      <c r="B97" s="4" t="s">
        <v>11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3"/>
      <c r="J97" s="3"/>
      <c r="K97" s="3"/>
      <c r="L97" s="41"/>
      <c r="M97" s="3"/>
      <c r="N97" s="3"/>
      <c r="O97" s="3"/>
      <c r="P97" s="3"/>
      <c r="Q97" s="3"/>
    </row>
    <row r="98" spans="2:17" ht="15.75">
      <c r="B98" s="4" t="s">
        <v>12</v>
      </c>
      <c r="C98" s="21">
        <f>SUM(D98:H98)</f>
        <v>9</v>
      </c>
      <c r="D98" s="21">
        <v>0</v>
      </c>
      <c r="E98" s="21">
        <v>0</v>
      </c>
      <c r="F98" s="21">
        <v>3</v>
      </c>
      <c r="G98" s="21">
        <v>3</v>
      </c>
      <c r="H98" s="21">
        <v>3</v>
      </c>
      <c r="I98" s="3"/>
      <c r="J98" s="3"/>
      <c r="K98" s="3"/>
      <c r="L98" s="41"/>
      <c r="M98" s="3"/>
      <c r="N98" s="3"/>
      <c r="O98" s="3"/>
      <c r="P98" s="3"/>
      <c r="Q98" s="3"/>
    </row>
    <row r="99" spans="2:17" ht="21" customHeight="1">
      <c r="B99" s="4" t="s">
        <v>17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3"/>
      <c r="J99" s="3"/>
      <c r="K99" s="3"/>
      <c r="L99" s="41"/>
      <c r="M99" s="3"/>
      <c r="N99" s="3"/>
      <c r="O99" s="3"/>
      <c r="P99" s="3"/>
      <c r="Q99" s="3"/>
    </row>
    <row r="100" spans="2:17" ht="15.75">
      <c r="B100" s="4" t="s">
        <v>22</v>
      </c>
      <c r="C100" s="25">
        <f>SUM(C96:C99)</f>
        <v>9</v>
      </c>
      <c r="D100" s="25">
        <f>SUM(D96:D99)</f>
        <v>0</v>
      </c>
      <c r="E100" s="25">
        <f>SUM(E96:E99)</f>
        <v>0</v>
      </c>
      <c r="F100" s="25">
        <f>SUM(F96:F99)</f>
        <v>3</v>
      </c>
      <c r="G100" s="25">
        <f t="shared" ref="G100:H100" si="7">SUM(G96:G99)</f>
        <v>3</v>
      </c>
      <c r="H100" s="25">
        <f t="shared" si="7"/>
        <v>3</v>
      </c>
      <c r="I100" s="3"/>
      <c r="J100" s="3"/>
      <c r="K100" s="3"/>
      <c r="L100" s="41"/>
      <c r="M100" s="3"/>
      <c r="N100" s="3"/>
      <c r="O100" s="3"/>
      <c r="P100" s="3"/>
      <c r="Q100" s="3"/>
    </row>
    <row r="101" spans="2:17" s="7" customFormat="1" ht="15.75">
      <c r="B101" s="5" t="s">
        <v>52</v>
      </c>
      <c r="C101" s="26">
        <f>SUM(C76,C82,C88,C94,C100)</f>
        <v>20274.19022</v>
      </c>
      <c r="D101" s="26">
        <f t="shared" ref="D101:H101" si="8">SUM(D76,D82,D88,D94,D100)</f>
        <v>4581.74622</v>
      </c>
      <c r="E101" s="26">
        <f t="shared" si="8"/>
        <v>4340.1610000000001</v>
      </c>
      <c r="F101" s="26">
        <f t="shared" si="8"/>
        <v>3794.0630000000006</v>
      </c>
      <c r="G101" s="26">
        <f t="shared" si="8"/>
        <v>3779.11</v>
      </c>
      <c r="H101" s="26">
        <f t="shared" si="8"/>
        <v>3779.11</v>
      </c>
      <c r="I101" s="6"/>
      <c r="J101" s="6"/>
      <c r="K101" s="6"/>
      <c r="L101" s="42"/>
      <c r="M101" s="6"/>
      <c r="N101" s="6"/>
      <c r="O101" s="6"/>
      <c r="P101" s="6"/>
      <c r="Q101" s="6"/>
    </row>
    <row r="102" spans="2:17" ht="15.75">
      <c r="B102" s="51" t="s">
        <v>53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"/>
    </row>
    <row r="103" spans="2:17" ht="47.25" customHeight="1">
      <c r="B103" s="46" t="s">
        <v>54</v>
      </c>
      <c r="C103" s="46"/>
      <c r="D103" s="46"/>
      <c r="E103" s="46"/>
      <c r="F103" s="46"/>
      <c r="G103" s="46"/>
      <c r="H103" s="46"/>
      <c r="I103" s="4" t="s">
        <v>56</v>
      </c>
      <c r="J103" s="3" t="s">
        <v>49</v>
      </c>
      <c r="K103" s="3">
        <v>0</v>
      </c>
      <c r="L103" s="41">
        <v>0</v>
      </c>
      <c r="M103" s="3">
        <v>0</v>
      </c>
      <c r="N103" s="3">
        <v>2</v>
      </c>
      <c r="O103" s="3">
        <v>2</v>
      </c>
      <c r="P103" s="3">
        <v>2</v>
      </c>
      <c r="Q103" s="3" t="s">
        <v>108</v>
      </c>
    </row>
    <row r="104" spans="2:17" ht="15.75">
      <c r="B104" s="4" t="s">
        <v>10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3"/>
      <c r="J104" s="3"/>
      <c r="K104" s="3"/>
      <c r="L104" s="41"/>
      <c r="M104" s="3"/>
      <c r="N104" s="3"/>
      <c r="O104" s="3"/>
      <c r="P104" s="3"/>
      <c r="Q104" s="3"/>
    </row>
    <row r="105" spans="2:17" ht="15.75">
      <c r="B105" s="4" t="s">
        <v>11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3"/>
      <c r="J105" s="3"/>
      <c r="K105" s="3"/>
      <c r="L105" s="41"/>
      <c r="M105" s="3"/>
      <c r="N105" s="3"/>
      <c r="O105" s="3"/>
      <c r="P105" s="3"/>
      <c r="Q105" s="3"/>
    </row>
    <row r="106" spans="2:17" ht="15.75">
      <c r="B106" s="4" t="s">
        <v>12</v>
      </c>
      <c r="C106" s="21">
        <f>SUM(D106:H106)</f>
        <v>6.6</v>
      </c>
      <c r="D106" s="21">
        <v>1.4</v>
      </c>
      <c r="E106" s="21">
        <v>1.3</v>
      </c>
      <c r="F106" s="21">
        <v>1.3</v>
      </c>
      <c r="G106" s="21">
        <v>1.3</v>
      </c>
      <c r="H106" s="21">
        <v>1.3</v>
      </c>
      <c r="I106" s="3"/>
      <c r="J106" s="3"/>
      <c r="K106" s="3"/>
      <c r="L106" s="41"/>
      <c r="M106" s="3"/>
      <c r="N106" s="3"/>
      <c r="O106" s="3"/>
      <c r="P106" s="3"/>
      <c r="Q106" s="3"/>
    </row>
    <row r="107" spans="2:17" ht="21" customHeight="1">
      <c r="B107" s="4" t="s">
        <v>17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3"/>
      <c r="J107" s="3"/>
      <c r="K107" s="3"/>
      <c r="L107" s="41"/>
      <c r="M107" s="3"/>
      <c r="N107" s="3"/>
      <c r="O107" s="3"/>
      <c r="P107" s="3"/>
      <c r="Q107" s="3"/>
    </row>
    <row r="108" spans="2:17" ht="15.75">
      <c r="B108" s="4" t="s">
        <v>18</v>
      </c>
      <c r="C108" s="21">
        <f>SUM(C104:C107)</f>
        <v>6.6</v>
      </c>
      <c r="D108" s="21">
        <v>1.4</v>
      </c>
      <c r="E108" s="21">
        <f>SUM(E104:E107)</f>
        <v>1.3</v>
      </c>
      <c r="F108" s="21">
        <f>SUM(F104:F107)</f>
        <v>1.3</v>
      </c>
      <c r="G108" s="21">
        <f>SUM(G104:G107)</f>
        <v>1.3</v>
      </c>
      <c r="H108" s="21">
        <f>SUM(H104:H107)</f>
        <v>1.3</v>
      </c>
      <c r="I108" s="3"/>
      <c r="J108" s="3"/>
      <c r="K108" s="3"/>
      <c r="L108" s="41"/>
      <c r="M108" s="3"/>
      <c r="N108" s="3"/>
      <c r="O108" s="3"/>
      <c r="P108" s="3"/>
      <c r="Q108" s="3"/>
    </row>
    <row r="109" spans="2:17" s="7" customFormat="1" ht="15.75">
      <c r="B109" s="5" t="s">
        <v>55</v>
      </c>
      <c r="C109" s="22">
        <f>SUM(C108)</f>
        <v>6.6</v>
      </c>
      <c r="D109" s="22">
        <v>1.4</v>
      </c>
      <c r="E109" s="22">
        <f>SUM(E108)</f>
        <v>1.3</v>
      </c>
      <c r="F109" s="22">
        <f>SUM(F108)</f>
        <v>1.3</v>
      </c>
      <c r="G109" s="22">
        <f>SUM(G108)</f>
        <v>1.3</v>
      </c>
      <c r="H109" s="22">
        <f>SUM(H108)</f>
        <v>1.3</v>
      </c>
      <c r="I109" s="6"/>
      <c r="J109" s="6"/>
      <c r="K109" s="6"/>
      <c r="L109" s="42"/>
      <c r="M109" s="6"/>
      <c r="N109" s="6"/>
      <c r="O109" s="6"/>
      <c r="P109" s="6"/>
      <c r="Q109" s="6"/>
    </row>
    <row r="110" spans="2:17" ht="15.75">
      <c r="B110" s="11" t="s">
        <v>26</v>
      </c>
      <c r="C110" s="29">
        <f>SUM(C111:C113)</f>
        <v>19958.083999999999</v>
      </c>
      <c r="D110" s="29">
        <f t="shared" ref="D110:H110" si="9">SUM(D111:D113)</f>
        <v>4187.5999999999995</v>
      </c>
      <c r="E110" s="29">
        <f t="shared" si="9"/>
        <v>4380.3010000000004</v>
      </c>
      <c r="F110" s="29">
        <f t="shared" si="9"/>
        <v>3823.3630000000007</v>
      </c>
      <c r="G110" s="29">
        <f t="shared" si="9"/>
        <v>3783.4100000000003</v>
      </c>
      <c r="H110" s="29">
        <f t="shared" si="9"/>
        <v>3783.4100000000003</v>
      </c>
      <c r="I110" s="8"/>
      <c r="J110" s="8"/>
      <c r="K110" s="8"/>
      <c r="L110" s="8"/>
      <c r="M110" s="8"/>
      <c r="N110" s="8"/>
      <c r="O110" s="8"/>
      <c r="P110" s="8"/>
      <c r="Q110" s="8"/>
    </row>
    <row r="111" spans="2:17" ht="15.75">
      <c r="B111" s="9" t="s">
        <v>10</v>
      </c>
      <c r="C111" s="30">
        <f>SUM(D111:H111)</f>
        <v>19942.484</v>
      </c>
      <c r="D111" s="30">
        <v>4186.2</v>
      </c>
      <c r="E111" s="30">
        <f t="shared" ref="E111:H111" si="10">SUM(E33,E47,E55,E69,E101,E109)-E100-E108</f>
        <v>4379.0010000000002</v>
      </c>
      <c r="F111" s="30">
        <f t="shared" si="10"/>
        <v>3819.0630000000006</v>
      </c>
      <c r="G111" s="30">
        <f t="shared" si="10"/>
        <v>3779.11</v>
      </c>
      <c r="H111" s="30">
        <f t="shared" si="10"/>
        <v>3779.11</v>
      </c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2:17" ht="15.75">
      <c r="B112" s="9" t="s">
        <v>11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2:17" ht="15.75">
      <c r="B113" s="9" t="s">
        <v>12</v>
      </c>
      <c r="C113" s="28">
        <f>SUM(D113:H113)</f>
        <v>15.600000000000001</v>
      </c>
      <c r="D113" s="28">
        <f t="shared" ref="D113:E113" si="11">SUM(D106)</f>
        <v>1.4</v>
      </c>
      <c r="E113" s="28">
        <f t="shared" si="11"/>
        <v>1.3</v>
      </c>
      <c r="F113" s="28">
        <f>SUM(F106,F98)</f>
        <v>4.3</v>
      </c>
      <c r="G113" s="28">
        <f t="shared" ref="G113:H113" si="12">SUM(G106,G98)</f>
        <v>4.3</v>
      </c>
      <c r="H113" s="28">
        <f t="shared" si="12"/>
        <v>4.3</v>
      </c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2:17" ht="15.75" customHeight="1">
      <c r="B114" s="9" t="s">
        <v>17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2:17" ht="15.75">
      <c r="B115" s="52" t="s">
        <v>57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3"/>
    </row>
    <row r="116" spans="2:17" ht="15.75">
      <c r="B116" s="51" t="s">
        <v>58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3"/>
    </row>
    <row r="117" spans="2:17" ht="63.75" customHeight="1">
      <c r="B117" s="46" t="s">
        <v>59</v>
      </c>
      <c r="C117" s="46"/>
      <c r="D117" s="46"/>
      <c r="E117" s="46"/>
      <c r="F117" s="46"/>
      <c r="G117" s="46"/>
      <c r="H117" s="46"/>
      <c r="I117" s="4" t="s">
        <v>60</v>
      </c>
      <c r="J117" s="3" t="s">
        <v>61</v>
      </c>
      <c r="K117" s="3">
        <v>0</v>
      </c>
      <c r="L117" s="41">
        <v>0</v>
      </c>
      <c r="M117" s="3">
        <v>0</v>
      </c>
      <c r="N117" s="3">
        <v>0</v>
      </c>
      <c r="O117" s="3">
        <v>0</v>
      </c>
      <c r="P117" s="3">
        <v>0</v>
      </c>
      <c r="Q117" s="3" t="s">
        <v>112</v>
      </c>
    </row>
    <row r="118" spans="2:17" ht="15.75">
      <c r="B118" s="4" t="s">
        <v>10</v>
      </c>
      <c r="C118" s="21">
        <f>SUM(D118:H118)</f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3"/>
      <c r="J118" s="3"/>
      <c r="K118" s="3"/>
      <c r="L118" s="41"/>
      <c r="M118" s="3"/>
      <c r="N118" s="3"/>
      <c r="O118" s="3"/>
      <c r="P118" s="3"/>
      <c r="Q118" s="3"/>
    </row>
    <row r="119" spans="2:17" ht="15.75">
      <c r="B119" s="4" t="s">
        <v>11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3"/>
      <c r="J119" s="3"/>
      <c r="K119" s="3"/>
      <c r="L119" s="41"/>
      <c r="M119" s="3"/>
      <c r="N119" s="3"/>
      <c r="O119" s="3"/>
      <c r="P119" s="3"/>
      <c r="Q119" s="3"/>
    </row>
    <row r="120" spans="2:17" ht="15.75">
      <c r="B120" s="4" t="s">
        <v>12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3"/>
      <c r="J120" s="3"/>
      <c r="K120" s="3"/>
      <c r="L120" s="41"/>
      <c r="M120" s="3"/>
      <c r="N120" s="3"/>
      <c r="O120" s="3"/>
      <c r="P120" s="3"/>
      <c r="Q120" s="3"/>
    </row>
    <row r="121" spans="2:17" ht="16.5" customHeight="1">
      <c r="B121" s="4" t="s">
        <v>17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3"/>
      <c r="J121" s="3"/>
      <c r="K121" s="3"/>
      <c r="L121" s="41"/>
      <c r="M121" s="3"/>
      <c r="N121" s="3"/>
      <c r="O121" s="3"/>
      <c r="P121" s="3"/>
      <c r="Q121" s="3"/>
    </row>
    <row r="122" spans="2:17" ht="16.5" customHeight="1">
      <c r="B122" s="4" t="s">
        <v>18</v>
      </c>
      <c r="C122" s="21">
        <f>SUM(C118:C121)</f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3"/>
      <c r="J122" s="3"/>
      <c r="K122" s="3"/>
      <c r="L122" s="41"/>
      <c r="M122" s="3"/>
      <c r="N122" s="3"/>
      <c r="O122" s="3"/>
      <c r="P122" s="3"/>
      <c r="Q122" s="3"/>
    </row>
    <row r="123" spans="2:17" ht="54" customHeight="1">
      <c r="B123" s="46" t="s">
        <v>62</v>
      </c>
      <c r="C123" s="46"/>
      <c r="D123" s="46"/>
      <c r="E123" s="46"/>
      <c r="F123" s="46"/>
      <c r="G123" s="46"/>
      <c r="H123" s="46"/>
      <c r="I123" s="4" t="s">
        <v>63</v>
      </c>
      <c r="J123" s="3" t="s">
        <v>61</v>
      </c>
      <c r="K123" s="3">
        <v>0</v>
      </c>
      <c r="L123" s="41">
        <v>0</v>
      </c>
      <c r="M123" s="3">
        <v>0</v>
      </c>
      <c r="N123" s="3">
        <v>0</v>
      </c>
      <c r="O123" s="3">
        <v>0</v>
      </c>
      <c r="P123" s="3">
        <v>0</v>
      </c>
      <c r="Q123" s="3" t="s">
        <v>112</v>
      </c>
    </row>
    <row r="124" spans="2:17" ht="15.75">
      <c r="B124" s="4" t="s">
        <v>10</v>
      </c>
      <c r="C124" s="21">
        <f>SUM(D124:H124)</f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3"/>
      <c r="J124" s="3"/>
      <c r="K124" s="3"/>
      <c r="L124" s="41"/>
      <c r="M124" s="3"/>
      <c r="N124" s="3"/>
      <c r="O124" s="3"/>
      <c r="P124" s="3"/>
      <c r="Q124" s="3"/>
    </row>
    <row r="125" spans="2:17" ht="15.75">
      <c r="B125" s="4" t="s">
        <v>11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3"/>
      <c r="J125" s="3"/>
      <c r="K125" s="3"/>
      <c r="L125" s="41"/>
      <c r="M125" s="3"/>
      <c r="N125" s="3"/>
      <c r="O125" s="3"/>
      <c r="P125" s="3"/>
      <c r="Q125" s="3"/>
    </row>
    <row r="126" spans="2:17" ht="15.75">
      <c r="B126" s="4" t="s">
        <v>12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3"/>
      <c r="J126" s="3"/>
      <c r="K126" s="3"/>
      <c r="L126" s="41"/>
      <c r="M126" s="3"/>
      <c r="N126" s="3"/>
      <c r="O126" s="3"/>
      <c r="P126" s="3"/>
      <c r="Q126" s="3"/>
    </row>
    <row r="127" spans="2:17" ht="16.5" customHeight="1">
      <c r="B127" s="4" t="s">
        <v>17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3"/>
      <c r="J127" s="3"/>
      <c r="K127" s="3"/>
      <c r="L127" s="41"/>
      <c r="M127" s="3"/>
      <c r="N127" s="3"/>
      <c r="O127" s="3"/>
      <c r="P127" s="3"/>
      <c r="Q127" s="3"/>
    </row>
    <row r="128" spans="2:17" ht="16.5" customHeight="1">
      <c r="B128" s="4" t="s">
        <v>19</v>
      </c>
      <c r="C128" s="21">
        <f>SUM(C124:C127)</f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3"/>
      <c r="J128" s="3"/>
      <c r="K128" s="3"/>
      <c r="L128" s="41"/>
      <c r="M128" s="3"/>
      <c r="N128" s="3"/>
      <c r="O128" s="3"/>
      <c r="P128" s="3"/>
      <c r="Q128" s="3"/>
    </row>
    <row r="129" spans="2:17" ht="53.25" customHeight="1">
      <c r="B129" s="46" t="s">
        <v>103</v>
      </c>
      <c r="C129" s="46"/>
      <c r="D129" s="46"/>
      <c r="E129" s="46"/>
      <c r="F129" s="46"/>
      <c r="G129" s="46"/>
      <c r="H129" s="46"/>
      <c r="I129" s="4" t="s">
        <v>64</v>
      </c>
      <c r="J129" s="3" t="s">
        <v>61</v>
      </c>
      <c r="K129" s="3">
        <v>0</v>
      </c>
      <c r="L129" s="41">
        <v>0</v>
      </c>
      <c r="M129" s="3">
        <v>0</v>
      </c>
      <c r="N129" s="3">
        <v>0</v>
      </c>
      <c r="O129" s="3">
        <v>0</v>
      </c>
      <c r="P129" s="3">
        <v>0</v>
      </c>
      <c r="Q129" s="3" t="s">
        <v>112</v>
      </c>
    </row>
    <row r="130" spans="2:17" ht="15.75">
      <c r="B130" s="4" t="s">
        <v>10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3"/>
      <c r="J130" s="3"/>
      <c r="K130" s="3"/>
      <c r="L130" s="41"/>
      <c r="M130" s="3"/>
      <c r="N130" s="3"/>
      <c r="O130" s="3"/>
      <c r="P130" s="3"/>
      <c r="Q130" s="3"/>
    </row>
    <row r="131" spans="2:17" ht="15.75">
      <c r="B131" s="4" t="s">
        <v>11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3"/>
      <c r="J131" s="3"/>
      <c r="K131" s="3"/>
      <c r="L131" s="41"/>
      <c r="M131" s="3"/>
      <c r="N131" s="3"/>
      <c r="O131" s="3"/>
      <c r="P131" s="3"/>
      <c r="Q131" s="3"/>
    </row>
    <row r="132" spans="2:17" ht="15.75">
      <c r="B132" s="4" t="s">
        <v>12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3"/>
      <c r="J132" s="3"/>
      <c r="K132" s="3"/>
      <c r="L132" s="41"/>
      <c r="M132" s="3"/>
      <c r="N132" s="3"/>
      <c r="O132" s="3"/>
      <c r="P132" s="3"/>
      <c r="Q132" s="3"/>
    </row>
    <row r="133" spans="2:17" ht="16.5" customHeight="1">
      <c r="B133" s="4" t="s">
        <v>17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3"/>
      <c r="J133" s="3"/>
      <c r="K133" s="3"/>
      <c r="L133" s="41"/>
      <c r="M133" s="3"/>
      <c r="N133" s="3"/>
      <c r="O133" s="3"/>
      <c r="P133" s="3"/>
      <c r="Q133" s="3"/>
    </row>
    <row r="134" spans="2:17" ht="16.5" customHeight="1">
      <c r="B134" s="4" t="s">
        <v>21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3"/>
      <c r="J134" s="3"/>
      <c r="K134" s="3"/>
      <c r="L134" s="41"/>
      <c r="M134" s="3"/>
      <c r="N134" s="3"/>
      <c r="O134" s="3"/>
      <c r="P134" s="3"/>
      <c r="Q134" s="3"/>
    </row>
    <row r="135" spans="2:17" ht="54.75" customHeight="1">
      <c r="B135" s="46" t="s">
        <v>65</v>
      </c>
      <c r="C135" s="46"/>
      <c r="D135" s="46"/>
      <c r="E135" s="46"/>
      <c r="F135" s="46"/>
      <c r="G135" s="46"/>
      <c r="H135" s="46"/>
      <c r="I135" s="18" t="s">
        <v>66</v>
      </c>
      <c r="J135" s="19" t="s">
        <v>49</v>
      </c>
      <c r="K135" s="19">
        <v>0</v>
      </c>
      <c r="L135" s="43">
        <v>0</v>
      </c>
      <c r="M135" s="19">
        <v>0</v>
      </c>
      <c r="N135" s="19">
        <v>0</v>
      </c>
      <c r="O135" s="19">
        <v>0</v>
      </c>
      <c r="P135" s="19">
        <v>0</v>
      </c>
      <c r="Q135" s="3" t="s">
        <v>112</v>
      </c>
    </row>
    <row r="136" spans="2:17" ht="15.75">
      <c r="B136" s="4" t="s">
        <v>10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3"/>
      <c r="J136" s="3"/>
      <c r="K136" s="3"/>
      <c r="L136" s="41"/>
      <c r="M136" s="3"/>
      <c r="N136" s="3"/>
      <c r="O136" s="3"/>
      <c r="P136" s="3"/>
      <c r="Q136" s="3"/>
    </row>
    <row r="137" spans="2:17" ht="15.75">
      <c r="B137" s="4" t="s">
        <v>11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3"/>
      <c r="J137" s="3"/>
      <c r="K137" s="3"/>
      <c r="L137" s="41"/>
      <c r="M137" s="3"/>
      <c r="N137" s="3"/>
      <c r="O137" s="3"/>
      <c r="P137" s="3"/>
      <c r="Q137" s="3"/>
    </row>
    <row r="138" spans="2:17" ht="15.75">
      <c r="B138" s="4" t="s">
        <v>12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3"/>
      <c r="J138" s="3"/>
      <c r="K138" s="3"/>
      <c r="L138" s="41"/>
      <c r="M138" s="3"/>
      <c r="N138" s="3"/>
      <c r="O138" s="3"/>
      <c r="P138" s="3"/>
      <c r="Q138" s="3"/>
    </row>
    <row r="139" spans="2:17" ht="16.5" customHeight="1">
      <c r="B139" s="4" t="s">
        <v>17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3"/>
      <c r="J139" s="3"/>
      <c r="K139" s="3"/>
      <c r="L139" s="41"/>
      <c r="M139" s="3"/>
      <c r="N139" s="3"/>
      <c r="O139" s="3"/>
      <c r="P139" s="3"/>
      <c r="Q139" s="3"/>
    </row>
    <row r="140" spans="2:17" ht="16.5" customHeight="1">
      <c r="B140" s="4" t="s">
        <v>22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3"/>
      <c r="J140" s="3"/>
      <c r="K140" s="3"/>
      <c r="L140" s="41"/>
      <c r="M140" s="3"/>
      <c r="N140" s="3"/>
      <c r="O140" s="3"/>
      <c r="P140" s="3"/>
      <c r="Q140" s="3"/>
    </row>
    <row r="141" spans="2:17" s="7" customFormat="1" ht="15.75">
      <c r="B141" s="5" t="s">
        <v>13</v>
      </c>
      <c r="C141" s="22">
        <f>SUM(C122,C128,C134,C140)</f>
        <v>0</v>
      </c>
      <c r="D141" s="22">
        <f>SUM(D122,D128,D134,D140)</f>
        <v>0</v>
      </c>
      <c r="E141" s="22">
        <v>0</v>
      </c>
      <c r="F141" s="22">
        <v>0</v>
      </c>
      <c r="G141" s="22">
        <v>0</v>
      </c>
      <c r="H141" s="22">
        <v>0</v>
      </c>
      <c r="I141" s="6"/>
      <c r="J141" s="6"/>
      <c r="K141" s="6"/>
      <c r="L141" s="42"/>
      <c r="M141" s="6"/>
      <c r="N141" s="6"/>
      <c r="O141" s="6"/>
      <c r="P141" s="6"/>
      <c r="Q141" s="6"/>
    </row>
    <row r="142" spans="2:17" ht="15.75">
      <c r="B142" s="51" t="s">
        <v>67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3"/>
    </row>
    <row r="143" spans="2:17" ht="47.25">
      <c r="B143" s="46" t="s">
        <v>69</v>
      </c>
      <c r="C143" s="46"/>
      <c r="D143" s="46"/>
      <c r="E143" s="46"/>
      <c r="F143" s="46"/>
      <c r="G143" s="46"/>
      <c r="H143" s="46"/>
      <c r="I143" s="4" t="s">
        <v>68</v>
      </c>
      <c r="J143" s="3" t="s">
        <v>61</v>
      </c>
      <c r="K143" s="3">
        <v>0</v>
      </c>
      <c r="L143" s="41">
        <v>0</v>
      </c>
      <c r="M143" s="3">
        <v>0</v>
      </c>
      <c r="N143" s="3">
        <v>5</v>
      </c>
      <c r="O143" s="3">
        <v>0</v>
      </c>
      <c r="P143" s="3">
        <v>0</v>
      </c>
      <c r="Q143" s="3" t="s">
        <v>112</v>
      </c>
    </row>
    <row r="144" spans="2:17" ht="15.75">
      <c r="B144" s="4" t="s">
        <v>10</v>
      </c>
      <c r="C144" s="21">
        <f>SUM(D144:H144)</f>
        <v>10</v>
      </c>
      <c r="D144" s="21">
        <v>0</v>
      </c>
      <c r="E144" s="21">
        <v>0</v>
      </c>
      <c r="F144" s="21">
        <v>10</v>
      </c>
      <c r="G144" s="21">
        <v>0</v>
      </c>
      <c r="H144" s="21">
        <v>0</v>
      </c>
      <c r="I144" s="3"/>
      <c r="J144" s="3"/>
      <c r="K144" s="3"/>
      <c r="L144" s="41"/>
      <c r="M144" s="3"/>
      <c r="N144" s="3"/>
      <c r="O144" s="3"/>
      <c r="P144" s="3"/>
      <c r="Q144" s="3"/>
    </row>
    <row r="145" spans="2:17" ht="15.75">
      <c r="B145" s="4" t="s">
        <v>11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3"/>
      <c r="J145" s="3"/>
      <c r="K145" s="3"/>
      <c r="L145" s="41"/>
      <c r="M145" s="3"/>
      <c r="N145" s="3"/>
      <c r="O145" s="3"/>
      <c r="P145" s="3"/>
      <c r="Q145" s="3"/>
    </row>
    <row r="146" spans="2:17" ht="15.75">
      <c r="B146" s="4" t="s">
        <v>12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3"/>
      <c r="J146" s="3"/>
      <c r="K146" s="3"/>
      <c r="L146" s="41"/>
      <c r="M146" s="3"/>
      <c r="N146" s="3"/>
      <c r="O146" s="3"/>
      <c r="P146" s="3"/>
      <c r="Q146" s="3"/>
    </row>
    <row r="147" spans="2:17" ht="18.75" customHeight="1">
      <c r="B147" s="4" t="s">
        <v>17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3"/>
      <c r="J147" s="3"/>
      <c r="K147" s="3"/>
      <c r="L147" s="41"/>
      <c r="M147" s="3"/>
      <c r="N147" s="3"/>
      <c r="O147" s="3"/>
      <c r="P147" s="3"/>
      <c r="Q147" s="3"/>
    </row>
    <row r="148" spans="2:17" ht="18.75" customHeight="1">
      <c r="B148" s="4" t="s">
        <v>18</v>
      </c>
      <c r="C148" s="21">
        <f>SUM(C144:C147)</f>
        <v>10</v>
      </c>
      <c r="D148" s="21">
        <v>0</v>
      </c>
      <c r="E148" s="21">
        <f>SUM(E144:E147)</f>
        <v>0</v>
      </c>
      <c r="F148" s="21">
        <f>SUM(F144:F147)</f>
        <v>10</v>
      </c>
      <c r="G148" s="21">
        <f>SUM(G144:G147)</f>
        <v>0</v>
      </c>
      <c r="H148" s="21">
        <f>SUM(H144:H147)</f>
        <v>0</v>
      </c>
      <c r="I148" s="3"/>
      <c r="J148" s="3"/>
      <c r="K148" s="3"/>
      <c r="L148" s="41"/>
      <c r="M148" s="3"/>
      <c r="N148" s="3"/>
      <c r="O148" s="3"/>
      <c r="P148" s="3"/>
      <c r="Q148" s="3"/>
    </row>
    <row r="149" spans="2:17" ht="47.25">
      <c r="B149" s="46" t="s">
        <v>95</v>
      </c>
      <c r="C149" s="46"/>
      <c r="D149" s="46"/>
      <c r="E149" s="46"/>
      <c r="F149" s="46"/>
      <c r="G149" s="46"/>
      <c r="H149" s="46"/>
      <c r="I149" s="4" t="s">
        <v>70</v>
      </c>
      <c r="J149" s="3" t="s">
        <v>61</v>
      </c>
      <c r="K149" s="3">
        <v>8</v>
      </c>
      <c r="L149" s="41">
        <v>8</v>
      </c>
      <c r="M149" s="3">
        <v>8</v>
      </c>
      <c r="N149" s="3">
        <v>8</v>
      </c>
      <c r="O149" s="3">
        <v>8</v>
      </c>
      <c r="P149" s="3">
        <v>8</v>
      </c>
      <c r="Q149" s="3" t="s">
        <v>112</v>
      </c>
    </row>
    <row r="150" spans="2:17" ht="15.75" customHeight="1">
      <c r="B150" s="4" t="s">
        <v>10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3"/>
      <c r="J150" s="3"/>
      <c r="K150" s="3"/>
      <c r="L150" s="41"/>
      <c r="M150" s="3"/>
      <c r="N150" s="3"/>
      <c r="O150" s="3"/>
      <c r="P150" s="3"/>
      <c r="Q150" s="3"/>
    </row>
    <row r="151" spans="2:17" ht="15.75">
      <c r="B151" s="4" t="s">
        <v>11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3"/>
      <c r="J151" s="3"/>
      <c r="K151" s="3"/>
      <c r="L151" s="41"/>
      <c r="M151" s="3"/>
      <c r="N151" s="3"/>
      <c r="O151" s="3"/>
      <c r="P151" s="3"/>
      <c r="Q151" s="3"/>
    </row>
    <row r="152" spans="2:17" ht="15.75">
      <c r="B152" s="4" t="s">
        <v>12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3"/>
      <c r="J152" s="3"/>
      <c r="K152" s="3"/>
      <c r="L152" s="41"/>
      <c r="M152" s="3"/>
      <c r="N152" s="3"/>
      <c r="O152" s="3"/>
      <c r="P152" s="3"/>
      <c r="Q152" s="3"/>
    </row>
    <row r="153" spans="2:17" ht="15.75">
      <c r="B153" s="4" t="s">
        <v>17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3"/>
      <c r="J153" s="3"/>
      <c r="K153" s="3"/>
      <c r="L153" s="41"/>
      <c r="M153" s="3"/>
      <c r="N153" s="3"/>
      <c r="O153" s="3"/>
      <c r="P153" s="3"/>
      <c r="Q153" s="3"/>
    </row>
    <row r="154" spans="2:17" ht="15.75">
      <c r="B154" s="4" t="s">
        <v>19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3"/>
      <c r="J154" s="3"/>
      <c r="K154" s="3"/>
      <c r="L154" s="41"/>
      <c r="M154" s="3"/>
      <c r="N154" s="3"/>
      <c r="O154" s="3"/>
      <c r="P154" s="3"/>
      <c r="Q154" s="3"/>
    </row>
    <row r="155" spans="2:17" ht="47.25">
      <c r="B155" s="46" t="s">
        <v>71</v>
      </c>
      <c r="C155" s="46"/>
      <c r="D155" s="46"/>
      <c r="E155" s="46"/>
      <c r="F155" s="46"/>
      <c r="G155" s="46"/>
      <c r="H155" s="46"/>
      <c r="I155" s="4" t="s">
        <v>72</v>
      </c>
      <c r="J155" s="3" t="s">
        <v>49</v>
      </c>
      <c r="K155" s="3">
        <v>0</v>
      </c>
      <c r="L155" s="41">
        <v>0</v>
      </c>
      <c r="M155" s="3">
        <v>0</v>
      </c>
      <c r="N155" s="3">
        <v>0</v>
      </c>
      <c r="O155" s="3">
        <v>0</v>
      </c>
      <c r="P155" s="3">
        <v>0</v>
      </c>
      <c r="Q155" s="3" t="s">
        <v>112</v>
      </c>
    </row>
    <row r="156" spans="2:17" ht="15.75" customHeight="1">
      <c r="B156" s="4" t="s">
        <v>10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3"/>
      <c r="J156" s="3"/>
      <c r="K156" s="3"/>
      <c r="L156" s="41"/>
      <c r="M156" s="3"/>
      <c r="N156" s="3"/>
      <c r="O156" s="3"/>
      <c r="P156" s="3"/>
      <c r="Q156" s="3"/>
    </row>
    <row r="157" spans="2:17" ht="15.75">
      <c r="B157" s="4" t="s">
        <v>11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3"/>
      <c r="J157" s="3"/>
      <c r="K157" s="3"/>
      <c r="L157" s="41"/>
      <c r="M157" s="3"/>
      <c r="N157" s="3"/>
      <c r="O157" s="3"/>
      <c r="P157" s="3"/>
      <c r="Q157" s="3"/>
    </row>
    <row r="158" spans="2:17" ht="15.75">
      <c r="B158" s="4" t="s">
        <v>12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3"/>
      <c r="J158" s="3"/>
      <c r="K158" s="3"/>
      <c r="L158" s="41"/>
      <c r="M158" s="3"/>
      <c r="N158" s="3"/>
      <c r="O158" s="3"/>
      <c r="P158" s="3"/>
      <c r="Q158" s="3"/>
    </row>
    <row r="159" spans="2:17" ht="15.75">
      <c r="B159" s="4" t="s">
        <v>17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3"/>
      <c r="J159" s="3"/>
      <c r="K159" s="3"/>
      <c r="L159" s="41"/>
      <c r="M159" s="3"/>
      <c r="N159" s="3"/>
      <c r="O159" s="3"/>
      <c r="P159" s="3"/>
      <c r="Q159" s="3"/>
    </row>
    <row r="160" spans="2:17" ht="15.75">
      <c r="B160" s="4" t="s">
        <v>21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3"/>
      <c r="J160" s="3"/>
      <c r="K160" s="3"/>
      <c r="L160" s="41"/>
      <c r="M160" s="3"/>
      <c r="N160" s="3"/>
      <c r="O160" s="3"/>
      <c r="P160" s="3"/>
      <c r="Q160" s="3"/>
    </row>
    <row r="161" spans="2:17" s="7" customFormat="1" ht="16.5" customHeight="1">
      <c r="B161" s="5" t="s">
        <v>23</v>
      </c>
      <c r="C161" s="22">
        <f t="shared" ref="C161:H161" si="13">SUM(C148,C154,C160)</f>
        <v>10</v>
      </c>
      <c r="D161" s="22">
        <f t="shared" si="13"/>
        <v>0</v>
      </c>
      <c r="E161" s="22">
        <f t="shared" si="13"/>
        <v>0</v>
      </c>
      <c r="F161" s="22">
        <f t="shared" si="13"/>
        <v>10</v>
      </c>
      <c r="G161" s="22">
        <f t="shared" si="13"/>
        <v>0</v>
      </c>
      <c r="H161" s="22">
        <f t="shared" si="13"/>
        <v>0</v>
      </c>
      <c r="I161" s="6"/>
      <c r="J161" s="6"/>
      <c r="K161" s="6"/>
      <c r="L161" s="42"/>
      <c r="M161" s="6"/>
      <c r="N161" s="6"/>
      <c r="O161" s="6"/>
      <c r="P161" s="6"/>
      <c r="Q161" s="6"/>
    </row>
    <row r="162" spans="2:17" ht="16.5" customHeight="1">
      <c r="B162" s="53" t="s">
        <v>74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  <c r="Q162" s="3"/>
    </row>
    <row r="163" spans="2:17" ht="66.75" customHeight="1">
      <c r="B163" s="46" t="s">
        <v>73</v>
      </c>
      <c r="C163" s="46"/>
      <c r="D163" s="46"/>
      <c r="E163" s="46"/>
      <c r="F163" s="46"/>
      <c r="G163" s="46"/>
      <c r="H163" s="46"/>
      <c r="I163" s="18" t="s">
        <v>92</v>
      </c>
      <c r="J163" s="19" t="s">
        <v>49</v>
      </c>
      <c r="K163" s="19">
        <v>1</v>
      </c>
      <c r="L163" s="43">
        <v>1</v>
      </c>
      <c r="M163" s="19">
        <v>2</v>
      </c>
      <c r="N163" s="19">
        <v>2</v>
      </c>
      <c r="O163" s="19">
        <v>2</v>
      </c>
      <c r="P163" s="19">
        <v>2</v>
      </c>
      <c r="Q163" s="3" t="s">
        <v>112</v>
      </c>
    </row>
    <row r="164" spans="2:17" ht="16.5" customHeight="1">
      <c r="B164" s="4" t="s">
        <v>10</v>
      </c>
      <c r="C164" s="35">
        <f>SUM(D164:H164)</f>
        <v>563.55073000000004</v>
      </c>
      <c r="D164" s="35">
        <v>43.519979999999997</v>
      </c>
      <c r="E164" s="35">
        <v>194.23075</v>
      </c>
      <c r="F164" s="35">
        <v>108.6</v>
      </c>
      <c r="G164" s="35">
        <v>108.6</v>
      </c>
      <c r="H164" s="21">
        <v>108.6</v>
      </c>
      <c r="I164" s="3"/>
      <c r="J164" s="3"/>
      <c r="K164" s="3"/>
      <c r="L164" s="41"/>
      <c r="M164" s="3"/>
      <c r="N164" s="3"/>
      <c r="O164" s="3"/>
      <c r="P164" s="3"/>
      <c r="Q164" s="3"/>
    </row>
    <row r="165" spans="2:17" ht="16.5" customHeight="1">
      <c r="B165" s="4" t="s">
        <v>11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3"/>
      <c r="J165" s="3"/>
      <c r="K165" s="3"/>
      <c r="L165" s="41"/>
      <c r="M165" s="3"/>
      <c r="N165" s="3"/>
      <c r="O165" s="3"/>
      <c r="P165" s="3"/>
      <c r="Q165" s="3"/>
    </row>
    <row r="166" spans="2:17" ht="16.5" customHeight="1">
      <c r="B166" s="4" t="s">
        <v>12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3"/>
      <c r="J166" s="3"/>
      <c r="K166" s="3"/>
      <c r="L166" s="41"/>
      <c r="M166" s="3"/>
      <c r="N166" s="3"/>
      <c r="O166" s="3"/>
      <c r="P166" s="3"/>
      <c r="Q166" s="3"/>
    </row>
    <row r="167" spans="2:17" ht="16.5" customHeight="1">
      <c r="B167" s="4" t="s">
        <v>17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3"/>
      <c r="J167" s="3"/>
      <c r="K167" s="3"/>
      <c r="L167" s="41"/>
      <c r="M167" s="3"/>
      <c r="N167" s="3"/>
      <c r="O167" s="3"/>
      <c r="P167" s="3"/>
      <c r="Q167" s="3"/>
    </row>
    <row r="168" spans="2:17" ht="16.5" customHeight="1">
      <c r="B168" s="4" t="s">
        <v>18</v>
      </c>
      <c r="C168" s="35">
        <f t="shared" ref="C168:H168" si="14">SUM(C164:C167)</f>
        <v>563.55073000000004</v>
      </c>
      <c r="D168" s="23">
        <f t="shared" si="14"/>
        <v>43.519979999999997</v>
      </c>
      <c r="E168" s="35">
        <f t="shared" si="14"/>
        <v>194.23075</v>
      </c>
      <c r="F168" s="23">
        <f t="shared" si="14"/>
        <v>108.6</v>
      </c>
      <c r="G168" s="23">
        <f t="shared" si="14"/>
        <v>108.6</v>
      </c>
      <c r="H168" s="21">
        <f t="shared" si="14"/>
        <v>108.6</v>
      </c>
      <c r="I168" s="3"/>
      <c r="J168" s="3"/>
      <c r="K168" s="3"/>
      <c r="L168" s="41"/>
      <c r="M168" s="3"/>
      <c r="N168" s="3"/>
      <c r="O168" s="3"/>
      <c r="P168" s="3"/>
      <c r="Q168" s="3"/>
    </row>
    <row r="169" spans="2:17" ht="35.25" customHeight="1">
      <c r="B169" s="46" t="s">
        <v>99</v>
      </c>
      <c r="C169" s="46"/>
      <c r="D169" s="46"/>
      <c r="E169" s="46"/>
      <c r="F169" s="46"/>
      <c r="G169" s="46"/>
      <c r="H169" s="46"/>
      <c r="I169" s="18" t="s">
        <v>100</v>
      </c>
      <c r="J169" s="19" t="s">
        <v>49</v>
      </c>
      <c r="K169" s="19">
        <v>0</v>
      </c>
      <c r="L169" s="43">
        <v>0</v>
      </c>
      <c r="M169" s="19">
        <v>26</v>
      </c>
      <c r="N169" s="19">
        <v>26</v>
      </c>
      <c r="O169" s="19">
        <v>26</v>
      </c>
      <c r="P169" s="19">
        <v>26</v>
      </c>
      <c r="Q169" s="3" t="s">
        <v>108</v>
      </c>
    </row>
    <row r="170" spans="2:17" ht="16.5" customHeight="1">
      <c r="B170" s="4" t="s">
        <v>10</v>
      </c>
      <c r="C170" s="21">
        <f>SUM(D170:H170)</f>
        <v>20.8</v>
      </c>
      <c r="D170" s="21">
        <v>0</v>
      </c>
      <c r="E170" s="21">
        <v>5.2</v>
      </c>
      <c r="F170" s="21">
        <v>5.2</v>
      </c>
      <c r="G170" s="21">
        <v>5.2</v>
      </c>
      <c r="H170" s="21">
        <v>5.2</v>
      </c>
      <c r="I170" s="3"/>
      <c r="J170" s="3"/>
      <c r="K170" s="3"/>
      <c r="L170" s="41"/>
      <c r="M170" s="3"/>
      <c r="N170" s="3"/>
      <c r="O170" s="3"/>
      <c r="P170" s="3"/>
      <c r="Q170" s="3"/>
    </row>
    <row r="171" spans="2:17" ht="16.5" customHeight="1">
      <c r="B171" s="4" t="s">
        <v>11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3"/>
      <c r="J171" s="3"/>
      <c r="K171" s="3"/>
      <c r="L171" s="41"/>
      <c r="M171" s="3"/>
      <c r="N171" s="3"/>
      <c r="O171" s="3"/>
      <c r="P171" s="3"/>
      <c r="Q171" s="3"/>
    </row>
    <row r="172" spans="2:17" ht="16.5" customHeight="1">
      <c r="B172" s="4" t="s">
        <v>12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3"/>
      <c r="J172" s="3"/>
      <c r="K172" s="3"/>
      <c r="L172" s="41"/>
      <c r="M172" s="3"/>
      <c r="N172" s="3"/>
      <c r="O172" s="3"/>
      <c r="P172" s="3"/>
      <c r="Q172" s="3"/>
    </row>
    <row r="173" spans="2:17" ht="16.5" customHeight="1">
      <c r="B173" s="4" t="s">
        <v>17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3"/>
      <c r="J173" s="3"/>
      <c r="K173" s="3"/>
      <c r="L173" s="41"/>
      <c r="M173" s="3"/>
      <c r="N173" s="3"/>
      <c r="O173" s="3"/>
      <c r="P173" s="3"/>
      <c r="Q173" s="3"/>
    </row>
    <row r="174" spans="2:17" ht="16.5" customHeight="1">
      <c r="B174" s="4" t="s">
        <v>19</v>
      </c>
      <c r="C174" s="21">
        <f t="shared" ref="C174:H174" si="15">SUM(C170:C173)</f>
        <v>20.8</v>
      </c>
      <c r="D174" s="21">
        <f t="shared" si="15"/>
        <v>0</v>
      </c>
      <c r="E174" s="21">
        <f t="shared" si="15"/>
        <v>5.2</v>
      </c>
      <c r="F174" s="21">
        <f t="shared" si="15"/>
        <v>5.2</v>
      </c>
      <c r="G174" s="21">
        <f t="shared" si="15"/>
        <v>5.2</v>
      </c>
      <c r="H174" s="21">
        <f t="shared" si="15"/>
        <v>5.2</v>
      </c>
      <c r="I174" s="3"/>
      <c r="J174" s="3"/>
      <c r="K174" s="3"/>
      <c r="L174" s="41"/>
      <c r="M174" s="3"/>
      <c r="N174" s="3"/>
      <c r="O174" s="3"/>
      <c r="P174" s="3"/>
      <c r="Q174" s="3"/>
    </row>
    <row r="175" spans="2:17" ht="65.25" customHeight="1">
      <c r="B175" s="46" t="s">
        <v>101</v>
      </c>
      <c r="C175" s="46"/>
      <c r="D175" s="46"/>
      <c r="E175" s="46"/>
      <c r="F175" s="46"/>
      <c r="G175" s="46"/>
      <c r="H175" s="46"/>
      <c r="I175" s="18" t="s">
        <v>102</v>
      </c>
      <c r="J175" s="19" t="s">
        <v>49</v>
      </c>
      <c r="K175" s="19">
        <v>0</v>
      </c>
      <c r="L175" s="43">
        <v>1</v>
      </c>
      <c r="M175" s="19">
        <v>0</v>
      </c>
      <c r="N175" s="19">
        <v>0</v>
      </c>
      <c r="O175" s="19">
        <v>0</v>
      </c>
      <c r="P175" s="19">
        <v>0</v>
      </c>
      <c r="Q175" s="3" t="s">
        <v>112</v>
      </c>
    </row>
    <row r="176" spans="2:17" ht="16.5" customHeight="1">
      <c r="B176" s="4" t="s">
        <v>10</v>
      </c>
      <c r="C176" s="25">
        <f>SUM(D176:H176)</f>
        <v>459.77699999999999</v>
      </c>
      <c r="D176" s="25">
        <v>459.77699999999999</v>
      </c>
      <c r="E176" s="21">
        <v>0</v>
      </c>
      <c r="F176" s="21">
        <v>0</v>
      </c>
      <c r="G176" s="21">
        <v>0</v>
      </c>
      <c r="H176" s="21">
        <v>0</v>
      </c>
      <c r="I176" s="3"/>
      <c r="J176" s="3"/>
      <c r="K176" s="3"/>
      <c r="L176" s="41"/>
      <c r="M176" s="3"/>
      <c r="N176" s="3"/>
      <c r="O176" s="3"/>
      <c r="P176" s="3"/>
      <c r="Q176" s="3"/>
    </row>
    <row r="177" spans="2:17" ht="16.5" customHeight="1">
      <c r="B177" s="4" t="s">
        <v>11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3"/>
      <c r="J177" s="3"/>
      <c r="K177" s="3"/>
      <c r="L177" s="41"/>
      <c r="M177" s="3"/>
      <c r="N177" s="3"/>
      <c r="O177" s="3"/>
      <c r="P177" s="3"/>
      <c r="Q177" s="3"/>
    </row>
    <row r="178" spans="2:17" ht="16.5" customHeight="1">
      <c r="B178" s="4" t="s">
        <v>12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3"/>
      <c r="J178" s="3"/>
      <c r="K178" s="3"/>
      <c r="L178" s="41"/>
      <c r="M178" s="3"/>
      <c r="N178" s="3"/>
      <c r="O178" s="3"/>
      <c r="P178" s="3"/>
      <c r="Q178" s="3"/>
    </row>
    <row r="179" spans="2:17" ht="16.5" customHeight="1">
      <c r="B179" s="4" t="s">
        <v>17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3"/>
      <c r="J179" s="3"/>
      <c r="K179" s="3"/>
      <c r="L179" s="41"/>
      <c r="M179" s="3"/>
      <c r="N179" s="3"/>
      <c r="O179" s="3"/>
      <c r="P179" s="3"/>
      <c r="Q179" s="3"/>
    </row>
    <row r="180" spans="2:17" ht="16.5" customHeight="1">
      <c r="B180" s="4" t="s">
        <v>21</v>
      </c>
      <c r="C180" s="25">
        <f t="shared" ref="C180:H180" si="16">SUM(C176:C179)</f>
        <v>459.77699999999999</v>
      </c>
      <c r="D180" s="25">
        <f t="shared" si="16"/>
        <v>459.77699999999999</v>
      </c>
      <c r="E180" s="21">
        <f t="shared" si="16"/>
        <v>0</v>
      </c>
      <c r="F180" s="21">
        <f t="shared" si="16"/>
        <v>0</v>
      </c>
      <c r="G180" s="21">
        <f t="shared" si="16"/>
        <v>0</v>
      </c>
      <c r="H180" s="21">
        <f t="shared" si="16"/>
        <v>0</v>
      </c>
      <c r="I180" s="3"/>
      <c r="J180" s="3"/>
      <c r="K180" s="3"/>
      <c r="L180" s="41"/>
      <c r="M180" s="3"/>
      <c r="N180" s="3"/>
      <c r="O180" s="3"/>
      <c r="P180" s="3"/>
      <c r="Q180" s="3"/>
    </row>
    <row r="181" spans="2:17" ht="65.25" customHeight="1">
      <c r="B181" s="46" t="s">
        <v>114</v>
      </c>
      <c r="C181" s="46"/>
      <c r="D181" s="46"/>
      <c r="E181" s="46"/>
      <c r="F181" s="46"/>
      <c r="G181" s="46"/>
      <c r="H181" s="46"/>
      <c r="I181" s="18" t="s">
        <v>113</v>
      </c>
      <c r="J181" s="19" t="s">
        <v>49</v>
      </c>
      <c r="K181" s="19">
        <v>0</v>
      </c>
      <c r="L181" s="43">
        <v>0</v>
      </c>
      <c r="M181" s="19">
        <v>1</v>
      </c>
      <c r="N181" s="19">
        <v>0</v>
      </c>
      <c r="O181" s="19">
        <v>0</v>
      </c>
      <c r="P181" s="19">
        <v>0</v>
      </c>
      <c r="Q181" s="3" t="s">
        <v>112</v>
      </c>
    </row>
    <row r="182" spans="2:17" ht="16.5" customHeight="1">
      <c r="B182" s="4" t="s">
        <v>10</v>
      </c>
      <c r="C182" s="25">
        <f>SUM(D182:H182)</f>
        <v>113</v>
      </c>
      <c r="D182" s="25">
        <v>0</v>
      </c>
      <c r="E182" s="21">
        <v>113</v>
      </c>
      <c r="F182" s="21">
        <v>0</v>
      </c>
      <c r="G182" s="21">
        <v>0</v>
      </c>
      <c r="H182" s="21">
        <v>0</v>
      </c>
      <c r="I182" s="3"/>
      <c r="J182" s="3"/>
      <c r="K182" s="3"/>
      <c r="L182" s="41"/>
      <c r="M182" s="3"/>
      <c r="N182" s="3"/>
      <c r="O182" s="3"/>
      <c r="P182" s="3"/>
      <c r="Q182" s="3"/>
    </row>
    <row r="183" spans="2:17" ht="16.5" customHeight="1">
      <c r="B183" s="4" t="s">
        <v>11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3"/>
      <c r="J183" s="3"/>
      <c r="K183" s="3"/>
      <c r="L183" s="41"/>
      <c r="M183" s="3"/>
      <c r="N183" s="3"/>
      <c r="O183" s="3"/>
      <c r="P183" s="3"/>
      <c r="Q183" s="3"/>
    </row>
    <row r="184" spans="2:17" ht="16.5" customHeight="1">
      <c r="B184" s="4" t="s">
        <v>12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3"/>
      <c r="J184" s="3"/>
      <c r="K184" s="3"/>
      <c r="L184" s="41"/>
      <c r="M184" s="3"/>
      <c r="N184" s="3"/>
      <c r="O184" s="3"/>
      <c r="P184" s="3"/>
      <c r="Q184" s="3"/>
    </row>
    <row r="185" spans="2:17" ht="16.5" customHeight="1">
      <c r="B185" s="4" t="s">
        <v>17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3"/>
      <c r="J185" s="3"/>
      <c r="K185" s="3"/>
      <c r="L185" s="41"/>
      <c r="M185" s="3"/>
      <c r="N185" s="3"/>
      <c r="O185" s="3"/>
      <c r="P185" s="3"/>
      <c r="Q185" s="3"/>
    </row>
    <row r="186" spans="2:17" ht="16.5" customHeight="1">
      <c r="B186" s="4" t="s">
        <v>22</v>
      </c>
      <c r="C186" s="25">
        <f t="shared" ref="C186:H186" si="17">SUM(C182:C185)</f>
        <v>113</v>
      </c>
      <c r="D186" s="25">
        <f t="shared" si="17"/>
        <v>0</v>
      </c>
      <c r="E186" s="21">
        <f t="shared" si="17"/>
        <v>113</v>
      </c>
      <c r="F186" s="21">
        <f t="shared" si="17"/>
        <v>0</v>
      </c>
      <c r="G186" s="21">
        <f t="shared" si="17"/>
        <v>0</v>
      </c>
      <c r="H186" s="21">
        <f t="shared" si="17"/>
        <v>0</v>
      </c>
      <c r="I186" s="3"/>
      <c r="J186" s="3"/>
      <c r="K186" s="3"/>
      <c r="L186" s="41"/>
      <c r="M186" s="3"/>
      <c r="N186" s="3"/>
      <c r="O186" s="3"/>
      <c r="P186" s="3"/>
      <c r="Q186" s="3"/>
    </row>
    <row r="187" spans="2:17" ht="65.25" customHeight="1">
      <c r="B187" s="46" t="s">
        <v>115</v>
      </c>
      <c r="C187" s="46"/>
      <c r="D187" s="46"/>
      <c r="E187" s="46"/>
      <c r="F187" s="46"/>
      <c r="G187" s="46"/>
      <c r="H187" s="46"/>
      <c r="I187" s="18" t="s">
        <v>113</v>
      </c>
      <c r="J187" s="19" t="s">
        <v>49</v>
      </c>
      <c r="K187" s="19">
        <v>0</v>
      </c>
      <c r="L187" s="43">
        <v>0</v>
      </c>
      <c r="M187" s="19">
        <v>0</v>
      </c>
      <c r="N187" s="19">
        <v>1</v>
      </c>
      <c r="O187" s="19">
        <v>1</v>
      </c>
      <c r="P187" s="19">
        <v>1</v>
      </c>
      <c r="Q187" s="3" t="s">
        <v>112</v>
      </c>
    </row>
    <row r="188" spans="2:17" ht="16.5" customHeight="1">
      <c r="B188" s="4" t="s">
        <v>10</v>
      </c>
      <c r="C188" s="25">
        <f>SUM(D188:H188)</f>
        <v>59.16</v>
      </c>
      <c r="D188" s="25">
        <v>0</v>
      </c>
      <c r="E188" s="21">
        <v>0</v>
      </c>
      <c r="F188" s="21">
        <v>19.72</v>
      </c>
      <c r="G188" s="21">
        <v>19.72</v>
      </c>
      <c r="H188" s="21">
        <v>19.72</v>
      </c>
      <c r="I188" s="3"/>
      <c r="J188" s="3"/>
      <c r="K188" s="3"/>
      <c r="L188" s="41"/>
      <c r="M188" s="3"/>
      <c r="N188" s="3"/>
      <c r="O188" s="3"/>
      <c r="P188" s="3"/>
      <c r="Q188" s="3"/>
    </row>
    <row r="189" spans="2:17" ht="16.5" customHeight="1">
      <c r="B189" s="4" t="s">
        <v>11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3"/>
      <c r="J189" s="3"/>
      <c r="K189" s="3"/>
      <c r="L189" s="41"/>
      <c r="M189" s="3"/>
      <c r="N189" s="3"/>
      <c r="O189" s="3"/>
      <c r="P189" s="3"/>
      <c r="Q189" s="3"/>
    </row>
    <row r="190" spans="2:17" ht="16.5" customHeight="1">
      <c r="B190" s="4" t="s">
        <v>12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3"/>
      <c r="J190" s="3"/>
      <c r="K190" s="3"/>
      <c r="L190" s="41"/>
      <c r="M190" s="3"/>
      <c r="N190" s="3"/>
      <c r="O190" s="3"/>
      <c r="P190" s="3"/>
      <c r="Q190" s="3"/>
    </row>
    <row r="191" spans="2:17" ht="16.5" customHeight="1">
      <c r="B191" s="4" t="s">
        <v>17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3"/>
      <c r="J191" s="3"/>
      <c r="K191" s="3"/>
      <c r="L191" s="41"/>
      <c r="M191" s="3"/>
      <c r="N191" s="3"/>
      <c r="O191" s="3"/>
      <c r="P191" s="3"/>
      <c r="Q191" s="3"/>
    </row>
    <row r="192" spans="2:17" ht="16.5" customHeight="1">
      <c r="B192" s="4" t="s">
        <v>116</v>
      </c>
      <c r="C192" s="25">
        <f t="shared" ref="C192:H192" si="18">SUM(C188:C191)</f>
        <v>59.16</v>
      </c>
      <c r="D192" s="25">
        <f t="shared" si="18"/>
        <v>0</v>
      </c>
      <c r="E192" s="21">
        <f t="shared" si="18"/>
        <v>0</v>
      </c>
      <c r="F192" s="21">
        <f t="shared" si="18"/>
        <v>19.72</v>
      </c>
      <c r="G192" s="21">
        <f t="shared" si="18"/>
        <v>19.72</v>
      </c>
      <c r="H192" s="21">
        <f t="shared" si="18"/>
        <v>19.72</v>
      </c>
      <c r="I192" s="3"/>
      <c r="J192" s="3"/>
      <c r="K192" s="3"/>
      <c r="L192" s="41"/>
      <c r="M192" s="3"/>
      <c r="N192" s="3"/>
      <c r="O192" s="3"/>
      <c r="P192" s="3"/>
      <c r="Q192" s="3"/>
    </row>
    <row r="193" spans="2:17" s="7" customFormat="1" ht="16.5" customHeight="1">
      <c r="B193" s="5" t="s">
        <v>24</v>
      </c>
      <c r="C193" s="36">
        <f>SUM(C168,C174,C180,C186,C192)</f>
        <v>1216.28773</v>
      </c>
      <c r="D193" s="36">
        <f t="shared" ref="D193:H193" si="19">SUM(D168,D174,D180,D186,D192)</f>
        <v>503.29697999999996</v>
      </c>
      <c r="E193" s="36">
        <f t="shared" si="19"/>
        <v>312.43074999999999</v>
      </c>
      <c r="F193" s="36">
        <f t="shared" si="19"/>
        <v>133.51999999999998</v>
      </c>
      <c r="G193" s="36">
        <f t="shared" si="19"/>
        <v>133.51999999999998</v>
      </c>
      <c r="H193" s="36">
        <f t="shared" si="19"/>
        <v>133.51999999999998</v>
      </c>
      <c r="I193" s="6"/>
      <c r="J193" s="6"/>
      <c r="K193" s="6"/>
      <c r="L193" s="42"/>
      <c r="M193" s="6"/>
      <c r="N193" s="6"/>
      <c r="O193" s="6"/>
      <c r="P193" s="6"/>
      <c r="Q193" s="6"/>
    </row>
    <row r="194" spans="2:17" ht="15.75">
      <c r="B194" s="51" t="s">
        <v>75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3"/>
    </row>
    <row r="195" spans="2:17" ht="47.25">
      <c r="B195" s="46" t="s">
        <v>76</v>
      </c>
      <c r="C195" s="46"/>
      <c r="D195" s="46"/>
      <c r="E195" s="46"/>
      <c r="F195" s="46"/>
      <c r="G195" s="46"/>
      <c r="H195" s="46"/>
      <c r="I195" s="4" t="s">
        <v>77</v>
      </c>
      <c r="J195" s="3" t="s">
        <v>49</v>
      </c>
      <c r="K195" s="3">
        <v>0</v>
      </c>
      <c r="L195" s="41">
        <v>0</v>
      </c>
      <c r="M195" s="3">
        <v>0</v>
      </c>
      <c r="N195" s="3">
        <v>0</v>
      </c>
      <c r="O195" s="3">
        <v>0</v>
      </c>
      <c r="P195" s="3">
        <v>0</v>
      </c>
      <c r="Q195" s="3" t="s">
        <v>112</v>
      </c>
    </row>
    <row r="196" spans="2:17" ht="15.75">
      <c r="B196" s="4" t="s">
        <v>10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3"/>
      <c r="J196" s="3"/>
      <c r="K196" s="3"/>
      <c r="L196" s="41"/>
      <c r="M196" s="3"/>
      <c r="N196" s="3"/>
      <c r="O196" s="3"/>
      <c r="P196" s="3"/>
      <c r="Q196" s="3"/>
    </row>
    <row r="197" spans="2:17" ht="15.75">
      <c r="B197" s="4" t="s">
        <v>11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3"/>
      <c r="J197" s="3"/>
      <c r="K197" s="3"/>
      <c r="L197" s="41"/>
      <c r="M197" s="3"/>
      <c r="N197" s="3"/>
      <c r="O197" s="3"/>
      <c r="P197" s="3"/>
      <c r="Q197" s="3"/>
    </row>
    <row r="198" spans="2:17" ht="15.75">
      <c r="B198" s="4" t="s">
        <v>12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3"/>
      <c r="J198" s="3"/>
      <c r="K198" s="3"/>
      <c r="L198" s="41"/>
      <c r="M198" s="3"/>
      <c r="N198" s="3"/>
      <c r="O198" s="3"/>
      <c r="P198" s="3"/>
      <c r="Q198" s="3"/>
    </row>
    <row r="199" spans="2:17" ht="15.75">
      <c r="B199" s="4" t="s">
        <v>17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3"/>
      <c r="J199" s="3"/>
      <c r="K199" s="3"/>
      <c r="L199" s="41"/>
      <c r="M199" s="3"/>
      <c r="N199" s="3"/>
      <c r="O199" s="3"/>
      <c r="P199" s="3"/>
      <c r="Q199" s="3"/>
    </row>
    <row r="200" spans="2:17" ht="15.75">
      <c r="B200" s="4" t="s">
        <v>18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3"/>
      <c r="J200" s="3"/>
      <c r="K200" s="3"/>
      <c r="L200" s="41"/>
      <c r="M200" s="3"/>
      <c r="N200" s="3"/>
      <c r="O200" s="3"/>
      <c r="P200" s="3"/>
      <c r="Q200" s="3"/>
    </row>
    <row r="201" spans="2:17" ht="47.25">
      <c r="B201" s="46" t="s">
        <v>91</v>
      </c>
      <c r="C201" s="46"/>
      <c r="D201" s="46"/>
      <c r="E201" s="46"/>
      <c r="F201" s="46"/>
      <c r="G201" s="46"/>
      <c r="H201" s="46"/>
      <c r="I201" s="4" t="s">
        <v>78</v>
      </c>
      <c r="J201" s="3" t="s">
        <v>49</v>
      </c>
      <c r="K201" s="3">
        <v>0</v>
      </c>
      <c r="L201" s="41">
        <v>2</v>
      </c>
      <c r="M201" s="3">
        <v>7</v>
      </c>
      <c r="N201" s="3">
        <v>7</v>
      </c>
      <c r="O201" s="3">
        <v>1</v>
      </c>
      <c r="P201" s="3">
        <v>1</v>
      </c>
      <c r="Q201" s="3" t="s">
        <v>112</v>
      </c>
    </row>
    <row r="202" spans="2:17" ht="15.75">
      <c r="B202" s="4" t="s">
        <v>10</v>
      </c>
      <c r="C202" s="21">
        <f>SUM(D202:H202)</f>
        <v>178</v>
      </c>
      <c r="D202" s="21">
        <v>18</v>
      </c>
      <c r="E202" s="21">
        <v>70</v>
      </c>
      <c r="F202" s="21">
        <v>70</v>
      </c>
      <c r="G202" s="21">
        <v>10</v>
      </c>
      <c r="H202" s="21">
        <v>10</v>
      </c>
      <c r="I202" s="3"/>
      <c r="J202" s="3"/>
      <c r="K202" s="3"/>
      <c r="L202" s="41"/>
      <c r="M202" s="3"/>
      <c r="N202" s="3"/>
      <c r="O202" s="3"/>
      <c r="P202" s="3"/>
      <c r="Q202" s="3"/>
    </row>
    <row r="203" spans="2:17" ht="15.75">
      <c r="B203" s="4" t="s">
        <v>11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3"/>
      <c r="J203" s="3"/>
      <c r="K203" s="3"/>
      <c r="L203" s="41"/>
      <c r="M203" s="3"/>
      <c r="N203" s="3"/>
      <c r="O203" s="3"/>
      <c r="P203" s="3"/>
      <c r="Q203" s="3"/>
    </row>
    <row r="204" spans="2:17" ht="15.75">
      <c r="B204" s="4" t="s">
        <v>12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3"/>
      <c r="J204" s="3"/>
      <c r="K204" s="3"/>
      <c r="L204" s="41"/>
      <c r="M204" s="3"/>
      <c r="N204" s="3"/>
      <c r="O204" s="3"/>
      <c r="P204" s="3"/>
      <c r="Q204" s="3"/>
    </row>
    <row r="205" spans="2:17" ht="15.75">
      <c r="B205" s="4" t="s">
        <v>17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3"/>
      <c r="J205" s="3"/>
      <c r="K205" s="3"/>
      <c r="L205" s="41"/>
      <c r="M205" s="3"/>
      <c r="N205" s="3"/>
      <c r="O205" s="3"/>
      <c r="P205" s="3"/>
      <c r="Q205" s="3"/>
    </row>
    <row r="206" spans="2:17" ht="15.75">
      <c r="B206" s="4" t="s">
        <v>19</v>
      </c>
      <c r="C206" s="21">
        <f t="shared" ref="C206:H206" si="20">SUM(C202:C205)</f>
        <v>178</v>
      </c>
      <c r="D206" s="21">
        <f t="shared" si="20"/>
        <v>18</v>
      </c>
      <c r="E206" s="21">
        <f t="shared" si="20"/>
        <v>70</v>
      </c>
      <c r="F206" s="21">
        <f t="shared" si="20"/>
        <v>70</v>
      </c>
      <c r="G206" s="21">
        <f t="shared" si="20"/>
        <v>10</v>
      </c>
      <c r="H206" s="21">
        <f t="shared" si="20"/>
        <v>10</v>
      </c>
      <c r="I206" s="3"/>
      <c r="J206" s="3"/>
      <c r="K206" s="3"/>
      <c r="L206" s="41"/>
      <c r="M206" s="3"/>
      <c r="N206" s="3"/>
      <c r="O206" s="3"/>
      <c r="P206" s="3"/>
      <c r="Q206" s="3"/>
    </row>
    <row r="207" spans="2:17" ht="47.25">
      <c r="B207" s="46" t="s">
        <v>79</v>
      </c>
      <c r="C207" s="46"/>
      <c r="D207" s="46"/>
      <c r="E207" s="46"/>
      <c r="F207" s="46"/>
      <c r="G207" s="46"/>
      <c r="H207" s="46"/>
      <c r="I207" s="4" t="s">
        <v>104</v>
      </c>
      <c r="J207" s="3" t="s">
        <v>49</v>
      </c>
      <c r="K207" s="3">
        <v>0</v>
      </c>
      <c r="L207" s="41">
        <v>0</v>
      </c>
      <c r="M207" s="3">
        <v>0</v>
      </c>
      <c r="N207" s="3">
        <v>0</v>
      </c>
      <c r="O207" s="3">
        <v>0</v>
      </c>
      <c r="P207" s="3">
        <v>0</v>
      </c>
      <c r="Q207" s="3" t="s">
        <v>112</v>
      </c>
    </row>
    <row r="208" spans="2:17" ht="15.75">
      <c r="B208" s="4" t="s">
        <v>10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3"/>
      <c r="J208" s="3"/>
      <c r="K208" s="3"/>
      <c r="L208" s="41"/>
      <c r="M208" s="3"/>
      <c r="N208" s="3"/>
      <c r="O208" s="3"/>
      <c r="P208" s="3"/>
      <c r="Q208" s="3"/>
    </row>
    <row r="209" spans="2:17" ht="15.75">
      <c r="B209" s="4" t="s">
        <v>11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3"/>
      <c r="J209" s="3"/>
      <c r="K209" s="3"/>
      <c r="L209" s="41"/>
      <c r="M209" s="3"/>
      <c r="N209" s="3"/>
      <c r="O209" s="3"/>
      <c r="P209" s="3"/>
      <c r="Q209" s="3"/>
    </row>
    <row r="210" spans="2:17" ht="15.75">
      <c r="B210" s="4" t="s">
        <v>12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3"/>
      <c r="J210" s="3"/>
      <c r="K210" s="3"/>
      <c r="L210" s="41"/>
      <c r="M210" s="3"/>
      <c r="N210" s="3"/>
      <c r="O210" s="3"/>
      <c r="P210" s="3"/>
      <c r="Q210" s="3"/>
    </row>
    <row r="211" spans="2:17" ht="15.75">
      <c r="B211" s="4" t="s">
        <v>17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3"/>
      <c r="J211" s="3"/>
      <c r="K211" s="3"/>
      <c r="L211" s="41"/>
      <c r="M211" s="3"/>
      <c r="N211" s="3"/>
      <c r="O211" s="3"/>
      <c r="P211" s="3"/>
      <c r="Q211" s="3"/>
    </row>
    <row r="212" spans="2:17" ht="15.75">
      <c r="B212" s="4" t="s">
        <v>21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3"/>
      <c r="J212" s="3"/>
      <c r="K212" s="3"/>
      <c r="L212" s="41"/>
      <c r="M212" s="3"/>
      <c r="N212" s="3"/>
      <c r="O212" s="3"/>
      <c r="P212" s="3"/>
      <c r="Q212" s="3"/>
    </row>
    <row r="213" spans="2:17" ht="47.25">
      <c r="B213" s="46" t="s">
        <v>117</v>
      </c>
      <c r="C213" s="46"/>
      <c r="D213" s="46"/>
      <c r="E213" s="46"/>
      <c r="F213" s="46"/>
      <c r="G213" s="46"/>
      <c r="H213" s="46"/>
      <c r="I213" s="4" t="s">
        <v>118</v>
      </c>
      <c r="J213" s="3" t="s">
        <v>49</v>
      </c>
      <c r="K213" s="3">
        <v>0</v>
      </c>
      <c r="L213" s="41">
        <v>0</v>
      </c>
      <c r="M213" s="3">
        <v>0</v>
      </c>
      <c r="N213" s="3">
        <v>1</v>
      </c>
      <c r="O213" s="3">
        <v>0</v>
      </c>
      <c r="P213" s="3">
        <v>0</v>
      </c>
      <c r="Q213" s="3" t="s">
        <v>112</v>
      </c>
    </row>
    <row r="214" spans="2:17" ht="15.75">
      <c r="B214" s="4" t="s">
        <v>10</v>
      </c>
      <c r="C214" s="21">
        <f>SUM(D214:H214)</f>
        <v>145.327</v>
      </c>
      <c r="D214" s="21">
        <v>0</v>
      </c>
      <c r="E214" s="21">
        <v>0</v>
      </c>
      <c r="F214" s="21">
        <v>145.327</v>
      </c>
      <c r="G214" s="21">
        <v>0</v>
      </c>
      <c r="H214" s="21">
        <v>0</v>
      </c>
      <c r="I214" s="3"/>
      <c r="J214" s="3"/>
      <c r="K214" s="3"/>
      <c r="L214" s="41"/>
      <c r="M214" s="3"/>
      <c r="N214" s="3"/>
      <c r="O214" s="3"/>
      <c r="P214" s="3"/>
      <c r="Q214" s="3"/>
    </row>
    <row r="215" spans="2:17" ht="15.75">
      <c r="B215" s="4" t="s">
        <v>11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3"/>
      <c r="J215" s="3"/>
      <c r="K215" s="3"/>
      <c r="L215" s="41"/>
      <c r="M215" s="3"/>
      <c r="N215" s="3"/>
      <c r="O215" s="3"/>
      <c r="P215" s="3"/>
      <c r="Q215" s="3"/>
    </row>
    <row r="216" spans="2:17" ht="15.75">
      <c r="B216" s="4" t="s">
        <v>12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3"/>
      <c r="J216" s="3"/>
      <c r="K216" s="3"/>
      <c r="L216" s="41"/>
      <c r="M216" s="3"/>
      <c r="N216" s="3"/>
      <c r="O216" s="3"/>
      <c r="P216" s="3"/>
      <c r="Q216" s="3"/>
    </row>
    <row r="217" spans="2:17" ht="15.75">
      <c r="B217" s="4" t="s">
        <v>17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3"/>
      <c r="J217" s="3"/>
      <c r="K217" s="3"/>
      <c r="L217" s="41"/>
      <c r="M217" s="3"/>
      <c r="N217" s="3"/>
      <c r="O217" s="3"/>
      <c r="P217" s="3"/>
      <c r="Q217" s="3"/>
    </row>
    <row r="218" spans="2:17" ht="15.75">
      <c r="B218" s="4" t="s">
        <v>21</v>
      </c>
      <c r="C218" s="21">
        <f>SUM(C214:C217)</f>
        <v>145.327</v>
      </c>
      <c r="D218" s="21">
        <v>0</v>
      </c>
      <c r="E218" s="21">
        <v>0</v>
      </c>
      <c r="F218" s="21">
        <f>SUM(F214:F217)</f>
        <v>145.327</v>
      </c>
      <c r="G218" s="21">
        <v>0</v>
      </c>
      <c r="H218" s="21">
        <v>0</v>
      </c>
      <c r="I218" s="3"/>
      <c r="J218" s="3"/>
      <c r="K218" s="3"/>
      <c r="L218" s="41"/>
      <c r="M218" s="3"/>
      <c r="N218" s="3"/>
      <c r="O218" s="3"/>
      <c r="P218" s="3"/>
      <c r="Q218" s="3"/>
    </row>
    <row r="219" spans="2:17" s="7" customFormat="1" ht="15.75">
      <c r="B219" s="5" t="s">
        <v>25</v>
      </c>
      <c r="C219" s="22">
        <f>SUM(C200,C206,C212,C218)</f>
        <v>323.327</v>
      </c>
      <c r="D219" s="22">
        <f t="shared" ref="D219:H219" si="21">SUM(D200,D206,D212)</f>
        <v>18</v>
      </c>
      <c r="E219" s="22">
        <f t="shared" si="21"/>
        <v>70</v>
      </c>
      <c r="F219" s="22">
        <f>SUM(F200,F206,F212,F218)</f>
        <v>215.327</v>
      </c>
      <c r="G219" s="22">
        <f t="shared" si="21"/>
        <v>10</v>
      </c>
      <c r="H219" s="22">
        <f t="shared" si="21"/>
        <v>10</v>
      </c>
      <c r="I219" s="6"/>
      <c r="J219" s="6"/>
      <c r="K219" s="6"/>
      <c r="L219" s="42"/>
      <c r="M219" s="6"/>
      <c r="N219" s="6"/>
      <c r="O219" s="6"/>
      <c r="P219" s="6"/>
      <c r="Q219" s="6"/>
    </row>
    <row r="220" spans="2:17" ht="15.75">
      <c r="B220" s="11" t="s">
        <v>28</v>
      </c>
      <c r="C220" s="29">
        <f>SUM(C221:C224)</f>
        <v>1549.61473</v>
      </c>
      <c r="D220" s="29">
        <f>SUM(D221)</f>
        <v>521.29697999999996</v>
      </c>
      <c r="E220" s="29">
        <f>SUM(E221)</f>
        <v>382.43074999999999</v>
      </c>
      <c r="F220" s="29">
        <f>SUM(F221)</f>
        <v>358.84699999999998</v>
      </c>
      <c r="G220" s="29">
        <f>SUM(G221)</f>
        <v>143.51999999999998</v>
      </c>
      <c r="H220" s="27">
        <f>SUM(H221)</f>
        <v>143.51999999999998</v>
      </c>
      <c r="I220" s="8"/>
      <c r="J220" s="8"/>
      <c r="K220" s="8"/>
      <c r="L220" s="8"/>
      <c r="M220" s="8"/>
      <c r="N220" s="8"/>
      <c r="O220" s="8"/>
      <c r="P220" s="8"/>
      <c r="Q220" s="8"/>
    </row>
    <row r="221" spans="2:17" ht="15.75">
      <c r="B221" s="9" t="s">
        <v>10</v>
      </c>
      <c r="C221" s="30">
        <f>SUM(C141,C161,C193,C219,)</f>
        <v>1549.61473</v>
      </c>
      <c r="D221" s="30">
        <f t="shared" ref="D221:H221" si="22">SUM(D141,D161,D193,D219)</f>
        <v>521.29697999999996</v>
      </c>
      <c r="E221" s="30">
        <f t="shared" si="22"/>
        <v>382.43074999999999</v>
      </c>
      <c r="F221" s="30">
        <f t="shared" si="22"/>
        <v>358.84699999999998</v>
      </c>
      <c r="G221" s="30">
        <f t="shared" si="22"/>
        <v>143.51999999999998</v>
      </c>
      <c r="H221" s="30">
        <f t="shared" si="22"/>
        <v>143.51999999999998</v>
      </c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 ht="15.75">
      <c r="B222" s="9" t="s">
        <v>11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 ht="15.75">
      <c r="B223" s="9" t="s">
        <v>12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 ht="15.75">
      <c r="B224" s="9" t="s">
        <v>17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 ht="15.75">
      <c r="B225" s="12" t="s">
        <v>29</v>
      </c>
      <c r="C225" s="33">
        <f>SUM(C226:C229)</f>
        <v>21507.69873</v>
      </c>
      <c r="D225" s="33">
        <f t="shared" ref="D225" si="23">SUM(D226:D229)</f>
        <v>4708.8969799999995</v>
      </c>
      <c r="E225" s="33">
        <f>SUM(E226:E229)</f>
        <v>4762.7317499999999</v>
      </c>
      <c r="F225" s="33">
        <f>SUM(F226:F229)</f>
        <v>4182.2100000000009</v>
      </c>
      <c r="G225" s="33">
        <f>SUM(G226:G229)</f>
        <v>3926.9300000000003</v>
      </c>
      <c r="H225" s="32">
        <f>SUM(H226:H229)</f>
        <v>3926.9300000000003</v>
      </c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ht="15.75">
      <c r="B226" s="14" t="s">
        <v>10</v>
      </c>
      <c r="C226" s="34">
        <f t="shared" ref="C226:H226" si="24">SUM(C111,C221)</f>
        <v>21492.098730000002</v>
      </c>
      <c r="D226" s="34">
        <f t="shared" si="24"/>
        <v>4707.4969799999999</v>
      </c>
      <c r="E226" s="34">
        <f t="shared" si="24"/>
        <v>4761.4317499999997</v>
      </c>
      <c r="F226" s="34">
        <f t="shared" si="24"/>
        <v>4177.9100000000008</v>
      </c>
      <c r="G226" s="34">
        <f t="shared" si="24"/>
        <v>3922.63</v>
      </c>
      <c r="H226" s="31">
        <f t="shared" si="24"/>
        <v>3922.63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5.75">
      <c r="B227" s="14" t="s">
        <v>11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5.75">
      <c r="B228" s="14" t="s">
        <v>12</v>
      </c>
      <c r="C228" s="31">
        <f>SUM(C113)</f>
        <v>15.600000000000001</v>
      </c>
      <c r="D228" s="31">
        <v>1.4</v>
      </c>
      <c r="E228" s="31">
        <f>SUM(E113)</f>
        <v>1.3</v>
      </c>
      <c r="F228" s="31">
        <f>SUM(F113)</f>
        <v>4.3</v>
      </c>
      <c r="G228" s="31">
        <f>SUM(G113)</f>
        <v>4.3</v>
      </c>
      <c r="H228" s="31">
        <f>SUM(H113)</f>
        <v>4.3</v>
      </c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5.75">
      <c r="B229" s="14" t="s">
        <v>17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15"/>
      <c r="J229" s="15"/>
      <c r="K229" s="15"/>
      <c r="L229" s="15"/>
      <c r="M229" s="15"/>
      <c r="N229" s="15"/>
      <c r="O229" s="15"/>
      <c r="P229" s="15"/>
      <c r="Q229" s="15"/>
    </row>
  </sheetData>
  <mergeCells count="60">
    <mergeCell ref="B142:P142"/>
    <mergeCell ref="B143:H143"/>
    <mergeCell ref="B213:H213"/>
    <mergeCell ref="B181:H181"/>
    <mergeCell ref="B187:H187"/>
    <mergeCell ref="B149:H149"/>
    <mergeCell ref="B207:H207"/>
    <mergeCell ref="B194:P194"/>
    <mergeCell ref="B195:H195"/>
    <mergeCell ref="B201:H201"/>
    <mergeCell ref="B155:H155"/>
    <mergeCell ref="B162:P162"/>
    <mergeCell ref="B169:H169"/>
    <mergeCell ref="B163:H163"/>
    <mergeCell ref="B175:H175"/>
    <mergeCell ref="B63:H63"/>
    <mergeCell ref="B115:P115"/>
    <mergeCell ref="B116:P116"/>
    <mergeCell ref="B135:H135"/>
    <mergeCell ref="B102:P102"/>
    <mergeCell ref="B103:H103"/>
    <mergeCell ref="B70:P70"/>
    <mergeCell ref="B71:H71"/>
    <mergeCell ref="B77:H77"/>
    <mergeCell ref="B117:H117"/>
    <mergeCell ref="B123:H123"/>
    <mergeCell ref="B129:H129"/>
    <mergeCell ref="B89:H89"/>
    <mergeCell ref="B83:H83"/>
    <mergeCell ref="B95:H95"/>
    <mergeCell ref="B57:H57"/>
    <mergeCell ref="B12:Q12"/>
    <mergeCell ref="B13:Q13"/>
    <mergeCell ref="B34:P34"/>
    <mergeCell ref="B41:H41"/>
    <mergeCell ref="B19:P19"/>
    <mergeCell ref="B20:P20"/>
    <mergeCell ref="B21:H21"/>
    <mergeCell ref="B27:H27"/>
    <mergeCell ref="B15:B17"/>
    <mergeCell ref="C15:H15"/>
    <mergeCell ref="B35:H35"/>
    <mergeCell ref="B56:P56"/>
    <mergeCell ref="C16:C17"/>
    <mergeCell ref="D16:H16"/>
    <mergeCell ref="B48:P48"/>
    <mergeCell ref="K1:Q1"/>
    <mergeCell ref="K2:Q2"/>
    <mergeCell ref="K3:Q3"/>
    <mergeCell ref="B49:H49"/>
    <mergeCell ref="K6:Q6"/>
    <mergeCell ref="K7:Q7"/>
    <mergeCell ref="K8:Q8"/>
    <mergeCell ref="K9:Q9"/>
    <mergeCell ref="I15:P15"/>
    <mergeCell ref="Q15:Q17"/>
    <mergeCell ref="L16:P16"/>
    <mergeCell ref="I16:I17"/>
    <mergeCell ref="J16:J17"/>
    <mergeCell ref="K16:K17"/>
  </mergeCells>
  <pageMargins left="0.70866141732283472" right="0.70866141732283472" top="0.74803149606299213" bottom="0.74803149606299213" header="0.31496062992125984" footer="0.31496062992125984"/>
  <pageSetup paperSize="9" scale="40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74" zoomScaleNormal="74" workbookViewId="0">
      <selection sqref="A1:XFD1048576"/>
    </sheetView>
  </sheetViews>
  <sheetFormatPr defaultRowHeight="15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2019-09-02T04:45:12Z</cp:lastPrinted>
  <dcterms:created xsi:type="dcterms:W3CDTF">2015-11-06T05:52:37Z</dcterms:created>
  <dcterms:modified xsi:type="dcterms:W3CDTF">2019-09-02T04:50:18Z</dcterms:modified>
</cp:coreProperties>
</file>