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ЗАГОТОВКА КОРМОВ 2023\сентябрь 2023\"/>
    </mc:Choice>
  </mc:AlternateContent>
  <bookViews>
    <workbookView xWindow="0" yWindow="0" windowWidth="19200" windowHeight="7230"/>
  </bookViews>
  <sheets>
    <sheet name="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'СХ И КФХ'!$A$1:$Z$15</definedName>
  </definedNames>
  <calcPr calcId="162913"/>
</workbook>
</file>

<file path=xl/calcChain.xml><?xml version="1.0" encoding="utf-8"?>
<calcChain xmlns="http://schemas.openxmlformats.org/spreadsheetml/2006/main">
  <c r="B11" i="1" l="1"/>
  <c r="B7" i="1" l="1"/>
  <c r="T6" i="1" l="1"/>
  <c r="B13" i="1" l="1"/>
  <c r="G22" i="2" l="1"/>
  <c r="T7" i="1" l="1"/>
  <c r="T8" i="1"/>
  <c r="T10" i="1"/>
  <c r="T11" i="1"/>
  <c r="T13" i="1"/>
  <c r="Z12" i="1" l="1"/>
  <c r="V12" i="1"/>
  <c r="S12" i="1"/>
  <c r="W12" i="1" s="1"/>
  <c r="R12" i="1"/>
  <c r="T12" i="1" s="1"/>
  <c r="P12" i="1"/>
  <c r="O12" i="1"/>
  <c r="M12" i="1"/>
  <c r="L12" i="1"/>
  <c r="K11" i="1"/>
  <c r="J12" i="1"/>
  <c r="I12" i="1"/>
  <c r="G12" i="1"/>
  <c r="F12" i="1"/>
  <c r="D12" i="1"/>
  <c r="E12" i="1" s="1"/>
  <c r="C12" i="1"/>
  <c r="E7" i="1"/>
  <c r="E8" i="1"/>
  <c r="E9" i="1"/>
  <c r="E10" i="1"/>
  <c r="E11" i="1"/>
  <c r="E6" i="1"/>
  <c r="X12" i="1" l="1"/>
  <c r="Y12" i="1" s="1"/>
  <c r="W13" i="1"/>
  <c r="J22" i="2" l="1"/>
  <c r="F22" i="2"/>
  <c r="R22" i="2" l="1"/>
  <c r="I22" i="2"/>
  <c r="T21" i="2"/>
  <c r="K21" i="2"/>
  <c r="H21" i="2"/>
  <c r="E21" i="2"/>
  <c r="B21" i="2"/>
  <c r="T20" i="2"/>
  <c r="K20" i="2"/>
  <c r="H20" i="2"/>
  <c r="E20" i="2"/>
  <c r="B20" i="2"/>
  <c r="T19" i="2"/>
  <c r="K19" i="2"/>
  <c r="H19" i="2"/>
  <c r="E19" i="2"/>
  <c r="B19" i="2"/>
  <c r="T18" i="2"/>
  <c r="K18" i="2"/>
  <c r="H18" i="2"/>
  <c r="E18" i="2"/>
  <c r="B18" i="2"/>
  <c r="T17" i="2"/>
  <c r="K17" i="2"/>
  <c r="H17" i="2"/>
  <c r="E17" i="2"/>
  <c r="B17" i="2"/>
  <c r="T16" i="2"/>
  <c r="K16" i="2"/>
  <c r="H16" i="2"/>
  <c r="E16" i="2"/>
  <c r="B16" i="2"/>
  <c r="T15" i="2"/>
  <c r="K15" i="2"/>
  <c r="E15" i="2"/>
  <c r="B15" i="2"/>
  <c r="K14" i="2"/>
  <c r="E14" i="2"/>
  <c r="B14" i="2"/>
  <c r="S12" i="2"/>
  <c r="S23" i="2" s="1"/>
  <c r="R12" i="2"/>
  <c r="R23" i="2" s="1"/>
  <c r="P12" i="2"/>
  <c r="P23" i="2" s="1"/>
  <c r="O12" i="2"/>
  <c r="O23" i="2" s="1"/>
  <c r="M12" i="2"/>
  <c r="M23" i="2" s="1"/>
  <c r="N23" i="2" s="1"/>
  <c r="L12" i="2"/>
  <c r="L23" i="2" s="1"/>
  <c r="J12" i="2"/>
  <c r="I12" i="2"/>
  <c r="G12" i="2"/>
  <c r="F12" i="2"/>
  <c r="D12" i="2"/>
  <c r="D23" i="2" s="1"/>
  <c r="C12" i="2"/>
  <c r="U11" i="2"/>
  <c r="T11" i="2"/>
  <c r="Q11" i="2"/>
  <c r="N11" i="2"/>
  <c r="K11" i="2"/>
  <c r="H11" i="2"/>
  <c r="E11" i="2"/>
  <c r="B11" i="2"/>
  <c r="U10" i="2"/>
  <c r="T10" i="2"/>
  <c r="Q10" i="2"/>
  <c r="N10" i="2"/>
  <c r="K10" i="2"/>
  <c r="H10" i="2"/>
  <c r="E10" i="2"/>
  <c r="B10" i="2"/>
  <c r="U9" i="2"/>
  <c r="T9" i="2"/>
  <c r="Q9" i="2"/>
  <c r="N9" i="2"/>
  <c r="K9" i="2"/>
  <c r="H9" i="2"/>
  <c r="E9" i="2"/>
  <c r="B9" i="2"/>
  <c r="T8" i="2"/>
  <c r="Q8" i="2"/>
  <c r="N8" i="2"/>
  <c r="K8" i="2"/>
  <c r="H8" i="2"/>
  <c r="E8" i="2"/>
  <c r="B8" i="2"/>
  <c r="T7" i="2"/>
  <c r="U7" i="2" s="1"/>
  <c r="K7" i="2"/>
  <c r="H7" i="2"/>
  <c r="E7" i="2"/>
  <c r="B7" i="2"/>
  <c r="U6" i="2"/>
  <c r="K6" i="2"/>
  <c r="H6" i="2"/>
  <c r="E6" i="2"/>
  <c r="B6" i="2"/>
  <c r="X13" i="1"/>
  <c r="Y13" i="1" s="1"/>
  <c r="Z14" i="1"/>
  <c r="V14" i="1"/>
  <c r="S14" i="1"/>
  <c r="O14" i="1"/>
  <c r="M14" i="1"/>
  <c r="L14" i="1"/>
  <c r="J14" i="1"/>
  <c r="G14" i="1"/>
  <c r="F14" i="1"/>
  <c r="D14" i="1"/>
  <c r="C14" i="1"/>
  <c r="W11" i="1"/>
  <c r="X11" i="1"/>
  <c r="N11" i="1"/>
  <c r="H11" i="1"/>
  <c r="W10" i="1"/>
  <c r="X10" i="1"/>
  <c r="Q10" i="1"/>
  <c r="N10" i="1"/>
  <c r="K10" i="1"/>
  <c r="H10" i="1"/>
  <c r="B10" i="1"/>
  <c r="W9" i="1"/>
  <c r="U9" i="1"/>
  <c r="Q9" i="1"/>
  <c r="N9" i="1"/>
  <c r="K9" i="1"/>
  <c r="H9" i="1"/>
  <c r="B9" i="1"/>
  <c r="W8" i="1"/>
  <c r="Q8" i="1"/>
  <c r="N8" i="1"/>
  <c r="K8" i="1"/>
  <c r="H8" i="1"/>
  <c r="B8" i="1"/>
  <c r="W7" i="1"/>
  <c r="X7" i="1"/>
  <c r="Q7" i="1"/>
  <c r="N7" i="1"/>
  <c r="K7" i="1"/>
  <c r="H7" i="1"/>
  <c r="W6" i="1"/>
  <c r="X6" i="1"/>
  <c r="K6" i="1"/>
  <c r="H6" i="1"/>
  <c r="B6" i="1"/>
  <c r="Y11" i="1" l="1"/>
  <c r="T22" i="2"/>
  <c r="I14" i="1"/>
  <c r="W14" i="1" s="1"/>
  <c r="Q23" i="2"/>
  <c r="I23" i="2"/>
  <c r="B22" i="2"/>
  <c r="U15" i="2"/>
  <c r="R14" i="1"/>
  <c r="U11" i="1"/>
  <c r="Y7" i="1"/>
  <c r="Y6" i="1"/>
  <c r="Q12" i="1"/>
  <c r="T12" i="2"/>
  <c r="N12" i="2"/>
  <c r="E12" i="2"/>
  <c r="Q12" i="2"/>
  <c r="K22" i="2"/>
  <c r="T23" i="2"/>
  <c r="U23" i="2" s="1"/>
  <c r="U12" i="2"/>
  <c r="U8" i="2"/>
  <c r="K12" i="2"/>
  <c r="B12" i="2"/>
  <c r="F23" i="2"/>
  <c r="G23" i="2"/>
  <c r="H22" i="2"/>
  <c r="J23" i="2"/>
  <c r="K23" i="2" s="1"/>
  <c r="H12" i="2"/>
  <c r="Y10" i="1"/>
  <c r="E14" i="1"/>
  <c r="P14" i="1"/>
  <c r="Q14" i="1" s="1"/>
  <c r="U7" i="1"/>
  <c r="X9" i="1"/>
  <c r="Y9" i="1" s="1"/>
  <c r="U10" i="1"/>
  <c r="H14" i="1"/>
  <c r="N14" i="1"/>
  <c r="N12" i="1"/>
  <c r="B12" i="1"/>
  <c r="B14" i="1" s="1"/>
  <c r="U12" i="1"/>
  <c r="U6" i="1"/>
  <c r="H12" i="1"/>
  <c r="K12" i="1"/>
  <c r="U8" i="1"/>
  <c r="X8" i="1"/>
  <c r="Y8" i="1" s="1"/>
  <c r="H23" i="2" l="1"/>
  <c r="B23" i="2"/>
  <c r="T14" i="1"/>
  <c r="U14" i="1" s="1"/>
  <c r="K14" i="1"/>
  <c r="X14" i="1" l="1"/>
  <c r="Y14" i="1" s="1"/>
  <c r="E22" i="2"/>
  <c r="C23" i="2"/>
  <c r="E23" i="2" s="1"/>
</calcChain>
</file>

<file path=xl/sharedStrings.xml><?xml version="1.0" encoding="utf-8"?>
<sst xmlns="http://schemas.openxmlformats.org/spreadsheetml/2006/main" count="94" uniqueCount="48">
  <si>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</si>
  <si>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</si>
  <si>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</si>
  <si>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</si>
  <si>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</si>
  <si>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</si>
  <si>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</si>
  <si>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</si>
  <si>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</si>
  <si>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</si>
  <si>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</si>
  <si>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ООО "Ленинское"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</si>
  <si>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</si>
  <si>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</si>
  <si>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</si>
  <si>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</si>
  <si>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</si>
  <si>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</si>
  <si>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</si>
  <si>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</si>
  <si>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</si>
  <si>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</si>
  <si>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</si>
  <si>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</si>
  <si>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</si>
  <si>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</si>
  <si>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</si>
  <si>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</si>
  <si>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</si>
  <si>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</si>
  <si>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</si>
  <si>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</si>
  <si>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</si>
  <si>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</si>
  <si>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</si>
  <si>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</si>
  <si>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</si>
  <si>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</si>
  <si>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</si>
  <si>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</si>
  <si>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</si>
  <si>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</si>
  <si>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Филимонов Г.М.</t>
  </si>
  <si>
    <t>КФХ Соловьев П.Г.</t>
  </si>
  <si>
    <t>ООО "Парма Био"</t>
  </si>
  <si>
    <t>закрылась 21.07.</t>
  </si>
  <si>
    <t>по Верещагинскому городскому округу Пермского края на 29.08.2023 г.</t>
  </si>
  <si>
    <t>по Верещагинскому городскому округу на 04.09.2023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</si>
</sst>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1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5"/>
  <sheetViews>
    <sheetView tabSelected="1" zoomScale="54" zoomScaleNormal="54" zoomScaleSheetLayoutView="53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V14" sqref="V14"/>
    </sheetView>
  </sheetViews>
  <sheetFormatPr defaultColWidth="9.140625" defaultRowHeight="15" x14ac:dyDescent="0.25"/>
  <cols>
    <col min="1" max="1" width="45.28515625" style="8" customWidth="1"/>
    <col min="2" max="2" width="16.7109375" style="8" customWidth="1"/>
    <col min="3" max="3" width="10.7109375" style="8" customWidth="1"/>
    <col min="4" max="4" width="11.42578125" style="8" customWidth="1"/>
    <col min="5" max="5" width="11.7109375" style="8" customWidth="1"/>
    <col min="6" max="6" width="12.42578125" style="8" customWidth="1"/>
    <col min="7" max="7" width="14" style="8" customWidth="1"/>
    <col min="8" max="8" width="11.85546875" style="8" customWidth="1"/>
    <col min="9" max="9" width="14.85546875" style="8" customWidth="1"/>
    <col min="10" max="10" width="15.28515625" style="8" customWidth="1"/>
    <col min="11" max="11" width="11" style="8" customWidth="1"/>
    <col min="12" max="12" width="12.5703125" style="8" customWidth="1"/>
    <col min="13" max="13" width="13.7109375" style="8" customWidth="1"/>
    <col min="14" max="14" width="11" style="8" customWidth="1"/>
    <col min="15" max="15" width="12.7109375" style="8" customWidth="1"/>
    <col min="16" max="16" width="14.42578125" style="8" customWidth="1"/>
    <col min="17" max="17" width="10.42578125" style="8" customWidth="1"/>
    <col min="18" max="18" width="14.42578125" style="8" customWidth="1"/>
    <col min="19" max="19" width="12.85546875" style="8" customWidth="1"/>
    <col min="20" max="20" width="14.140625" style="8" customWidth="1"/>
    <col min="21" max="21" width="13" style="8" customWidth="1"/>
    <col min="22" max="22" width="15.28515625" style="8" customWidth="1"/>
    <col min="23" max="23" width="10.28515625" style="8" customWidth="1"/>
    <col min="24" max="24" width="11.140625" style="8" customWidth="1"/>
    <col min="25" max="25" width="11" style="8" customWidth="1"/>
    <col min="26" max="26" width="17.42578125" style="8" customWidth="1"/>
    <col min="27" max="42" width="8.85546875" style="8" customWidth="1"/>
    <col min="43" max="16384" width="9.140625" style="8"/>
  </cols>
  <sheetData>
    <row r="1" spans="1:138" ht="45" customHeight="1" x14ac:dyDescent="0.25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22"/>
      <c r="AB1" s="22"/>
      <c r="AC1" s="22"/>
    </row>
    <row r="2" spans="1:138" ht="48.75" customHeight="1" x14ac:dyDescent="0.25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23"/>
      <c r="AB2" s="23"/>
      <c r="AC2" s="23"/>
    </row>
    <row r="3" spans="1:138" ht="51" customHeight="1" x14ac:dyDescent="0.25">
      <c r="A3" s="55" t="s">
        <v>0</v>
      </c>
      <c r="B3" s="55" t="s">
        <v>23</v>
      </c>
      <c r="C3" s="58" t="s">
        <v>22</v>
      </c>
      <c r="D3" s="59"/>
      <c r="E3" s="60"/>
      <c r="F3" s="58" t="s">
        <v>19</v>
      </c>
      <c r="G3" s="59"/>
      <c r="H3" s="60"/>
      <c r="I3" s="67" t="s">
        <v>10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  <c r="V3" s="55" t="s">
        <v>6</v>
      </c>
      <c r="W3" s="58" t="s">
        <v>7</v>
      </c>
      <c r="X3" s="59"/>
      <c r="Y3" s="60"/>
      <c r="Z3" s="55" t="s">
        <v>21</v>
      </c>
      <c r="AA3" s="23"/>
      <c r="AB3" s="23"/>
      <c r="AC3" s="23"/>
    </row>
    <row r="4" spans="1:138" ht="97.5" customHeight="1" x14ac:dyDescent="0.25">
      <c r="A4" s="56"/>
      <c r="B4" s="56"/>
      <c r="C4" s="61"/>
      <c r="D4" s="62"/>
      <c r="E4" s="63"/>
      <c r="F4" s="61"/>
      <c r="G4" s="62"/>
      <c r="H4" s="63"/>
      <c r="I4" s="64" t="s">
        <v>1</v>
      </c>
      <c r="J4" s="64"/>
      <c r="K4" s="64"/>
      <c r="L4" s="64" t="s">
        <v>2</v>
      </c>
      <c r="M4" s="64"/>
      <c r="N4" s="64"/>
      <c r="O4" s="67" t="s">
        <v>20</v>
      </c>
      <c r="P4" s="68"/>
      <c r="Q4" s="69"/>
      <c r="R4" s="55" t="s">
        <v>24</v>
      </c>
      <c r="S4" s="64" t="s">
        <v>25</v>
      </c>
      <c r="T4" s="64"/>
      <c r="U4" s="64"/>
      <c r="V4" s="70"/>
      <c r="W4" s="61"/>
      <c r="X4" s="62"/>
      <c r="Y4" s="63"/>
      <c r="Z4" s="70"/>
    </row>
    <row r="5" spans="1:138" ht="57.75" customHeight="1" x14ac:dyDescent="0.25">
      <c r="A5" s="57"/>
      <c r="B5" s="57"/>
      <c r="C5" s="40" t="s">
        <v>3</v>
      </c>
      <c r="D5" s="40" t="s">
        <v>4</v>
      </c>
      <c r="E5" s="40" t="s">
        <v>5</v>
      </c>
      <c r="F5" s="40" t="s">
        <v>3</v>
      </c>
      <c r="G5" s="40" t="s">
        <v>4</v>
      </c>
      <c r="H5" s="40" t="s">
        <v>5</v>
      </c>
      <c r="I5" s="40" t="s">
        <v>3</v>
      </c>
      <c r="J5" s="40" t="s">
        <v>4</v>
      </c>
      <c r="K5" s="40" t="s">
        <v>5</v>
      </c>
      <c r="L5" s="40" t="s">
        <v>3</v>
      </c>
      <c r="M5" s="40" t="s">
        <v>4</v>
      </c>
      <c r="N5" s="40" t="s">
        <v>5</v>
      </c>
      <c r="O5" s="40" t="s">
        <v>3</v>
      </c>
      <c r="P5" s="40" t="s">
        <v>4</v>
      </c>
      <c r="Q5" s="40" t="s">
        <v>5</v>
      </c>
      <c r="R5" s="64"/>
      <c r="S5" s="40" t="s">
        <v>3</v>
      </c>
      <c r="T5" s="40" t="s">
        <v>4</v>
      </c>
      <c r="U5" s="40" t="s">
        <v>5</v>
      </c>
      <c r="V5" s="64"/>
      <c r="W5" s="40" t="s">
        <v>3</v>
      </c>
      <c r="X5" s="40" t="s">
        <v>8</v>
      </c>
      <c r="Y5" s="40" t="s">
        <v>5</v>
      </c>
      <c r="Z5" s="64"/>
    </row>
    <row r="6" spans="1:138" ht="49.15" customHeight="1" x14ac:dyDescent="0.25">
      <c r="A6" s="44" t="s">
        <v>11</v>
      </c>
      <c r="B6" s="45">
        <f t="shared" ref="B6:B11" si="0">D6+G6</f>
        <v>775</v>
      </c>
      <c r="C6" s="40">
        <v>0</v>
      </c>
      <c r="D6" s="40"/>
      <c r="E6" s="46" t="e">
        <f>D6/C6*100</f>
        <v>#DIV/0!</v>
      </c>
      <c r="F6" s="40">
        <v>1261</v>
      </c>
      <c r="G6" s="45">
        <v>775</v>
      </c>
      <c r="H6" s="46">
        <f t="shared" ref="H6:H12" si="1">G6/F6*100</f>
        <v>61.459159397303729</v>
      </c>
      <c r="I6" s="40">
        <v>700</v>
      </c>
      <c r="J6" s="40"/>
      <c r="K6" s="46">
        <f t="shared" ref="K6:K12" si="2">J6/I6*100</f>
        <v>0</v>
      </c>
      <c r="L6" s="40"/>
      <c r="M6" s="40"/>
      <c r="N6" s="46">
        <v>0</v>
      </c>
      <c r="O6" s="40"/>
      <c r="P6" s="40"/>
      <c r="Q6" s="46">
        <v>0</v>
      </c>
      <c r="R6" s="47">
        <v>4141.5</v>
      </c>
      <c r="S6" s="40">
        <v>2800</v>
      </c>
      <c r="T6" s="46">
        <f t="shared" ref="T6:T14" si="3">R6*70/100</f>
        <v>2899.05</v>
      </c>
      <c r="U6" s="46">
        <f t="shared" ref="U6:U12" si="4">T6/S6*100</f>
        <v>103.53750000000002</v>
      </c>
      <c r="V6" s="45">
        <v>880</v>
      </c>
      <c r="W6" s="46">
        <f t="shared" ref="W6:W14" si="5">(I6*10*0.45/Z6)+(L6*10*0.31/Z6)+(O6*10*0.35/Z6)+(S6*10*0.17/Z6)</f>
        <v>29.296296296296298</v>
      </c>
      <c r="X6" s="46">
        <f t="shared" ref="X6:X12" si="6">(J6*10*0.45/Z6)+(M6*10*0.31/Z6)+(P6*10*0.35/Z6)+(T6*10*0.17/Z6)</f>
        <v>18.253277777777779</v>
      </c>
      <c r="Y6" s="46">
        <f t="shared" ref="Y6:Y14" si="7">X6/W6*100</f>
        <v>62.305752212389379</v>
      </c>
      <c r="Z6" s="40">
        <v>270</v>
      </c>
    </row>
    <row r="7" spans="1:138" ht="49.15" customHeight="1" x14ac:dyDescent="0.25">
      <c r="A7" s="44" t="s">
        <v>44</v>
      </c>
      <c r="B7" s="45">
        <f t="shared" si="0"/>
        <v>2107</v>
      </c>
      <c r="C7" s="40"/>
      <c r="D7" s="45"/>
      <c r="E7" s="46" t="e">
        <f t="shared" ref="E7:E12" si="8">D7/C7*100</f>
        <v>#DIV/0!</v>
      </c>
      <c r="F7" s="40">
        <v>3100</v>
      </c>
      <c r="G7" s="45">
        <v>2107</v>
      </c>
      <c r="H7" s="46">
        <f t="shared" si="1"/>
        <v>67.967741935483872</v>
      </c>
      <c r="I7" s="40">
        <v>1100</v>
      </c>
      <c r="J7" s="45">
        <v>224.8</v>
      </c>
      <c r="K7" s="46">
        <f t="shared" si="2"/>
        <v>20.436363636363637</v>
      </c>
      <c r="L7" s="40"/>
      <c r="M7" s="40"/>
      <c r="N7" s="46" t="e">
        <f t="shared" ref="N7:N12" si="9">M7/L7*100</f>
        <v>#DIV/0!</v>
      </c>
      <c r="O7" s="46"/>
      <c r="P7" s="47"/>
      <c r="Q7" s="46" t="e">
        <f>P7/O7*100</f>
        <v>#DIV/0!</v>
      </c>
      <c r="R7" s="47">
        <v>13993</v>
      </c>
      <c r="S7" s="40">
        <v>14000</v>
      </c>
      <c r="T7" s="46">
        <f t="shared" si="3"/>
        <v>9795.1</v>
      </c>
      <c r="U7" s="46">
        <f t="shared" si="4"/>
        <v>69.965000000000003</v>
      </c>
      <c r="V7" s="45">
        <v>4575.5</v>
      </c>
      <c r="W7" s="46">
        <f t="shared" si="5"/>
        <v>26.62037037037037</v>
      </c>
      <c r="X7" s="46">
        <f t="shared" si="6"/>
        <v>16.354879629629632</v>
      </c>
      <c r="Y7" s="46">
        <f t="shared" si="7"/>
        <v>61.437460869565228</v>
      </c>
      <c r="Z7" s="40">
        <v>1080</v>
      </c>
    </row>
    <row r="8" spans="1:138" s="54" customFormat="1" ht="49.15" customHeight="1" x14ac:dyDescent="0.25">
      <c r="A8" s="44" t="s">
        <v>12</v>
      </c>
      <c r="B8" s="45">
        <f t="shared" si="0"/>
        <v>2760</v>
      </c>
      <c r="C8" s="40">
        <v>590</v>
      </c>
      <c r="D8" s="45">
        <v>272</v>
      </c>
      <c r="E8" s="46">
        <f t="shared" si="8"/>
        <v>46.101694915254235</v>
      </c>
      <c r="F8" s="40">
        <v>2510</v>
      </c>
      <c r="G8" s="45">
        <v>2488</v>
      </c>
      <c r="H8" s="46">
        <f t="shared" si="1"/>
        <v>99.123505976095615</v>
      </c>
      <c r="I8" s="40">
        <v>1550</v>
      </c>
      <c r="J8" s="45">
        <v>905.4</v>
      </c>
      <c r="K8" s="46">
        <f t="shared" si="2"/>
        <v>58.412903225806446</v>
      </c>
      <c r="L8" s="40">
        <v>1500</v>
      </c>
      <c r="M8" s="40"/>
      <c r="N8" s="46">
        <f t="shared" si="9"/>
        <v>0</v>
      </c>
      <c r="O8" s="46">
        <v>1600</v>
      </c>
      <c r="P8" s="47">
        <v>912</v>
      </c>
      <c r="Q8" s="46">
        <f>P8/O8*100</f>
        <v>56.999999999999993</v>
      </c>
      <c r="R8" s="47">
        <v>5807</v>
      </c>
      <c r="S8" s="40">
        <v>7100</v>
      </c>
      <c r="T8" s="46">
        <f t="shared" si="3"/>
        <v>4064.9</v>
      </c>
      <c r="U8" s="46">
        <f t="shared" si="4"/>
        <v>57.252112676056342</v>
      </c>
      <c r="V8" s="45">
        <v>1615</v>
      </c>
      <c r="W8" s="46">
        <f t="shared" si="5"/>
        <v>25.69736842105263</v>
      </c>
      <c r="X8" s="46">
        <f t="shared" si="6"/>
        <v>12.435640350877193</v>
      </c>
      <c r="Y8" s="46">
        <f t="shared" si="7"/>
        <v>48.392660863628613</v>
      </c>
      <c r="Z8" s="40">
        <v>1140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</row>
    <row r="9" spans="1:138" ht="49.15" customHeight="1" x14ac:dyDescent="0.25">
      <c r="A9" s="44" t="s">
        <v>13</v>
      </c>
      <c r="B9" s="45">
        <f t="shared" si="0"/>
        <v>1938</v>
      </c>
      <c r="C9" s="40">
        <v>403</v>
      </c>
      <c r="D9" s="45">
        <v>739</v>
      </c>
      <c r="E9" s="46">
        <f t="shared" si="8"/>
        <v>183.37468982630273</v>
      </c>
      <c r="F9" s="40">
        <v>1199</v>
      </c>
      <c r="G9" s="45">
        <v>1199</v>
      </c>
      <c r="H9" s="46">
        <f t="shared" si="1"/>
        <v>100</v>
      </c>
      <c r="I9" s="40">
        <v>400</v>
      </c>
      <c r="J9" s="40">
        <v>236</v>
      </c>
      <c r="K9" s="46">
        <f t="shared" si="2"/>
        <v>59</v>
      </c>
      <c r="L9" s="40">
        <v>800</v>
      </c>
      <c r="M9" s="45"/>
      <c r="N9" s="46">
        <f t="shared" si="9"/>
        <v>0</v>
      </c>
      <c r="O9" s="46">
        <v>1000</v>
      </c>
      <c r="P9" s="47">
        <v>2564</v>
      </c>
      <c r="Q9" s="46">
        <f>P9/O9*100</f>
        <v>256.39999999999998</v>
      </c>
      <c r="R9" s="46">
        <v>3508</v>
      </c>
      <c r="S9" s="40">
        <v>5740</v>
      </c>
      <c r="T9" s="46">
        <v>3508</v>
      </c>
      <c r="U9" s="46">
        <f t="shared" si="4"/>
        <v>61.114982578397218</v>
      </c>
      <c r="V9" s="45">
        <v>453</v>
      </c>
      <c r="W9" s="46">
        <f t="shared" si="5"/>
        <v>29.475630252100839</v>
      </c>
      <c r="X9" s="46">
        <f t="shared" si="6"/>
        <v>26.890084033613448</v>
      </c>
      <c r="Y9" s="46">
        <f t="shared" si="7"/>
        <v>91.228190215531995</v>
      </c>
      <c r="Z9" s="40">
        <v>595</v>
      </c>
    </row>
    <row r="10" spans="1:138" ht="49.15" customHeight="1" x14ac:dyDescent="0.25">
      <c r="A10" s="44" t="s">
        <v>14</v>
      </c>
      <c r="B10" s="45">
        <f t="shared" si="0"/>
        <v>3763</v>
      </c>
      <c r="C10" s="40">
        <v>800</v>
      </c>
      <c r="D10" s="40">
        <v>800</v>
      </c>
      <c r="E10" s="46">
        <f t="shared" si="8"/>
        <v>100</v>
      </c>
      <c r="F10" s="40">
        <v>2963</v>
      </c>
      <c r="G10" s="45">
        <v>2963</v>
      </c>
      <c r="H10" s="46">
        <f t="shared" si="1"/>
        <v>100</v>
      </c>
      <c r="I10" s="40">
        <v>500</v>
      </c>
      <c r="J10" s="45">
        <v>503</v>
      </c>
      <c r="K10" s="46">
        <f t="shared" si="2"/>
        <v>100.6</v>
      </c>
      <c r="L10" s="40">
        <v>2200</v>
      </c>
      <c r="M10" s="45">
        <v>1500</v>
      </c>
      <c r="N10" s="46">
        <f t="shared" si="9"/>
        <v>68.181818181818173</v>
      </c>
      <c r="O10" s="46">
        <v>2000</v>
      </c>
      <c r="P10" s="47">
        <v>1800</v>
      </c>
      <c r="Q10" s="46">
        <f>P10/O10*100</f>
        <v>90</v>
      </c>
      <c r="R10" s="46">
        <v>10000</v>
      </c>
      <c r="S10" s="40">
        <v>7000</v>
      </c>
      <c r="T10" s="46">
        <f t="shared" si="3"/>
        <v>7000</v>
      </c>
      <c r="U10" s="46">
        <f>T10/S10*100</f>
        <v>100</v>
      </c>
      <c r="V10" s="40">
        <v>1065</v>
      </c>
      <c r="W10" s="46">
        <f t="shared" si="5"/>
        <v>25.198198198198199</v>
      </c>
      <c r="X10" s="46">
        <f t="shared" si="6"/>
        <v>22.624774774774774</v>
      </c>
      <c r="Y10" s="46">
        <f t="shared" si="7"/>
        <v>89.787272077225595</v>
      </c>
      <c r="Z10" s="40">
        <v>1110</v>
      </c>
    </row>
    <row r="11" spans="1:138" ht="49.15" customHeight="1" x14ac:dyDescent="0.25">
      <c r="A11" s="44" t="s">
        <v>15</v>
      </c>
      <c r="B11" s="45">
        <f t="shared" si="0"/>
        <v>6838</v>
      </c>
      <c r="C11" s="40">
        <v>2329</v>
      </c>
      <c r="D11" s="45">
        <v>2159</v>
      </c>
      <c r="E11" s="46">
        <f t="shared" si="8"/>
        <v>92.700729927007302</v>
      </c>
      <c r="F11" s="40">
        <v>4679</v>
      </c>
      <c r="G11" s="45">
        <v>4679</v>
      </c>
      <c r="H11" s="46">
        <f t="shared" si="1"/>
        <v>100</v>
      </c>
      <c r="I11" s="40"/>
      <c r="J11" s="40"/>
      <c r="K11" s="46" t="e">
        <f t="shared" si="2"/>
        <v>#DIV/0!</v>
      </c>
      <c r="L11" s="40">
        <v>50120</v>
      </c>
      <c r="M11" s="45">
        <v>19020</v>
      </c>
      <c r="N11" s="46">
        <f t="shared" si="9"/>
        <v>37.948922585794094</v>
      </c>
      <c r="O11" s="46"/>
      <c r="P11" s="46"/>
      <c r="Q11" s="46">
        <v>0</v>
      </c>
      <c r="R11" s="47">
        <v>2603</v>
      </c>
      <c r="S11" s="40">
        <v>13076</v>
      </c>
      <c r="T11" s="46">
        <f t="shared" si="3"/>
        <v>1822.1</v>
      </c>
      <c r="U11" s="46">
        <f t="shared" si="4"/>
        <v>13.934689507494646</v>
      </c>
      <c r="V11" s="45">
        <v>8809.7999999999993</v>
      </c>
      <c r="W11" s="46">
        <f t="shared" si="5"/>
        <v>45.974941755112603</v>
      </c>
      <c r="X11" s="46">
        <f t="shared" si="6"/>
        <v>16.065122961428941</v>
      </c>
      <c r="Y11" s="46">
        <f t="shared" si="7"/>
        <v>34.943215473769321</v>
      </c>
      <c r="Z11" s="40">
        <v>3863</v>
      </c>
    </row>
    <row r="12" spans="1:138" ht="49.15" customHeight="1" x14ac:dyDescent="0.25">
      <c r="A12" s="42" t="s">
        <v>16</v>
      </c>
      <c r="B12" s="49">
        <f>SUM(B6:B11)</f>
        <v>18181</v>
      </c>
      <c r="C12" s="49">
        <f>SUM(C6:C11)</f>
        <v>4122</v>
      </c>
      <c r="D12" s="49">
        <f>SUM(D6:D11)</f>
        <v>3970</v>
      </c>
      <c r="E12" s="46">
        <f t="shared" si="8"/>
        <v>96.312469674915093</v>
      </c>
      <c r="F12" s="49">
        <f>SUM(F6:F11)</f>
        <v>15712</v>
      </c>
      <c r="G12" s="49">
        <f>SUM(G6:G11)</f>
        <v>14211</v>
      </c>
      <c r="H12" s="50">
        <f t="shared" si="1"/>
        <v>90.446792260692462</v>
      </c>
      <c r="I12" s="50">
        <f>SUM(I6:I11)</f>
        <v>4250</v>
      </c>
      <c r="J12" s="50">
        <f>SUM(J6:J11)</f>
        <v>1869.2</v>
      </c>
      <c r="K12" s="50">
        <f t="shared" si="2"/>
        <v>43.981176470588238</v>
      </c>
      <c r="L12" s="49">
        <f>SUM(L6:L11)</f>
        <v>54620</v>
      </c>
      <c r="M12" s="49">
        <f>SUM(M6:M11)</f>
        <v>20520</v>
      </c>
      <c r="N12" s="50">
        <f t="shared" si="9"/>
        <v>37.568656169901139</v>
      </c>
      <c r="O12" s="50">
        <f>SUM(O6:O11)</f>
        <v>4600</v>
      </c>
      <c r="P12" s="50">
        <f>SUM(P6:P11)</f>
        <v>5276</v>
      </c>
      <c r="Q12" s="50">
        <f>P12/O12*100</f>
        <v>114.69565217391305</v>
      </c>
      <c r="R12" s="50">
        <f>SUM(R6:R11)</f>
        <v>40052.5</v>
      </c>
      <c r="S12" s="49">
        <f>SUM(S6:S11)</f>
        <v>49716</v>
      </c>
      <c r="T12" s="51">
        <f t="shared" si="3"/>
        <v>28036.75</v>
      </c>
      <c r="U12" s="50">
        <f t="shared" si="4"/>
        <v>56.393816879877704</v>
      </c>
      <c r="V12" s="50">
        <f>SUM(V6:V11)</f>
        <v>17398.3</v>
      </c>
      <c r="W12" s="51">
        <f t="shared" si="5"/>
        <v>35.87294614048151</v>
      </c>
      <c r="X12" s="51">
        <f t="shared" si="6"/>
        <v>17.144685405807891</v>
      </c>
      <c r="Y12" s="51">
        <f t="shared" si="7"/>
        <v>47.792800007749136</v>
      </c>
      <c r="Z12" s="49">
        <f>SUM(Z6:Z11)</f>
        <v>8058</v>
      </c>
    </row>
    <row r="13" spans="1:138" ht="49.15" customHeight="1" x14ac:dyDescent="0.25">
      <c r="A13" s="41" t="s">
        <v>17</v>
      </c>
      <c r="B13" s="52">
        <f>D13+G13</f>
        <v>1633</v>
      </c>
      <c r="C13" s="40"/>
      <c r="D13" s="40"/>
      <c r="E13" s="46"/>
      <c r="F13" s="40"/>
      <c r="G13" s="40">
        <v>1633</v>
      </c>
      <c r="H13" s="46"/>
      <c r="I13" s="40"/>
      <c r="J13" s="40">
        <v>511</v>
      </c>
      <c r="K13" s="46"/>
      <c r="L13" s="40"/>
      <c r="M13" s="40"/>
      <c r="N13" s="46"/>
      <c r="O13" s="40"/>
      <c r="P13" s="40"/>
      <c r="Q13" s="46"/>
      <c r="R13" s="46">
        <v>1000</v>
      </c>
      <c r="S13" s="40"/>
      <c r="T13" s="46">
        <f t="shared" si="3"/>
        <v>700</v>
      </c>
      <c r="U13" s="46"/>
      <c r="V13" s="40"/>
      <c r="W13" s="50">
        <f t="shared" si="5"/>
        <v>0</v>
      </c>
      <c r="X13" s="51">
        <f>(J13*10*0.45/Z13)+(M13*10*0.31/Z13)+(P13*10*0.35/Z13)+(T13*10*0.17/Z13)</f>
        <v>10.542296072507554</v>
      </c>
      <c r="Y13" s="46" t="e">
        <f t="shared" si="7"/>
        <v>#DIV/0!</v>
      </c>
      <c r="Z13" s="40">
        <v>331</v>
      </c>
    </row>
    <row r="14" spans="1:138" ht="58.15" customHeight="1" x14ac:dyDescent="0.25">
      <c r="A14" s="42" t="s">
        <v>18</v>
      </c>
      <c r="B14" s="49">
        <f>B12+B13</f>
        <v>19814</v>
      </c>
      <c r="C14" s="49">
        <f>C12+C13</f>
        <v>4122</v>
      </c>
      <c r="D14" s="49">
        <f>D12+D13</f>
        <v>3970</v>
      </c>
      <c r="E14" s="50">
        <f>D14/C14*100</f>
        <v>96.312469674915093</v>
      </c>
      <c r="F14" s="49">
        <f>F12+F13</f>
        <v>15712</v>
      </c>
      <c r="G14" s="49">
        <f>G12+G13</f>
        <v>15844</v>
      </c>
      <c r="H14" s="50">
        <f>G14/F14*100</f>
        <v>100.84012219959266</v>
      </c>
      <c r="I14" s="49">
        <f>I12+I13</f>
        <v>4250</v>
      </c>
      <c r="J14" s="53">
        <f>J12+J13</f>
        <v>2380.1999999999998</v>
      </c>
      <c r="K14" s="50">
        <f>J14/I14*100</f>
        <v>56.004705882352937</v>
      </c>
      <c r="L14" s="49">
        <f>L12+L13</f>
        <v>54620</v>
      </c>
      <c r="M14" s="49">
        <f>M12+M13</f>
        <v>20520</v>
      </c>
      <c r="N14" s="50">
        <f>M14/L14*100</f>
        <v>37.568656169901139</v>
      </c>
      <c r="O14" s="50">
        <f>O12+O13</f>
        <v>4600</v>
      </c>
      <c r="P14" s="53">
        <f>P12+P13</f>
        <v>5276</v>
      </c>
      <c r="Q14" s="50">
        <f>P14/O14*100</f>
        <v>114.69565217391305</v>
      </c>
      <c r="R14" s="50">
        <f>R12+R13</f>
        <v>41052.5</v>
      </c>
      <c r="S14" s="49">
        <f>S13+S12</f>
        <v>49716</v>
      </c>
      <c r="T14" s="51">
        <f t="shared" si="3"/>
        <v>28736.75</v>
      </c>
      <c r="U14" s="50">
        <f>T14/S14*100</f>
        <v>57.801814305253842</v>
      </c>
      <c r="V14" s="50">
        <f>V12</f>
        <v>17398.3</v>
      </c>
      <c r="W14" s="50">
        <f t="shared" si="5"/>
        <v>34.457527714864703</v>
      </c>
      <c r="X14" s="50">
        <f>(J14*10*0.45/Z14)+(M14*10*0.31/Z14)+(P14*10*0.35/Z14)+(T14*10*0.17/Z14)</f>
        <v>16.884178686375016</v>
      </c>
      <c r="Y14" s="51">
        <f t="shared" si="7"/>
        <v>48.999971286655359</v>
      </c>
      <c r="Z14" s="49">
        <f>Z12+Z13</f>
        <v>8389</v>
      </c>
    </row>
    <row r="15" spans="1:138" ht="43.5" customHeight="1" x14ac:dyDescent="0.25">
      <c r="A15" s="43"/>
      <c r="B15" s="52"/>
      <c r="C15" s="52"/>
      <c r="D15" s="52"/>
      <c r="E15" s="51"/>
      <c r="F15" s="52"/>
      <c r="G15" s="52"/>
      <c r="H15" s="51"/>
      <c r="I15" s="52"/>
      <c r="J15" s="52"/>
      <c r="K15" s="51"/>
      <c r="L15" s="52"/>
      <c r="M15" s="51"/>
      <c r="N15" s="51"/>
      <c r="O15" s="51"/>
      <c r="P15" s="51"/>
      <c r="Q15" s="51"/>
      <c r="R15" s="51"/>
      <c r="S15" s="52"/>
      <c r="T15" s="52"/>
      <c r="U15" s="51"/>
      <c r="V15" s="52"/>
      <c r="W15" s="52"/>
      <c r="X15" s="51"/>
      <c r="Y15" s="51"/>
      <c r="Z15" s="52"/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3.937007874015748E-2" right="0.11811023622047245" top="0.59055118110236227" bottom="0.15748031496062992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54" zoomScaleNormal="75" zoomScaleSheetLayoutView="54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:A5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9.42578125" customWidth="1"/>
    <col min="7" max="7" width="15.42578125" customWidth="1"/>
    <col min="8" max="8" width="12.5703125" customWidth="1"/>
    <col min="9" max="9" width="9.85546875" customWidth="1"/>
    <col min="10" max="10" width="16.7109375" customWidth="1"/>
    <col min="11" max="11" width="13" customWidth="1"/>
    <col min="12" max="12" width="11.140625" customWidth="1"/>
    <col min="13" max="13" width="9.5703125" customWidth="1"/>
    <col min="14" max="14" width="10.85546875" customWidth="1"/>
    <col min="15" max="16" width="9.28515625" customWidth="1"/>
    <col min="17" max="17" width="7.7109375" customWidth="1"/>
    <col min="18" max="18" width="16.85546875" customWidth="1"/>
    <col min="19" max="19" width="9.7109375" customWidth="1"/>
    <col min="20" max="20" width="17.140625" customWidth="1"/>
    <col min="21" max="21" width="9.5703125" customWidth="1"/>
  </cols>
  <sheetData>
    <row r="1" spans="1:24" ht="24" customHeight="1" x14ac:dyDescent="0.25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"/>
      <c r="W1" s="1"/>
      <c r="X1" s="1"/>
    </row>
    <row r="2" spans="1:24" ht="30.75" customHeight="1" x14ac:dyDescent="0.25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2"/>
      <c r="W2" s="2"/>
      <c r="X2" s="2"/>
    </row>
    <row r="3" spans="1:24" ht="26.25" customHeight="1" x14ac:dyDescent="0.25">
      <c r="A3" s="72" t="s">
        <v>0</v>
      </c>
      <c r="B3" s="75" t="s">
        <v>23</v>
      </c>
      <c r="C3" s="78" t="s">
        <v>22</v>
      </c>
      <c r="D3" s="79"/>
      <c r="E3" s="80"/>
      <c r="F3" s="78" t="s">
        <v>19</v>
      </c>
      <c r="G3" s="79"/>
      <c r="H3" s="80"/>
      <c r="I3" s="84" t="s">
        <v>10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/>
      <c r="V3" s="2"/>
      <c r="W3" s="2"/>
      <c r="X3" s="2"/>
    </row>
    <row r="4" spans="1:24" ht="97.5" customHeight="1" x14ac:dyDescent="0.25">
      <c r="A4" s="73"/>
      <c r="B4" s="76"/>
      <c r="C4" s="81"/>
      <c r="D4" s="82"/>
      <c r="E4" s="83"/>
      <c r="F4" s="81"/>
      <c r="G4" s="82"/>
      <c r="H4" s="83"/>
      <c r="I4" s="87" t="s">
        <v>1</v>
      </c>
      <c r="J4" s="87"/>
      <c r="K4" s="87"/>
      <c r="L4" s="87" t="s">
        <v>2</v>
      </c>
      <c r="M4" s="87"/>
      <c r="N4" s="87"/>
      <c r="O4" s="88" t="s">
        <v>20</v>
      </c>
      <c r="P4" s="89"/>
      <c r="Q4" s="90"/>
      <c r="R4" s="75" t="s">
        <v>24</v>
      </c>
      <c r="S4" s="87" t="s">
        <v>25</v>
      </c>
      <c r="T4" s="87"/>
      <c r="U4" s="87"/>
    </row>
    <row r="5" spans="1:24" ht="129" customHeight="1" x14ac:dyDescent="0.25">
      <c r="A5" s="74"/>
      <c r="B5" s="77"/>
      <c r="C5" s="9" t="s">
        <v>3</v>
      </c>
      <c r="D5" s="9" t="s">
        <v>4</v>
      </c>
      <c r="E5" s="10" t="s">
        <v>5</v>
      </c>
      <c r="F5" s="9" t="s">
        <v>3</v>
      </c>
      <c r="G5" s="9" t="s">
        <v>4</v>
      </c>
      <c r="H5" s="10" t="s">
        <v>5</v>
      </c>
      <c r="I5" s="9" t="s">
        <v>3</v>
      </c>
      <c r="J5" s="9" t="s">
        <v>4</v>
      </c>
      <c r="K5" s="10" t="s">
        <v>5</v>
      </c>
      <c r="L5" s="9" t="s">
        <v>3</v>
      </c>
      <c r="M5" s="9" t="s">
        <v>4</v>
      </c>
      <c r="N5" s="10" t="s">
        <v>5</v>
      </c>
      <c r="O5" s="9" t="s">
        <v>3</v>
      </c>
      <c r="P5" s="9" t="s">
        <v>4</v>
      </c>
      <c r="Q5" s="10" t="s">
        <v>5</v>
      </c>
      <c r="R5" s="87"/>
      <c r="S5" s="9" t="s">
        <v>3</v>
      </c>
      <c r="T5" s="9" t="s">
        <v>4</v>
      </c>
      <c r="U5" s="10" t="s">
        <v>5</v>
      </c>
    </row>
    <row r="6" spans="1:24" s="26" customFormat="1" ht="42" customHeight="1" x14ac:dyDescent="0.25">
      <c r="A6" s="27" t="s">
        <v>26</v>
      </c>
      <c r="B6" s="28">
        <f>D6+G6</f>
        <v>0</v>
      </c>
      <c r="C6" s="29"/>
      <c r="D6" s="29"/>
      <c r="E6" s="30" t="e">
        <f>D6/C6*100</f>
        <v>#DIV/0!</v>
      </c>
      <c r="F6" s="35">
        <v>0</v>
      </c>
      <c r="G6" s="34"/>
      <c r="H6" s="30" t="e">
        <f>G6/F6*100</f>
        <v>#DIV/0!</v>
      </c>
      <c r="I6" s="29"/>
      <c r="J6" s="34"/>
      <c r="K6" s="30" t="e">
        <f>J6/I6*100</f>
        <v>#DIV/0!</v>
      </c>
      <c r="L6" s="29"/>
      <c r="M6" s="29"/>
      <c r="N6" s="30">
        <v>0</v>
      </c>
      <c r="O6" s="29"/>
      <c r="P6" s="29"/>
      <c r="Q6" s="30">
        <v>0</v>
      </c>
      <c r="R6" s="30"/>
      <c r="S6" s="29"/>
      <c r="T6" s="31"/>
      <c r="U6" s="30" t="e">
        <f>T6/S6*100</f>
        <v>#DIV/0!</v>
      </c>
    </row>
    <row r="7" spans="1:24" s="26" customFormat="1" ht="42" customHeight="1" x14ac:dyDescent="0.25">
      <c r="A7" s="27" t="s">
        <v>27</v>
      </c>
      <c r="B7" s="28">
        <f>D7+G7</f>
        <v>240</v>
      </c>
      <c r="C7" s="29"/>
      <c r="D7" s="29"/>
      <c r="E7" s="30" t="e">
        <f t="shared" ref="E7:E11" si="0">D7/C7*100</f>
        <v>#DIV/0!</v>
      </c>
      <c r="F7" s="35">
        <v>377</v>
      </c>
      <c r="G7" s="34">
        <v>240</v>
      </c>
      <c r="H7" s="30">
        <f t="shared" ref="H7:H22" si="1">G7/F7*100</f>
        <v>63.660477453580896</v>
      </c>
      <c r="I7" s="29"/>
      <c r="J7" s="34">
        <v>64</v>
      </c>
      <c r="K7" s="30" t="e">
        <f t="shared" ref="K7:K12" si="2">J7/I7*100</f>
        <v>#DIV/0!</v>
      </c>
      <c r="L7" s="29">
        <v>0</v>
      </c>
      <c r="M7" s="29">
        <v>0</v>
      </c>
      <c r="N7" s="30">
        <v>0</v>
      </c>
      <c r="O7" s="29">
        <v>0</v>
      </c>
      <c r="P7" s="29">
        <v>0</v>
      </c>
      <c r="Q7" s="30">
        <v>0</v>
      </c>
      <c r="R7" s="32"/>
      <c r="S7" s="29"/>
      <c r="T7" s="33">
        <f t="shared" ref="T7:T21" si="3">R7*0.7</f>
        <v>0</v>
      </c>
      <c r="U7" s="30" t="e">
        <f t="shared" ref="U7:U15" si="4">T7/S7*100</f>
        <v>#DIV/0!</v>
      </c>
    </row>
    <row r="8" spans="1:24" s="26" customFormat="1" ht="42" customHeight="1" x14ac:dyDescent="0.25">
      <c r="A8" s="27" t="s">
        <v>28</v>
      </c>
      <c r="B8" s="28">
        <f t="shared" ref="B8:B21" si="5">D8+G8</f>
        <v>250</v>
      </c>
      <c r="C8" s="29"/>
      <c r="D8" s="29"/>
      <c r="E8" s="30" t="e">
        <f t="shared" si="0"/>
        <v>#DIV/0!</v>
      </c>
      <c r="F8" s="35">
        <v>250</v>
      </c>
      <c r="G8" s="34">
        <v>250</v>
      </c>
      <c r="H8" s="30">
        <f t="shared" si="1"/>
        <v>100</v>
      </c>
      <c r="I8" s="29"/>
      <c r="J8" s="34"/>
      <c r="K8" s="30" t="e">
        <f t="shared" si="2"/>
        <v>#DIV/0!</v>
      </c>
      <c r="L8" s="29"/>
      <c r="M8" s="29">
        <v>0</v>
      </c>
      <c r="N8" s="30" t="e">
        <f t="shared" ref="N8:N12" si="6">M8/L8*100</f>
        <v>#DIV/0!</v>
      </c>
      <c r="O8" s="30">
        <v>0</v>
      </c>
      <c r="P8" s="30">
        <v>0</v>
      </c>
      <c r="Q8" s="30" t="e">
        <f t="shared" ref="Q8:Q12" si="7">P8/O8*100</f>
        <v>#DIV/0!</v>
      </c>
      <c r="R8" s="32">
        <v>1000</v>
      </c>
      <c r="S8" s="29"/>
      <c r="T8" s="36">
        <f t="shared" si="3"/>
        <v>700</v>
      </c>
      <c r="U8" s="30" t="e">
        <f t="shared" si="4"/>
        <v>#DIV/0!</v>
      </c>
    </row>
    <row r="9" spans="1:24" s="26" customFormat="1" ht="42" customHeight="1" x14ac:dyDescent="0.25">
      <c r="A9" s="27" t="s">
        <v>29</v>
      </c>
      <c r="B9" s="28">
        <f t="shared" si="5"/>
        <v>155.19999999999999</v>
      </c>
      <c r="C9" s="29"/>
      <c r="D9" s="29"/>
      <c r="E9" s="30" t="e">
        <f t="shared" si="0"/>
        <v>#DIV/0!</v>
      </c>
      <c r="F9" s="35">
        <v>155.19999999999999</v>
      </c>
      <c r="G9" s="34">
        <v>155.19999999999999</v>
      </c>
      <c r="H9" s="30">
        <f t="shared" si="1"/>
        <v>100</v>
      </c>
      <c r="I9" s="29"/>
      <c r="J9" s="34">
        <v>200</v>
      </c>
      <c r="K9" s="30" t="e">
        <f t="shared" si="2"/>
        <v>#DIV/0!</v>
      </c>
      <c r="L9" s="29"/>
      <c r="M9" s="29"/>
      <c r="N9" s="30" t="e">
        <f t="shared" si="6"/>
        <v>#DIV/0!</v>
      </c>
      <c r="O9" s="30">
        <v>0</v>
      </c>
      <c r="P9" s="30">
        <v>0</v>
      </c>
      <c r="Q9" s="30" t="e">
        <f t="shared" si="7"/>
        <v>#DIV/0!</v>
      </c>
      <c r="R9" s="30"/>
      <c r="S9" s="29"/>
      <c r="T9" s="31">
        <f t="shared" si="3"/>
        <v>0</v>
      </c>
      <c r="U9" s="30" t="e">
        <f t="shared" si="4"/>
        <v>#DIV/0!</v>
      </c>
    </row>
    <row r="10" spans="1:24" s="26" customFormat="1" ht="42" customHeight="1" x14ac:dyDescent="0.25">
      <c r="A10" s="27" t="s">
        <v>30</v>
      </c>
      <c r="B10" s="28">
        <f t="shared" si="5"/>
        <v>30</v>
      </c>
      <c r="C10" s="29"/>
      <c r="D10" s="29"/>
      <c r="E10" s="30" t="e">
        <f t="shared" si="0"/>
        <v>#DIV/0!</v>
      </c>
      <c r="F10" s="35">
        <v>60</v>
      </c>
      <c r="G10" s="34">
        <v>30</v>
      </c>
      <c r="H10" s="30">
        <f t="shared" si="1"/>
        <v>50</v>
      </c>
      <c r="I10" s="29"/>
      <c r="J10" s="34">
        <v>25</v>
      </c>
      <c r="K10" s="30" t="e">
        <f t="shared" si="2"/>
        <v>#DIV/0!</v>
      </c>
      <c r="L10" s="29"/>
      <c r="M10" s="29"/>
      <c r="N10" s="30" t="e">
        <f t="shared" si="6"/>
        <v>#DIV/0!</v>
      </c>
      <c r="O10" s="30">
        <v>0</v>
      </c>
      <c r="P10" s="30">
        <v>0</v>
      </c>
      <c r="Q10" s="30" t="e">
        <f t="shared" si="7"/>
        <v>#DIV/0!</v>
      </c>
      <c r="R10" s="30"/>
      <c r="S10" s="29"/>
      <c r="T10" s="31">
        <f t="shared" si="3"/>
        <v>0</v>
      </c>
      <c r="U10" s="30" t="e">
        <f t="shared" si="4"/>
        <v>#DIV/0!</v>
      </c>
    </row>
    <row r="11" spans="1:24" s="26" customFormat="1" ht="42" customHeight="1" x14ac:dyDescent="0.25">
      <c r="A11" s="27" t="s">
        <v>31</v>
      </c>
      <c r="B11" s="28">
        <f t="shared" si="5"/>
        <v>792</v>
      </c>
      <c r="C11" s="29"/>
      <c r="D11" s="29"/>
      <c r="E11" s="30" t="e">
        <f t="shared" si="0"/>
        <v>#DIV/0!</v>
      </c>
      <c r="F11" s="35">
        <v>792</v>
      </c>
      <c r="G11" s="34">
        <v>792</v>
      </c>
      <c r="H11" s="30">
        <f t="shared" si="1"/>
        <v>100</v>
      </c>
      <c r="I11" s="29"/>
      <c r="J11" s="34">
        <v>120</v>
      </c>
      <c r="K11" s="30" t="e">
        <f t="shared" si="2"/>
        <v>#DIV/0!</v>
      </c>
      <c r="L11" s="29"/>
      <c r="M11" s="29"/>
      <c r="N11" s="30" t="e">
        <f t="shared" si="6"/>
        <v>#DIV/0!</v>
      </c>
      <c r="O11" s="30"/>
      <c r="P11" s="30"/>
      <c r="Q11" s="30" t="e">
        <f t="shared" si="7"/>
        <v>#DIV/0!</v>
      </c>
      <c r="R11" s="30"/>
      <c r="S11" s="29"/>
      <c r="T11" s="31">
        <f t="shared" si="3"/>
        <v>0</v>
      </c>
      <c r="U11" s="30" t="e">
        <f t="shared" si="4"/>
        <v>#DIV/0!</v>
      </c>
    </row>
    <row r="12" spans="1:24" ht="42" customHeight="1" x14ac:dyDescent="0.25">
      <c r="A12" s="19" t="s">
        <v>38</v>
      </c>
      <c r="B12" s="20">
        <f>SUM(B6:B11)</f>
        <v>1467.2</v>
      </c>
      <c r="C12" s="20">
        <f>SUM(C6:C11)</f>
        <v>0</v>
      </c>
      <c r="D12" s="20">
        <f>SUM(D6:D11)</f>
        <v>0</v>
      </c>
      <c r="E12" s="21" t="e">
        <f>D12/C12*100</f>
        <v>#DIV/0!</v>
      </c>
      <c r="F12" s="20">
        <f>SUM(F6:F11)</f>
        <v>1634.2</v>
      </c>
      <c r="G12" s="20">
        <f>SUM(G6:G11)</f>
        <v>1467.2</v>
      </c>
      <c r="H12" s="21">
        <f t="shared" si="1"/>
        <v>89.780932566393346</v>
      </c>
      <c r="I12" s="20">
        <f>SUM(I6:I11)</f>
        <v>0</v>
      </c>
      <c r="J12" s="20">
        <f>SUM(J6:J11)</f>
        <v>409</v>
      </c>
      <c r="K12" s="21" t="e">
        <f t="shared" si="2"/>
        <v>#DIV/0!</v>
      </c>
      <c r="L12" s="20">
        <f>SUM(L6:L11)</f>
        <v>0</v>
      </c>
      <c r="M12" s="20">
        <f>SUM(M6:M11)</f>
        <v>0</v>
      </c>
      <c r="N12" s="21" t="e">
        <f t="shared" si="6"/>
        <v>#DIV/0!</v>
      </c>
      <c r="O12" s="20">
        <f>SUM(O6:O11)</f>
        <v>0</v>
      </c>
      <c r="P12" s="20">
        <f>SUM(P6:P11)</f>
        <v>0</v>
      </c>
      <c r="Q12" s="21" t="e">
        <f t="shared" si="7"/>
        <v>#DIV/0!</v>
      </c>
      <c r="R12" s="21">
        <f>SUM(R6:R11)</f>
        <v>1000</v>
      </c>
      <c r="S12" s="21">
        <f>SUM(S6:S11)</f>
        <v>0</v>
      </c>
      <c r="T12" s="39">
        <f>SUM(T6:T11)</f>
        <v>700</v>
      </c>
      <c r="U12" s="21" t="e">
        <f t="shared" si="4"/>
        <v>#DIV/0!</v>
      </c>
    </row>
    <row r="13" spans="1:24" ht="42" customHeight="1" x14ac:dyDescent="0.25">
      <c r="A13" s="11" t="s">
        <v>43</v>
      </c>
      <c r="B13" s="24"/>
      <c r="C13" s="14"/>
      <c r="D13" s="14"/>
      <c r="E13" s="15"/>
      <c r="F13" s="34">
        <v>0</v>
      </c>
      <c r="G13" s="34"/>
      <c r="H13" s="15"/>
      <c r="I13" s="14"/>
      <c r="J13" s="34"/>
      <c r="K13" s="15"/>
      <c r="L13" s="14"/>
      <c r="M13" s="14"/>
      <c r="N13" s="15"/>
      <c r="O13" s="14"/>
      <c r="P13" s="14"/>
      <c r="Q13" s="15"/>
      <c r="R13" s="15"/>
      <c r="S13" s="15"/>
      <c r="T13" s="15"/>
      <c r="U13" s="15"/>
    </row>
    <row r="14" spans="1:24" ht="49.15" customHeight="1" x14ac:dyDescent="0.25">
      <c r="A14" s="11" t="s">
        <v>33</v>
      </c>
      <c r="B14" s="24">
        <f t="shared" si="5"/>
        <v>0</v>
      </c>
      <c r="C14" s="14"/>
      <c r="D14" s="14"/>
      <c r="E14" s="15" t="e">
        <f t="shared" ref="E14:E23" si="8">D14/C14*100</f>
        <v>#DIV/0!</v>
      </c>
      <c r="F14" s="34">
        <v>150</v>
      </c>
      <c r="G14" s="14"/>
      <c r="H14" s="21"/>
      <c r="I14" s="14"/>
      <c r="J14" s="14"/>
      <c r="K14" s="15" t="e">
        <f t="shared" ref="K14:K23" si="9">J14/I14*100</f>
        <v>#DIV/0!</v>
      </c>
      <c r="L14" s="14"/>
      <c r="M14" s="14"/>
      <c r="N14" s="15"/>
      <c r="O14" s="14"/>
      <c r="P14" s="14"/>
      <c r="Q14" s="15"/>
      <c r="R14" s="15"/>
      <c r="S14" s="15"/>
      <c r="T14" s="14"/>
      <c r="U14" s="15"/>
    </row>
    <row r="15" spans="1:24" ht="49.15" customHeight="1" x14ac:dyDescent="0.25">
      <c r="A15" s="11" t="s">
        <v>32</v>
      </c>
      <c r="B15" s="24">
        <f t="shared" si="5"/>
        <v>0</v>
      </c>
      <c r="C15" s="12"/>
      <c r="D15" s="12"/>
      <c r="E15" s="15" t="e">
        <f t="shared" si="8"/>
        <v>#DIV/0!</v>
      </c>
      <c r="F15" s="14">
        <v>0</v>
      </c>
      <c r="G15" s="14"/>
      <c r="H15" s="13"/>
      <c r="I15" s="12"/>
      <c r="J15" s="14"/>
      <c r="K15" s="15" t="e">
        <f t="shared" si="9"/>
        <v>#DIV/0!</v>
      </c>
      <c r="L15" s="12"/>
      <c r="M15" s="12"/>
      <c r="N15" s="13"/>
      <c r="O15" s="12"/>
      <c r="P15" s="12"/>
      <c r="Q15" s="13"/>
      <c r="R15" s="13"/>
      <c r="S15" s="12"/>
      <c r="T15" s="12">
        <f t="shared" si="3"/>
        <v>0</v>
      </c>
      <c r="U15" s="13" t="e">
        <f t="shared" si="4"/>
        <v>#DIV/0!</v>
      </c>
    </row>
    <row r="16" spans="1:24" s="26" customFormat="1" ht="49.15" customHeight="1" x14ac:dyDescent="0.25">
      <c r="A16" s="27" t="s">
        <v>34</v>
      </c>
      <c r="B16" s="28">
        <f t="shared" si="5"/>
        <v>110</v>
      </c>
      <c r="C16" s="29"/>
      <c r="D16" s="29"/>
      <c r="E16" s="32" t="e">
        <f t="shared" si="8"/>
        <v>#DIV/0!</v>
      </c>
      <c r="F16" s="38">
        <v>144.6</v>
      </c>
      <c r="G16" s="34">
        <v>110</v>
      </c>
      <c r="H16" s="30">
        <f t="shared" si="1"/>
        <v>76.071922544951605</v>
      </c>
      <c r="I16" s="29"/>
      <c r="J16" s="34">
        <v>70</v>
      </c>
      <c r="K16" s="32" t="e">
        <f t="shared" si="9"/>
        <v>#DIV/0!</v>
      </c>
      <c r="L16" s="29"/>
      <c r="M16" s="29"/>
      <c r="N16" s="30"/>
      <c r="O16" s="29"/>
      <c r="P16" s="29"/>
      <c r="Q16" s="30"/>
      <c r="R16" s="30"/>
      <c r="S16" s="29"/>
      <c r="T16" s="29">
        <f t="shared" si="3"/>
        <v>0</v>
      </c>
      <c r="U16" s="30"/>
    </row>
    <row r="17" spans="1:21" ht="49.15" customHeight="1" x14ac:dyDescent="0.25">
      <c r="A17" s="11" t="s">
        <v>36</v>
      </c>
      <c r="B17" s="24">
        <f t="shared" si="5"/>
        <v>8</v>
      </c>
      <c r="C17" s="12"/>
      <c r="D17" s="12"/>
      <c r="E17" s="15" t="e">
        <f t="shared" si="8"/>
        <v>#DIV/0!</v>
      </c>
      <c r="F17" s="34">
        <v>8</v>
      </c>
      <c r="G17" s="34">
        <v>8</v>
      </c>
      <c r="H17" s="13">
        <f t="shared" si="1"/>
        <v>100</v>
      </c>
      <c r="I17" s="12"/>
      <c r="J17" s="34">
        <v>5</v>
      </c>
      <c r="K17" s="15" t="e">
        <f t="shared" si="9"/>
        <v>#DIV/0!</v>
      </c>
      <c r="L17" s="12"/>
      <c r="M17" s="12"/>
      <c r="N17" s="13"/>
      <c r="O17" s="12"/>
      <c r="P17" s="12"/>
      <c r="Q17" s="13"/>
      <c r="R17" s="13"/>
      <c r="S17" s="12"/>
      <c r="T17" s="12">
        <f t="shared" si="3"/>
        <v>0</v>
      </c>
      <c r="U17" s="13"/>
    </row>
    <row r="18" spans="1:21" ht="49.15" customHeight="1" x14ac:dyDescent="0.25">
      <c r="A18" s="11" t="s">
        <v>35</v>
      </c>
      <c r="B18" s="24">
        <f t="shared" si="5"/>
        <v>0</v>
      </c>
      <c r="C18" s="12"/>
      <c r="D18" s="12"/>
      <c r="E18" s="15" t="e">
        <f t="shared" si="8"/>
        <v>#DIV/0!</v>
      </c>
      <c r="F18" s="34">
        <v>0</v>
      </c>
      <c r="G18" s="34"/>
      <c r="H18" s="13" t="e">
        <f t="shared" si="1"/>
        <v>#DIV/0!</v>
      </c>
      <c r="I18" s="12"/>
      <c r="J18" s="34"/>
      <c r="K18" s="15" t="e">
        <f t="shared" si="9"/>
        <v>#DIV/0!</v>
      </c>
      <c r="L18" s="12"/>
      <c r="M18" s="12"/>
      <c r="N18" s="13"/>
      <c r="O18" s="12"/>
      <c r="P18" s="12"/>
      <c r="Q18" s="13"/>
      <c r="R18" s="13"/>
      <c r="S18" s="12"/>
      <c r="T18" s="12">
        <f t="shared" si="3"/>
        <v>0</v>
      </c>
      <c r="U18" s="13"/>
    </row>
    <row r="19" spans="1:21" ht="49.15" customHeight="1" x14ac:dyDescent="0.25">
      <c r="A19" s="11" t="s">
        <v>40</v>
      </c>
      <c r="B19" s="24">
        <f t="shared" si="5"/>
        <v>48</v>
      </c>
      <c r="C19" s="12"/>
      <c r="D19" s="12"/>
      <c r="E19" s="15" t="e">
        <f t="shared" si="8"/>
        <v>#DIV/0!</v>
      </c>
      <c r="F19" s="34">
        <v>68</v>
      </c>
      <c r="G19" s="34">
        <v>48</v>
      </c>
      <c r="H19" s="13">
        <f t="shared" si="1"/>
        <v>70.588235294117652</v>
      </c>
      <c r="I19" s="12"/>
      <c r="J19" s="34">
        <v>27</v>
      </c>
      <c r="K19" s="15" t="e">
        <f t="shared" si="9"/>
        <v>#DIV/0!</v>
      </c>
      <c r="L19" s="12"/>
      <c r="M19" s="12"/>
      <c r="N19" s="13"/>
      <c r="O19" s="12"/>
      <c r="P19" s="12"/>
      <c r="Q19" s="13"/>
      <c r="R19" s="13"/>
      <c r="S19" s="12"/>
      <c r="T19" s="12">
        <f t="shared" si="3"/>
        <v>0</v>
      </c>
      <c r="U19" s="13"/>
    </row>
    <row r="20" spans="1:21" ht="49.15" customHeight="1" x14ac:dyDescent="0.25">
      <c r="A20" s="11" t="s">
        <v>41</v>
      </c>
      <c r="B20" s="24">
        <f t="shared" si="5"/>
        <v>0</v>
      </c>
      <c r="C20" s="48" t="s">
        <v>45</v>
      </c>
      <c r="D20" s="12"/>
      <c r="E20" s="15" t="e">
        <f t="shared" si="8"/>
        <v>#VALUE!</v>
      </c>
      <c r="F20" s="34"/>
      <c r="G20" s="34"/>
      <c r="H20" s="13" t="e">
        <f t="shared" si="1"/>
        <v>#DIV/0!</v>
      </c>
      <c r="I20" s="12"/>
      <c r="J20" s="34"/>
      <c r="K20" s="15" t="e">
        <f t="shared" si="9"/>
        <v>#DIV/0!</v>
      </c>
      <c r="L20" s="12"/>
      <c r="M20" s="12"/>
      <c r="N20" s="13"/>
      <c r="O20" s="12"/>
      <c r="P20" s="12"/>
      <c r="Q20" s="13"/>
      <c r="R20" s="13"/>
      <c r="S20" s="12"/>
      <c r="T20" s="25">
        <f t="shared" si="3"/>
        <v>0</v>
      </c>
      <c r="U20" s="13"/>
    </row>
    <row r="21" spans="1:21" ht="49.15" customHeight="1" x14ac:dyDescent="0.25">
      <c r="A21" s="11" t="s">
        <v>42</v>
      </c>
      <c r="B21" s="24">
        <f t="shared" si="5"/>
        <v>0</v>
      </c>
      <c r="C21" s="12"/>
      <c r="D21" s="12"/>
      <c r="E21" s="15" t="e">
        <f t="shared" si="8"/>
        <v>#DIV/0!</v>
      </c>
      <c r="F21" s="34">
        <v>0</v>
      </c>
      <c r="G21" s="34"/>
      <c r="H21" s="13" t="e">
        <f t="shared" si="1"/>
        <v>#DIV/0!</v>
      </c>
      <c r="I21" s="12"/>
      <c r="J21" s="34"/>
      <c r="K21" s="15" t="e">
        <f t="shared" si="9"/>
        <v>#DIV/0!</v>
      </c>
      <c r="L21" s="12"/>
      <c r="M21" s="12"/>
      <c r="N21" s="13"/>
      <c r="O21" s="12"/>
      <c r="P21" s="12"/>
      <c r="Q21" s="13"/>
      <c r="R21" s="13"/>
      <c r="S21" s="12"/>
      <c r="T21" s="12">
        <f t="shared" si="3"/>
        <v>0</v>
      </c>
      <c r="U21" s="13"/>
    </row>
    <row r="22" spans="1:21" ht="49.15" customHeight="1" x14ac:dyDescent="0.25">
      <c r="A22" s="19" t="s">
        <v>39</v>
      </c>
      <c r="B22" s="20">
        <f>SUM(B13:B21)</f>
        <v>166</v>
      </c>
      <c r="C22" s="20"/>
      <c r="D22" s="20"/>
      <c r="E22" s="21" t="e">
        <f t="shared" si="8"/>
        <v>#DIV/0!</v>
      </c>
      <c r="F22" s="20">
        <f>SUM(F13:F21)</f>
        <v>370.6</v>
      </c>
      <c r="G22" s="20">
        <f>SUM(G13:G21)</f>
        <v>166</v>
      </c>
      <c r="H22" s="21">
        <f t="shared" si="1"/>
        <v>44.792228818132756</v>
      </c>
      <c r="I22" s="20">
        <f>SUM(I14:I21)</f>
        <v>0</v>
      </c>
      <c r="J22" s="20">
        <f>SUM(J13:J21)</f>
        <v>102</v>
      </c>
      <c r="K22" s="21" t="e">
        <f t="shared" si="9"/>
        <v>#DIV/0!</v>
      </c>
      <c r="L22" s="20"/>
      <c r="M22" s="20"/>
      <c r="N22" s="21"/>
      <c r="O22" s="20"/>
      <c r="P22" s="20"/>
      <c r="Q22" s="21"/>
      <c r="R22" s="21">
        <f>SUM(R14:R21)</f>
        <v>0</v>
      </c>
      <c r="S22" s="20"/>
      <c r="T22" s="25">
        <f>SUM(T14:T21)</f>
        <v>0</v>
      </c>
      <c r="U22" s="21"/>
    </row>
    <row r="23" spans="1:21" ht="49.15" customHeight="1" x14ac:dyDescent="0.25">
      <c r="A23" s="16" t="s">
        <v>37</v>
      </c>
      <c r="B23" s="17">
        <f>B12+B22</f>
        <v>1633.2</v>
      </c>
      <c r="C23" s="17">
        <f>C12+C22</f>
        <v>0</v>
      </c>
      <c r="D23" s="17">
        <f>D12+D22</f>
        <v>0</v>
      </c>
      <c r="E23" s="18" t="e">
        <f t="shared" si="8"/>
        <v>#DIV/0!</v>
      </c>
      <c r="F23" s="17">
        <f>F12+F22</f>
        <v>2004.8000000000002</v>
      </c>
      <c r="G23" s="18">
        <f>G12+G22</f>
        <v>1633.2</v>
      </c>
      <c r="H23" s="18">
        <f>G23/F23*100</f>
        <v>81.46448523543495</v>
      </c>
      <c r="I23" s="17">
        <f>I12+I22</f>
        <v>0</v>
      </c>
      <c r="J23" s="37">
        <f>J12+J22</f>
        <v>511</v>
      </c>
      <c r="K23" s="18" t="e">
        <f t="shared" si="9"/>
        <v>#DIV/0!</v>
      </c>
      <c r="L23" s="17">
        <f>L12+L14+L15</f>
        <v>0</v>
      </c>
      <c r="M23" s="17">
        <f>M12+M14+M15</f>
        <v>0</v>
      </c>
      <c r="N23" s="18" t="e">
        <f>M23/L23*100</f>
        <v>#DIV/0!</v>
      </c>
      <c r="O23" s="18">
        <f>O12+O15</f>
        <v>0</v>
      </c>
      <c r="P23" s="18">
        <f>P12+P15</f>
        <v>0</v>
      </c>
      <c r="Q23" s="18" t="e">
        <f>P23/O23*100</f>
        <v>#DIV/0!</v>
      </c>
      <c r="R23" s="18">
        <f>R12+R22</f>
        <v>1000</v>
      </c>
      <c r="S23" s="18">
        <f>S12+S22</f>
        <v>0</v>
      </c>
      <c r="T23" s="18">
        <f>T12+T22</f>
        <v>700</v>
      </c>
      <c r="U23" s="18" t="e">
        <f>T23/S23*100</f>
        <v>#DIV/0!</v>
      </c>
    </row>
    <row r="24" spans="1:21" ht="23.25" x14ac:dyDescent="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3.25" customHeight="1" x14ac:dyDescent="0.35">
      <c r="A25" s="3"/>
      <c r="B25" s="5"/>
      <c r="C25" s="5"/>
      <c r="D25" s="5"/>
      <c r="E25" s="5"/>
      <c r="F25" s="5"/>
      <c r="G25" s="5"/>
      <c r="H25" s="5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3.25" customHeight="1" x14ac:dyDescent="0.35">
      <c r="A26" s="5"/>
      <c r="B26" s="5"/>
      <c r="C26" s="5"/>
      <c r="D26" s="5"/>
      <c r="E26" s="5"/>
      <c r="F26" s="5"/>
      <c r="G26" s="5"/>
      <c r="H26" s="5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3.25" customHeight="1" x14ac:dyDescent="0.35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2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СХ И КФХ</vt:lpstr>
      <vt:lpstr>Лист3</vt:lpstr>
      <vt:lpstr>КФХ</vt:lpstr>
      <vt:lpstr>КФХ!Область_печати</vt:lpstr>
      <vt:lpstr>'СХ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2023-09-04T11:31:40Z</cp:lastPrinted>
  <dcterms:created xsi:type="dcterms:W3CDTF">2018-08-07T03:18:54Z</dcterms:created>
  <dcterms:modified xsi:type="dcterms:W3CDTF">2023-09-04T11:32:36Z</dcterms:modified>
</cp:coreProperties>
</file>