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252" windowWidth="15456" windowHeight="10320" activeTab="1"/>
  </bookViews>
  <sheets>
    <sheet name="1" sheetId="1" r:id="rId1"/>
    <sheet name="2" sheetId="2" r:id="rId2"/>
    <sheet name="3" sheetId="3" r:id="rId3"/>
    <sheet name="4" sheetId="4" r:id="rId4"/>
  </sheets>
  <definedNames>
    <definedName name="_xlnm.Print_Titles" localSheetId="1">'2'!$7:$7</definedName>
    <definedName name="_xlnm.Print_Titles" localSheetId="2">'3'!$7:$8</definedName>
    <definedName name="_xlnm.Print_Area" localSheetId="0">'1'!$A$1:$E$261</definedName>
    <definedName name="_xlnm.Print_Area" localSheetId="1">'2'!$A$1:$F$881</definedName>
  </definedNames>
  <calcPr fullCalcOnLoad="1"/>
</workbook>
</file>

<file path=xl/sharedStrings.xml><?xml version="1.0" encoding="utf-8"?>
<sst xmlns="http://schemas.openxmlformats.org/spreadsheetml/2006/main" count="2352" uniqueCount="1031">
  <si>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</si>
  <si>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</si>
  <si>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</si>
  <si>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</si>
  <si>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</si>
  <si>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</si>
  <si>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</si>
  <si>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</si>
  <si>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Государственная регистрация актов гражданского состояния</t>
  </si>
  <si>
    <t>рублей</t>
  </si>
  <si>
    <t>1</t>
  </si>
  <si>
    <t>2</t>
  </si>
  <si>
    <t>Иные межбюджетные трансферты</t>
  </si>
  <si>
    <t>к решению Земского Собрания района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</si>
  <si>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</si>
  <si>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</si>
  <si>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</si>
  <si>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</si>
  <si>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315</t>
  </si>
  <si>
    <t>Земское Собрание Верещагинского муниципального района Пермского края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</si>
  <si>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</si>
  <si>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</si>
  <si>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</si>
  <si>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0405</t>
  </si>
  <si>
    <t>Сельское хозяйство и рыболовство</t>
  </si>
  <si>
    <t>ВСЕГО</t>
  </si>
  <si>
    <t>Приложение № 4</t>
  </si>
  <si>
    <t>4</t>
  </si>
  <si>
    <t>РЗ</t>
  </si>
  <si>
    <t>Другие общегосударственные вопросы</t>
  </si>
  <si>
    <t>ОБРАЗОВАНИЕ</t>
  </si>
  <si>
    <t>0702</t>
  </si>
  <si>
    <t>Общее образование</t>
  </si>
  <si>
    <t>500</t>
  </si>
  <si>
    <t>0707</t>
  </si>
  <si>
    <t>0709</t>
  </si>
  <si>
    <t>Другие вопросы в области образования</t>
  </si>
  <si>
    <t>0801</t>
  </si>
  <si>
    <t>Культура</t>
  </si>
  <si>
    <t>Межбюджетные трансферты</t>
  </si>
  <si>
    <t>0804</t>
  </si>
  <si>
    <t>Другие вопросы в области культуры, кинематографии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</si>
  <si>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</si>
  <si>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</si>
  <si>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</si>
  <si>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</si>
  <si>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</si>
  <si>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ФИЗИЧЕСКАЯ КУЛЬТУРА И СПОРТ</t>
  </si>
  <si>
    <t>1101</t>
  </si>
  <si>
    <t>0701</t>
  </si>
  <si>
    <t>Дошкольное образование</t>
  </si>
  <si>
    <t>Дорожное хозяйство (дорожные фонды)</t>
  </si>
  <si>
    <t>1202</t>
  </si>
  <si>
    <t>СРЕДСТВА МАССОВОЙ ИНФОРМАЦИИ</t>
  </si>
  <si>
    <t>Периодическая печать и издательства</t>
  </si>
  <si>
    <t>Наименование</t>
  </si>
  <si>
    <t>200</t>
  </si>
  <si>
    <t>600</t>
  </si>
  <si>
    <t>Предоставление субсидий бюджетным, автономным учреждениям и иным некоммерческим организациям</t>
  </si>
  <si>
    <t>800</t>
  </si>
  <si>
    <t>Иные бюджетные ассигнования</t>
  </si>
  <si>
    <t>Социальное обеспечение и иные выплаты населению</t>
  </si>
  <si>
    <t>100</t>
  </si>
  <si>
    <t>400</t>
  </si>
  <si>
    <t>0700</t>
  </si>
  <si>
    <t>Подпрограмма "Оказание муниципальных услуг населению Верещагинского района в сфере образования"</t>
  </si>
  <si>
    <t>Подпрограмма "Инновационный характер развития системы образования"</t>
  </si>
  <si>
    <t>Подпрограмма "Проведение мероприятий в области энергосбережения, направленных на техническое перевооружение систем коммунального хозяйства и утепление зданий муниципальных учреждений"</t>
  </si>
  <si>
    <t>Стимулирование педагогов, обеспечивающих достижения школьников на краевом и федеральном уровнях, участников и победителей конкурсов краевого и федерального уровней</t>
  </si>
  <si>
    <t>1000</t>
  </si>
  <si>
    <t>0100</t>
  </si>
  <si>
    <t>0400</t>
  </si>
  <si>
    <t>Подпрограмма "Содержание, ремонт, капитальный ремонт и реконструкция дорог местного значения"</t>
  </si>
  <si>
    <t>0500</t>
  </si>
  <si>
    <t>Пенсии за выслугу лет лицам, замещавшим муниципальные должности муниципального образования, муниципальным служащим</t>
  </si>
  <si>
    <t>Приложение №2</t>
  </si>
  <si>
    <t>Приложение № 3</t>
  </si>
  <si>
    <t>Ремонт и капитальный ремонт зданий и сооружений организаций образования</t>
  </si>
  <si>
    <t>Проведение капитальных ремонтов кровли и перекрытий зданий, утепление потолков</t>
  </si>
  <si>
    <t>Усиление антитеррористической защищенности организаций образования</t>
  </si>
  <si>
    <t>Транспортное обеспечение обучающихся образовательных организаций</t>
  </si>
  <si>
    <t>Капитальные вложения в объекты государственной (муниципальной) собственности</t>
  </si>
  <si>
    <t>Подпрограмма "Профилактика правонарушений среди несовершеннолетних"</t>
  </si>
  <si>
    <t>Привлечение преподавателей организаций высшего образования для подготовки выпускников к итоговой аттестации</t>
  </si>
  <si>
    <t>Торжественный прием главой Верещагинского муниципального района одаренных выпускников</t>
  </si>
  <si>
    <t>Проведение районных мероприятий с работниками образования</t>
  </si>
  <si>
    <t>Физкультурно-оздоровительный комплекс г. Верещагино Пермского края</t>
  </si>
  <si>
    <t>Подпрограмма "Обеспечение реализации муниципальным образованием "Верещагинский муниципальный район" правомочий владения, пользования и распоряжения муниципальным имуществом"</t>
  </si>
  <si>
    <t>Обеспечение подготовки технических планов</t>
  </si>
  <si>
    <t>Оценка рыночной стоимости муниципального имущества и (или) права на заключение договора аренды</t>
  </si>
  <si>
    <t>Подпрограмма "Организация эффективного управления земельными ресурсами на территории Верещагинского муниципального района"</t>
  </si>
  <si>
    <t>Обеспечение проведения кадастровых работ по формированию земельных участков и постановки их на государственный кадастровый учет</t>
  </si>
  <si>
    <t>Подпрограмма "Регулирование градостроительной и рекламной деятельности на территории Верещагинского муниципального района"</t>
  </si>
  <si>
    <t>Подпрограмма "Обеспечение реализации муниципальной программы"</t>
  </si>
  <si>
    <t>Муниципальная программа "Обеспечение сохранности и развитие автомобильных дорог Верещагинского муниципального района"</t>
  </si>
  <si>
    <t>Муниципальная программа "Обеспечение реализации полномочий органов местного самоуправления МО "Верещагинский муниципальный район" в сфере управления муниципальным имуществом, земельными ресурсами, градостроительной и рекламной деятельности"</t>
  </si>
  <si>
    <t>Содержание и обслуживание муниципального имущества, находящегося в муниципальной казне</t>
  </si>
  <si>
    <t>Капитальный ремонт общего имущества многоквартирных домов (помещений, находящихся в муниципальной казне)</t>
  </si>
  <si>
    <t>Содержание общего имущества в многоквартирных домах (помещениях, находящихся в муниципальной казне)</t>
  </si>
  <si>
    <t>Эвакуация, транспортировка тел (останков) умерших (погибших) из жилых помещений, с улиц и мест аварий, катастроф и пожаров</t>
  </si>
  <si>
    <t>Содержание и благоустройство межпоселенческого места погребения</t>
  </si>
  <si>
    <t>Муниципальная программа "Охрана окружающей среды на территории Верещагинского муниципального района"</t>
  </si>
  <si>
    <t>Осуществление межмуниципального сотрудничества</t>
  </si>
  <si>
    <t>Подпрограмма "Развитие сельскохозяйственных предприятий"</t>
  </si>
  <si>
    <t>Подпрограмма "Развитие малого и среднего предпринимательства в Верещагинском муниципальном районе"</t>
  </si>
  <si>
    <t>Организация участия в выставочно-ярмарочной деятельности на муниципальном уровне (районная выставка - ярмарка производителей товаров и услуг)</t>
  </si>
  <si>
    <t>Подпрограмма "Устойчивое развитие сельских территорий Верещагинского муниципального района"</t>
  </si>
  <si>
    <t>Районный конкурс "Юные дарования" Верещагинского муниципального района"</t>
  </si>
  <si>
    <t>Подпрограмма "Эффективная система межбюджетных отношений в Верещагинском муниципальном районе"</t>
  </si>
  <si>
    <t>Предоставление дотаций на выравнивание бюджетной обеспеченности из районного фонда финансовой поддержки поселений</t>
  </si>
  <si>
    <t>1.11.05.013.13.0.000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</si>
  <si>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</si>
  <si>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</si>
  <si>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1.14.06.013.13.0.000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</si>
  <si>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</si>
  <si>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</si>
  <si>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1.14.06.020.00.0.000</t>
  </si>
  <si>
    <t>1.14.06.025.05.0.000</t>
  </si>
  <si>
    <t>1.17.05.000.00.0.000</t>
  </si>
  <si>
    <t>1.17.05.050.05.0.000</t>
  </si>
  <si>
    <t>Прочие неналоговые доходы бюджетов муниципальных районов</t>
  </si>
  <si>
    <t xml:space="preserve">Прочие неналоговые доходы 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</si>
  <si>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</si>
  <si>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</si>
  <si>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</si>
  <si>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</si>
  <si>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доходов местного бюджета</t>
  </si>
  <si>
    <t>048</t>
  </si>
  <si>
    <t>Федеральная служба по надзору в сфере природопользования</t>
  </si>
  <si>
    <t>1.12.01.010.01.0.000</t>
  </si>
  <si>
    <t>1.2.0</t>
  </si>
  <si>
    <t>1.12.01.030.01.0.000</t>
  </si>
  <si>
    <t>1.13.02.995.05.0.000</t>
  </si>
  <si>
    <t>1.3.0</t>
  </si>
  <si>
    <t>1.5.1</t>
  </si>
  <si>
    <t>1.8.0</t>
  </si>
  <si>
    <t>Федеральная служба по надзору в сфере защиты прав потребителей и благополучия человека</t>
  </si>
  <si>
    <t>1.4.0</t>
  </si>
  <si>
    <t>1.16.28.000.01.0.000</t>
  </si>
  <si>
    <t>1.16.90.050.05.0.000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</si>
  <si>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</si>
  <si>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1.08.07.150.01.0.000</t>
  </si>
  <si>
    <t>1.1.0</t>
  </si>
  <si>
    <t>1.11.05.025.05.0.000</t>
  </si>
  <si>
    <t>1.11.05.035.05.0.000</t>
  </si>
  <si>
    <t>1.11.09.045.05.0.502</t>
  </si>
  <si>
    <t>1.11.09.045.05.0.504</t>
  </si>
  <si>
    <t>1.14.02.053.05.0.000</t>
  </si>
  <si>
    <t>4.1.0</t>
  </si>
  <si>
    <t>4.3.0</t>
  </si>
  <si>
    <t>1.17.01.050.05.0.000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</si>
  <si>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</si>
  <si>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Федеральная налоговая служба</t>
  </si>
  <si>
    <t>1.01.02.010.01.0.000</t>
  </si>
  <si>
    <t>1.01.02.020.01.0.000</t>
  </si>
  <si>
    <t>1.01.02.030.01.0.000</t>
  </si>
  <si>
    <t>1.01.02.040.01.0.000</t>
  </si>
  <si>
    <t>1.05.02.010.02.0.000</t>
  </si>
  <si>
    <t>1.05.02.020.02.0.000</t>
  </si>
  <si>
    <t>1.05.03.010.01.0.000</t>
  </si>
  <si>
    <t>1.06.04.011.02.0.000</t>
  </si>
  <si>
    <t>1.06.04.012.02.0.000</t>
  </si>
  <si>
    <t>1.08.03.010.01.0.000</t>
  </si>
  <si>
    <t>1.09.07.053.05.0.000</t>
  </si>
  <si>
    <t>1.16.03.010.01.0.000</t>
  </si>
  <si>
    <t>Составление протоколов об административных правонарушениях</t>
  </si>
  <si>
    <t>Администрирование отдельных государственных полномочий по поддержке сельскохозяйственного производства</t>
  </si>
  <si>
    <t>Кассовое исполнение</t>
  </si>
  <si>
    <t>Управление финансов администрации Верещагинского муниципального района Пермского края</t>
  </si>
  <si>
    <t/>
  </si>
  <si>
    <t>075</t>
  </si>
  <si>
    <t>Управление образования администрации Верещагинского муниципального района Пермского края</t>
  </si>
  <si>
    <t>163</t>
  </si>
  <si>
    <t>Управление имущественных отношений и инфраструктуры администрации Верещагинского муниципального района Пермского края</t>
  </si>
  <si>
    <t>300</t>
  </si>
  <si>
    <t>Администрация Верещагинского муниципального района Пермского края</t>
  </si>
  <si>
    <t>301</t>
  </si>
  <si>
    <t>316</t>
  </si>
  <si>
    <t>Контрольно-счетная палата Верещагинского муниципального района Пермского края</t>
  </si>
  <si>
    <t>3</t>
  </si>
  <si>
    <t>1004</t>
  </si>
  <si>
    <t>Охрана семьи и детства</t>
  </si>
  <si>
    <t>ОБЩЕГОСУДАРСТВЕННЫЕ ВОПРОСЫ</t>
  </si>
  <si>
    <t>0113</t>
  </si>
  <si>
    <t>НАЦИОНАЛЬНАЯ ЭКОНОМИКА</t>
  </si>
  <si>
    <t>0409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</si>
  <si>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</si>
  <si>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</si>
  <si>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</si>
  <si>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</si>
  <si>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</si>
  <si>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</si>
  <si>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</si>
  <si>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ЗДРАВООХРАНЕНИЕ</t>
  </si>
  <si>
    <t>1.17.01.000.00.0.000</t>
  </si>
  <si>
    <t>Федеральное казначейство</t>
  </si>
  <si>
    <t>1.03.02.230.01.0.000</t>
  </si>
  <si>
    <t>1.03.02.240.01.0.000</t>
  </si>
  <si>
    <t>1.03.02.250.01.0.000</t>
  </si>
  <si>
    <t>1.03.02.260.01.0.000</t>
  </si>
  <si>
    <t>177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</si>
  <si>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</si>
  <si>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</si>
  <si>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</si>
  <si>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</si>
  <si>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</si>
  <si>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</si>
  <si>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</si>
  <si>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</si>
  <si>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бюджетной системы Российской Федерации (межбюджетные субсидии)</t>
  </si>
  <si>
    <t xml:space="preserve">Кассовое исполнение </t>
  </si>
  <si>
    <t>1.11.05.075.05.0.000</t>
  </si>
  <si>
    <t>1.11.09.045.05.0.000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</si>
  <si>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найм жилого помещения)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</si>
  <si>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право установки рекламных конструкций)</t>
  </si>
  <si>
    <t>1.05.04.020.02.0.000</t>
  </si>
  <si>
    <t xml:space="preserve"> Наименование</t>
  </si>
  <si>
    <t>Главного администратора источника финансирования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</si>
  <si>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</si>
  <si>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</si>
  <si>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</si>
  <si>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</si>
  <si>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</si>
  <si>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</si>
  <si>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Невыясненные поступления</t>
  </si>
  <si>
    <t>Невыясненные поступления, зачисляемые в бюджеты муниципальных районов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</si>
  <si>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</si>
  <si>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Физическая культура</t>
  </si>
  <si>
    <t>Депутаты представительного органа муниципального образования</t>
  </si>
  <si>
    <t>Приложение № 1</t>
  </si>
  <si>
    <t>Код бюджетной классификации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</si>
  <si>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</si>
  <si>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</si>
  <si>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</si>
  <si>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</si>
  <si>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</si>
  <si>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</si>
  <si>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</si>
  <si>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Транспортный налог с организаций</t>
  </si>
  <si>
    <t>Транспортный налог с физических лиц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</si>
  <si>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</si>
  <si>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</si>
  <si>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</si>
  <si>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</si>
  <si>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Прочие налоги и сборы (по отмененным местным налогам и сборам)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</si>
  <si>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</si>
  <si>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</si>
  <si>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</si>
  <si>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</si>
  <si>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</si>
  <si>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</si>
  <si>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</si>
  <si>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</si>
  <si>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</si>
  <si>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</si>
  <si>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</si>
  <si>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</si>
  <si>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</si>
  <si>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</si>
  <si>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</si>
  <si>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</si>
  <si>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</si>
  <si>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</si>
  <si>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</si>
  <si>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</si>
  <si>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1.12.01.000.01.0.000</t>
  </si>
  <si>
    <t xml:space="preserve">Плата за выбросы загрязняющих веществ в атмосферный воздух стационарными объектами </t>
  </si>
  <si>
    <t xml:space="preserve">Плата за сбросы загрязняющих веществ в водные объекты </t>
  </si>
  <si>
    <t>1.13.02.000.00.0.000</t>
  </si>
  <si>
    <t>1.13.02.990.00.0.000</t>
  </si>
  <si>
    <t>2.19.00.000.00.0.000</t>
  </si>
  <si>
    <t>0.0.0</t>
  </si>
  <si>
    <t>141</t>
  </si>
  <si>
    <t>1.16.90.000.00.0.000</t>
  </si>
  <si>
    <t>1.08.07.000.01.0.000</t>
  </si>
  <si>
    <t>1.11.05.000.00.0.000</t>
  </si>
  <si>
    <t>1.11.05.010.00.0.000</t>
  </si>
  <si>
    <t>1.11.05.020.00.0.000</t>
  </si>
  <si>
    <t>1.11.05.030.00.0.000</t>
  </si>
  <si>
    <t>1.11.05.070.00.0.000</t>
  </si>
  <si>
    <t>1.11.07.000.00.0.000</t>
  </si>
  <si>
    <t>1.11.07.010.00.0.000</t>
  </si>
  <si>
    <t>1.11.07.015.05.0.000</t>
  </si>
  <si>
    <t>1.11.09.000.00.0.000</t>
  </si>
  <si>
    <t>1.11.09.040.00.0.000</t>
  </si>
  <si>
    <t>1.14.02.000.00.0.000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</si>
  <si>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</si>
  <si>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1.14.02.050.05.0.000</t>
  </si>
  <si>
    <t>Доходы от реализации имущества, находящегося в собственности муниципальных районов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</si>
  <si>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</si>
  <si>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1.14.06.000.00.0.000</t>
  </si>
  <si>
    <t>1.14.06.010.00.0.000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</si>
  <si>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</si>
  <si>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Возврат остатков субсидий, субвенций и иных межбюджетных трансфертов, имеющих целевое назначение, прошлых лет </t>
  </si>
  <si>
    <t>182</t>
  </si>
  <si>
    <t>1.01.02.000.01.0.000</t>
  </si>
  <si>
    <t>1.05.02.000.02.0.000</t>
  </si>
  <si>
    <t>1.05.03.000.01.0.000</t>
  </si>
  <si>
    <t>1.05.04.000.02.0.000</t>
  </si>
  <si>
    <t>1.06.04.000.02.0.000</t>
  </si>
  <si>
    <t>Транспортный налог</t>
  </si>
  <si>
    <t>1.08.03.000.01.0.000</t>
  </si>
  <si>
    <t>1.09.07.000.00.0.000</t>
  </si>
  <si>
    <t>1.09.07.050.00.0.000</t>
  </si>
  <si>
    <t>1.16.03.000.00.0.000</t>
  </si>
  <si>
    <t>188</t>
  </si>
  <si>
    <t>1.13.02.060.00.0.000</t>
  </si>
  <si>
    <t>1.11.03.000.00.0.000</t>
  </si>
  <si>
    <t>321</t>
  </si>
  <si>
    <t>1.16.25.000.00.0.000</t>
  </si>
  <si>
    <t>844</t>
  </si>
  <si>
    <t>Инспекция государственного технического надзора Пермского края</t>
  </si>
  <si>
    <t>Итого</t>
  </si>
  <si>
    <t>Наименование показателя</t>
  </si>
  <si>
    <t>главного администратора доходов бюджета</t>
  </si>
  <si>
    <t>ПР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</si>
  <si>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</si>
  <si>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1.03.02.000.01.0.000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</si>
  <si>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</si>
  <si>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</si>
  <si>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Прочие субсидии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</si>
  <si>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</si>
  <si>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</si>
  <si>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</si>
  <si>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</si>
  <si>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</si>
  <si>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Замена оконных блоков в муниципальных учреждениях на металлопластиковые</t>
  </si>
  <si>
    <t>Подпрограмма "Сохранение и развитие культурного потенциала Верещагинского муниципального района"</t>
  </si>
  <si>
    <t>0800</t>
  </si>
  <si>
    <t>Районный конкурс "Будущее Верещагинского муниципального района"</t>
  </si>
  <si>
    <t>1100</t>
  </si>
  <si>
    <t>1200</t>
  </si>
  <si>
    <t>1400</t>
  </si>
  <si>
    <t>1402</t>
  </si>
  <si>
    <t>Иные дотации</t>
  </si>
  <si>
    <t>1.16.03.030.01.0.000</t>
  </si>
  <si>
    <t>1.16.06.000.01.0.000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</si>
  <si>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</si>
  <si>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Министерство внутренних дел Российской Федерации</t>
  </si>
  <si>
    <t>1.16.43.000.01.0.000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</si>
  <si>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</si>
  <si>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1.13.02.065.05.0.000</t>
  </si>
  <si>
    <t>1.11.03.050.05.0.000</t>
  </si>
  <si>
    <t>Федеральная служба государственной регистрации, кадастра и картографии</t>
  </si>
  <si>
    <t>1.16.25.060.01.0.000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</si>
  <si>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</si>
  <si>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</si>
  <si>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</si>
  <si>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</si>
  <si>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</si>
  <si>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</si>
  <si>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0105</t>
  </si>
  <si>
    <t>Судебная система</t>
  </si>
  <si>
    <t>1102</t>
  </si>
  <si>
    <t>Массовый спорт</t>
  </si>
  <si>
    <t xml:space="preserve">Образование  </t>
  </si>
  <si>
    <t>Муниципальная программа "Энергосбережение и повышение энергетической эффективности в муниципальных учреждениях Верещагинского муниципального района"</t>
  </si>
  <si>
    <t>Закупка товаров, работ и услуг для государственных (муниципальных) нужд</t>
  </si>
  <si>
    <t>Муниципальная программа "Развитие сферы культуры, молодежной политики, физической культуры и спорта в Верещагинском муниципальном районе"</t>
  </si>
  <si>
    <t>Подпрограмма "Развитие физической культуры и спорта на территории Верещагинского муниципального района"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</si>
  <si>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</si>
  <si>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Приобретение и установка камер видеонаблюдения в общественных местах и муниципальных организациях</t>
  </si>
  <si>
    <t>Обеспечение деятельности казенных учреждений за счет средств местного бюджета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</si>
  <si>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</si>
  <si>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Участие обучающихся в межмуниципальных, межрегиональных, региональных и всероссийских мероприятиях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</si>
  <si>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</si>
  <si>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Содержание органов местного самоуправления за счет средств местного бюджета</t>
  </si>
  <si>
    <t>Проведение спартакиады среди несовершеннолетних, состоящих на учете в ОДН и КДНиЗП Верещагинского муниципального района</t>
  </si>
  <si>
    <t>Муниципальная программа "Муниципальное управление в Верещагинском муниципальном районе"</t>
  </si>
  <si>
    <t>Подпрограмма "Обеспечение выполнения функций администрацией Верещагинского муниципального района"</t>
  </si>
  <si>
    <t>Социальная политика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</si>
  <si>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</si>
  <si>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Обеспечение работников муниципальных учреждений бюджетной сферы путевками на санаторно-курортное лечение и оздоровление</t>
  </si>
  <si>
    <t>Физическая культура и спорт</t>
  </si>
  <si>
    <t>Общегосударственные вопросы</t>
  </si>
  <si>
    <t>Утверждение генеральных планов поселений, правил землепользования и застройки</t>
  </si>
  <si>
    <t>Национальная экономика</t>
  </si>
  <si>
    <t>Содержание автомобильных дорог местного значения и искусственных сооружений на них</t>
  </si>
  <si>
    <t>Жилищно-коммунальное хозяйство</t>
  </si>
  <si>
    <t>Подпрограмма "Эффективное функционирование администрации Верещагинского муниципального района, ее отраслевых (функциональных) органов"</t>
  </si>
  <si>
    <t>Организация и проведение официальных мероприятий органов местного самоуправления</t>
  </si>
  <si>
    <t>Образование комиссий по делам несовершеннолетних и защите их прав и организация их деятельности</t>
  </si>
  <si>
    <t>Осуществление полномочий по созданию и организации деятельности административных комиссий</t>
  </si>
  <si>
    <t>Муниципальная программа "Обеспечение защищенности населения и территории Верещагинского муниципального района от чрезвычайных ситуаций природного и техногенного характера и повышение уровня безопасности людей на водных объектах"</t>
  </si>
  <si>
    <t>Подпрограмма "Функционирование систем гражданской обороны в разрезе защиты населения и территорий от чрезвычайных ситуаций природного и техногенного характера"</t>
  </si>
  <si>
    <t>Обеспечение деятельности ЕДДС района</t>
  </si>
  <si>
    <t>Обслуживание прямых каналов связи с диспетчерскими службами экстренного реагирования и социально значимыми объектами района с круглосуточным пребыванием людей</t>
  </si>
  <si>
    <t>Подпрограмма "Информационная открытость администрации Верещагинского муниципального района, ее отраслевых (функциональных) органов"</t>
  </si>
  <si>
    <t>Организация мероприятий по награждению Почетной грамотой администрации Верещагинского муниципального района, Благодарственным письмом главы муниципального района, направлению Поздравительного адреса администрации Верещагинского муниципального района</t>
  </si>
  <si>
    <t>Администрирование официального сайта Верещагинского муниципального района</t>
  </si>
  <si>
    <t>Культура, кинематография</t>
  </si>
  <si>
    <t>Развитие материально-технической базы учреждений культуры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</si>
  <si>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</si>
  <si>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Организация и проведение официальных физкультурно-оздоровительных и спортивных мероприятий муниципального уровня</t>
  </si>
  <si>
    <t>Средства массовой информации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</si>
  <si>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</si>
  <si>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Казначейское исполнение бюджета поселения</t>
  </si>
  <si>
    <t>0111</t>
  </si>
  <si>
    <t>Резервные фонды</t>
  </si>
  <si>
    <t>Резервный фонд местной администрации</t>
  </si>
  <si>
    <t>Руководитель контрольно-счетной палаты муниципального образования</t>
  </si>
  <si>
    <t>1.11.05.300.00.0.000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</si>
  <si>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</si>
  <si>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1.11.05.310.00.0.000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</si>
  <si>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</si>
  <si>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1.11.05.313.10.0.000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</si>
  <si>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</si>
  <si>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1.13.02.065.05.0.226</t>
  </si>
  <si>
    <t>Доходы, поступающие в порядке возмещения расходов, понесенных в связи с эксплуатацией имущества муниципальных районов (содержание муниципального имущества)</t>
  </si>
  <si>
    <t>1.13.02.065.05.0.340</t>
  </si>
  <si>
    <t>Доходы, поступающие в порядке возмещения расходов, понесенных в связи с эксплуатацией имущества муниципальных районов (транспортные услуги)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</si>
  <si>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</si>
  <si>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</si>
  <si>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2.19.00.000.05.0.000</t>
  </si>
  <si>
    <t>2.19.60.010.05.0.000</t>
  </si>
  <si>
    <t>076</t>
  </si>
  <si>
    <t>Федеральное агентство по рыболовству</t>
  </si>
  <si>
    <t>1.16.30.030.01.0.000</t>
  </si>
  <si>
    <t xml:space="preserve"> 1.16.30.000.01.0.000</t>
  </si>
  <si>
    <t>106</t>
  </si>
  <si>
    <t>Федеральная служба по надзору в сфере транспорта</t>
  </si>
  <si>
    <t xml:space="preserve">Прочие денежные взыскания (штрафы) за правонарушения в области дорожного движения </t>
  </si>
  <si>
    <t xml:space="preserve">Денежные взыскания (штрафы) за правонарушения в области дорожного движения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</si>
  <si>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</si>
  <si>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</si>
  <si>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1.14.06.300.00.0.000</t>
  </si>
  <si>
    <t>1.14.06.310.00.0.000</t>
  </si>
  <si>
    <t>Прочие субвенции</t>
  </si>
  <si>
    <t>Прочие субвенции бюджетам муниципальных районов</t>
  </si>
  <si>
    <t>2.02.39.999.00.0.000</t>
  </si>
  <si>
    <t>2.02.39.999.05.0.000</t>
  </si>
  <si>
    <t>2.02.20.000.00.0.000</t>
  </si>
  <si>
    <t>2.02.29.999.00.0.000</t>
  </si>
  <si>
    <t>2.02.29.999.05.0.000</t>
  </si>
  <si>
    <t>2.02.30.000.00.0.000</t>
  </si>
  <si>
    <t>2.02.30.024.00.0.000</t>
  </si>
  <si>
    <t>2.02.30.024.05.0.000</t>
  </si>
  <si>
    <t>2.02.40.000.00.0.000</t>
  </si>
  <si>
    <t>2.02.49.999.00.0.000</t>
  </si>
  <si>
    <t>2.02.49.999.05.0.000</t>
  </si>
  <si>
    <t>2.02.40.014.00.0.000</t>
  </si>
  <si>
    <t>2.02.40.014.05.0.000</t>
  </si>
  <si>
    <t>1.14.06.013.05.0.000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</si>
  <si>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</si>
  <si>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1.11.05.013.05.0.000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</si>
  <si>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</si>
  <si>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1.16.08.000.01.0.000 </t>
  </si>
  <si>
    <t>1.16.25.070.00.0.000</t>
  </si>
  <si>
    <t xml:space="preserve">Денежные взыскания (штрафы) за нарушение лесного законодательства </t>
  </si>
  <si>
    <t xml:space="preserve">Денежные взыскания (штрафы) за нарушение лесного законодательства на лесных участках, находящихся в собственности муниципальных районов </t>
  </si>
  <si>
    <t>1.16.33.050.05.0.000</t>
  </si>
  <si>
    <t>2.02.20.077.00.0.000</t>
  </si>
  <si>
    <t>2.02.20.077.05.0.000</t>
  </si>
  <si>
    <t>2.02.25.519.00.0.000</t>
  </si>
  <si>
    <t>2.02.25.519.05.0.000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</si>
  <si>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</si>
  <si>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</si>
  <si>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2.02.35.543.00.0.000</t>
  </si>
  <si>
    <t>2.02.35.543.05.0.000</t>
  </si>
  <si>
    <t>2.02.35.930.00.0.000</t>
  </si>
  <si>
    <t>2.02.35.930.05.0.000</t>
  </si>
  <si>
    <t>2.02.10.000.00.0.000</t>
  </si>
  <si>
    <t>2.02.15.001.00.0.000</t>
  </si>
  <si>
    <t>2.02.15.001.05.0.000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</si>
  <si>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</si>
  <si>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901</t>
  </si>
  <si>
    <t>Администрация муниципального образования "Верещагинское городское поселение" Верещагинского муниципального района Пермского края</t>
  </si>
  <si>
    <t>1.11.05.314.13.0.000</t>
  </si>
  <si>
    <t>Муниципальная программа "Развитие системы образования Верещагинского муниципального района"</t>
  </si>
  <si>
    <t>Основное мероприятие "Предоставление дошкольного образования в дошкольных образовательных организациях"</t>
  </si>
  <si>
    <t>Основное мероприятие "Предоставление дошкольного, общего (начального, основного, среднего) образования, а также дополнительного образования в общеобразовательных организациях"</t>
  </si>
  <si>
    <t>Основное мероприятие "Приведение образовательных организаций в нормативное состояние"</t>
  </si>
  <si>
    <t>Основное мероприятие "Повышение эффективности работы руководящих и педагогических кадров в системе образования"</t>
  </si>
  <si>
    <t>Основное мероприятие "Утепление зданий муниципальных учреждений"</t>
  </si>
  <si>
    <t>Основное мероприятие "Организация транспортного обеспечения обучающихся образовательных организаций"</t>
  </si>
  <si>
    <t>Основное мероприятие "Обеспечение инновационного характера содержания общего образования учащихся выпускных классов"</t>
  </si>
  <si>
    <t>Основное мероприятие "Повышение энергетической эффективности систем теплоснабжения муниципальных учреждений"</t>
  </si>
  <si>
    <t>Муниципальная программа "Доступная среда в Верещагинском муниципальном районе"</t>
  </si>
  <si>
    <t>Подпрограмма "Обеспечение доступности приоритетных объектов и услуг в приоритетных сферах жизнедеятельности инвалидов и других маломобильных групп населения"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</si>
  <si>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Верещагинского района"</t>
  </si>
  <si>
    <t>Непрограммные направления деятельности</t>
  </si>
  <si>
    <t>0703</t>
  </si>
  <si>
    <t>Основное мероприятие "Предоставление дополнительного образования в организациях дополнительного образования"</t>
  </si>
  <si>
    <t>Основное мероприятие "Развитие физической культуры и спорта на территории района, укрепление здоровья и формирование здорового образа жизни населения с учетом физкультурно-спортивных интересов и потребностей всех категорий населения"</t>
  </si>
  <si>
    <t>Оснащение и оборудование объектов и сооружений для занятий физкультурой и спортом</t>
  </si>
  <si>
    <t>Основное мероприятие "Организация отдыха и оздоровления детей в каникулярное время"</t>
  </si>
  <si>
    <t>Мероприятия по организации оздоровления и отдыха детей (краевой бюджет)</t>
  </si>
  <si>
    <t>Мероприятия по организации оздоровления и отдыха детей (бюджет района)</t>
  </si>
  <si>
    <t>Основное мероприятие "Административное обеспечение деятельности образовательных организаций"</t>
  </si>
  <si>
    <t>Основное мероприятие "Эффективное выполнение функций, связанных с реализацией вопросов местного значения в сфере образования"</t>
  </si>
  <si>
    <t>Основное мероприятие "Обеспечение занятости несовершеннолетних, профилактика негативных явлений в подростковой среде"</t>
  </si>
  <si>
    <t>Основное мероприятие "Организация питания обучающихся образовательных организаций, обеспечение одеждой обучающихся из многодетных малоимущих семей в общеобразовательных организациях"</t>
  </si>
  <si>
    <t>Обеспечение бесплатным питанием обучающихся с ограниченными возможностями здоровья</t>
  </si>
  <si>
    <t>Основное мероприятие "Внедрение Всероссийского физкультурно-спортивного комплекса "Готов к труду и обороне"</t>
  </si>
  <si>
    <t>Основное мероприятие "Учет муниципального имущества"</t>
  </si>
  <si>
    <t>Основное мероприятие "Распоряжение муниципальным имуществом"</t>
  </si>
  <si>
    <t>Основное мероприятие "Владение муниципальным имуществом"</t>
  </si>
  <si>
    <t>Аудит муниципальных предприятий</t>
  </si>
  <si>
    <t>Основное мероприятие "Подготовка земельных участков"</t>
  </si>
  <si>
    <t>Основное мероприятие "Развитие строительства на территории Верещагинского муниципального района"</t>
  </si>
  <si>
    <t>Обеспечение изготовления градостроительных планов земельных участков</t>
  </si>
  <si>
    <t>Основное мероприятие "Подготовка и утверждение документов территориального планирования и правил землепользования и застройки"</t>
  </si>
  <si>
    <t>Разработка изменений в документы территориального планирования и правил землепользования и застройки</t>
  </si>
  <si>
    <t>Основное мероприятие "Кадровый потенциал"</t>
  </si>
  <si>
    <t>Подпрограмма "Экологическое образование и формирование экологической культуры населения"</t>
  </si>
  <si>
    <t>Основное мероприятие "Мероприятия в рамках экологического образования и просвещения населения"</t>
  </si>
  <si>
    <t>Поддержка юных экологов, организация волонтерского движения, проведение экологических акций, конкурсов</t>
  </si>
  <si>
    <t>Основное мероприятие "Организация и проведение работ по поддержанию, замене и восстановлению транспортно-эксплуатационных характеристик автомобильных дорог и их конструктивных элементов"</t>
  </si>
  <si>
    <t>1006</t>
  </si>
  <si>
    <t>Другие вопросы в области социальной политики</t>
  </si>
  <si>
    <t>Основное мероприятие "Эффективное выполнение функций, связанных с реализацией вопросов местного значения, администрацией Верещагинского муниципального района"</t>
  </si>
  <si>
    <t>Премия по результатам работы за год выборным должностным лицам, осуществляющим свои полномочия на постоянной основе</t>
  </si>
  <si>
    <t>Основное мероприятие "Сохранение и развитие кадрового потенциала администрации Верещагинского муниципального района, ее отраслевых (функциональных) органов"</t>
  </si>
  <si>
    <t>Профессиональная подготовка, переподготовка, повышение квалификации муниципальных служащих администрации Верещагинского муниципального района, ее отраслевых (функциональных) органов</t>
  </si>
  <si>
    <t>Основное мероприятие "Обеспечение взаимодействия Верещагинского муниципального района с другими публично-правовыми образованиями и объединениями"</t>
  </si>
  <si>
    <t>Основное мероприятие "Реализация администрацией Верещагинского муниципального района делегированных государственных полномочий"</t>
  </si>
  <si>
    <t>Основное мероприятие "Развитие и функционирование ЕДДС как органа повседневного управления функциональной и территориальной подсистемы РСЧС"</t>
  </si>
  <si>
    <t>Основное мероприятие "Совершенствование созданных условий для развития малого и среднего предпринимательства"</t>
  </si>
  <si>
    <t>Основное мероприятие "Создание условий для активного участия населения Верещагинского муниципального района в реализации социально-экономической политики района"</t>
  </si>
  <si>
    <t>Основное мероприятие "Организация работы официального сайта Верещагинского муниципального района"</t>
  </si>
  <si>
    <t>Основное мероприятие "Создание условий для увеличения количества субъектов малых форм хозяйствования, в том числе сельскохозяйственных потребительских кооперативов в сельской местности, реализующих проекты в сфере закупа, производства и переработки сельскохозяйственной продукции"</t>
  </si>
  <si>
    <t>Основное мероприятие "Строительство распределительных газопроводов в сельских поселениях"</t>
  </si>
  <si>
    <t>0600</t>
  </si>
  <si>
    <t>Охрана окружающей среды</t>
  </si>
  <si>
    <t>0602</t>
  </si>
  <si>
    <t>Сбор, удаление отходов и очистка сточных вод</t>
  </si>
  <si>
    <t>Основное мероприятие "Строительство, реконструкция и материально-техническое оснащение образовательных организаций в целях создания дополнительных мест дошкольного и общего образования"</t>
  </si>
  <si>
    <t>Основное мероприятие "Ремонт и строительство спортивных объектов"</t>
  </si>
  <si>
    <t>Дополнительное образование детей</t>
  </si>
  <si>
    <t>Основное мероприятие "Обеспечение доступности дополнительного образования детей в области искусств"</t>
  </si>
  <si>
    <t>Основное мероприятие "Поддержка одаренных детей"</t>
  </si>
  <si>
    <t>Основное мероприятие "Вовлечение молодежи в общественную деятельность, создание системы продвижения инициативной и талантливой молодежи"</t>
  </si>
  <si>
    <t>Участие в международных, всероссийских, краевых и межтерриториальных мероприятиях в области искусств</t>
  </si>
  <si>
    <t>Основное мероприятие "Создание условий для удовлетворения потребностей населения в услугах по обеспечению доступа к музейным фондам"</t>
  </si>
  <si>
    <t>Основное мероприятие "Повышение уровня узнаваемости территории и поддержка учреждений культуры"</t>
  </si>
  <si>
    <t>Оборудование санитарно-гигиенических комнат для обеспечения беспрепятственного доступа инвалидов и других маломобильных групп населения</t>
  </si>
  <si>
    <t>Основное мероприятие "Удовлетворение потребностей всех категорий населения в мероприятиях культуры"</t>
  </si>
  <si>
    <t>Участие в международных, всероссийских, краевых и межтерриториальных мероприятиях в области культуры</t>
  </si>
  <si>
    <t>Обеспечение жильем молодых семей</t>
  </si>
  <si>
    <t>Реконструкция плоскостных спортивных сооружений городского стадиона</t>
  </si>
  <si>
    <t>Основное мероприятие "Повышение открытости деятельности администрации Верещагинского муниципального района, ее отраслевых (функциональных) органов через средства массовой информации"</t>
  </si>
  <si>
    <t>Опубликование правовых актов органов местного самоуправления Верещагинского муниципального района и иной информации, связанной с деятельностью органов местного самоуправления Верещагинского муниципального района</t>
  </si>
  <si>
    <t>Основное мероприятие "Эффективная реализация полномочий и совершенствование правового, организационного, финансового механизмов функционирования в сфере управления муниципальными финансами и муниципальным долгом в Верещагинском муниципальном районе"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</si>
  <si>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(краевой бюджет)</t>
  </si>
  <si>
    <t>Основное мероприятие "Создание условий для обеспечения финансовой устойчивости бюджетов поселений Верещагинского района"</t>
  </si>
  <si>
    <t>Осуществление внешнего муниципального финансового контроля</t>
  </si>
  <si>
    <t>ОХРАНА ОКРУЖАЮЩЕЙ СРЕДЫ</t>
  </si>
  <si>
    <t>Доходы от продажи земельных участков, находящихся в государственной и муниципальной собственности</t>
  </si>
  <si>
    <t xml:space="preserve">1.16.08.010.01.0.000 </t>
  </si>
  <si>
    <t>1.16.33.000.00.0.000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</si>
  <si>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</si>
  <si>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</si>
  <si>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</si>
  <si>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</si>
  <si>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Доходы бюджета муниципального образования "Верещагинский муниципальный район Пермского края" за 2018 год по кодам классификации доходов бюджетов</t>
  </si>
  <si>
    <t>1.12.01.041.01.0.000</t>
  </si>
  <si>
    <t xml:space="preserve">Плата за размещение отходов производства </t>
  </si>
  <si>
    <t>161</t>
  </si>
  <si>
    <t>Федеральная антимонопольная служба</t>
  </si>
  <si>
    <t>1.14.06.313.05.0.000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</si>
  <si>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</si>
  <si>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</si>
  <si>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2.02.25.555.05.0.000</t>
  </si>
  <si>
    <t>2.02.25.555.00.0.000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</si>
  <si>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</si>
  <si>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2.02.35.082.00.0.000</t>
  </si>
  <si>
    <t>2.02.35.082.05.0.000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</si>
  <si>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</si>
  <si>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из бюджетов муниципальных районов</t>
  </si>
  <si>
    <t>2.19.35.134.05.0.000</t>
  </si>
  <si>
    <t>Субвенции  бюджетам муниципальных образований
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</si>
  <si>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доходы от оказания платных услуг (работ) получателями средств бюджетов муниципальных районов</t>
  </si>
  <si>
    <t>1.13.01.995.05.0.000</t>
  </si>
  <si>
    <t>1.3.1</t>
  </si>
  <si>
    <t>Прочие доходы от оказания платных услуг (работ)</t>
  </si>
  <si>
    <t>1.13.01.990.00.0.000</t>
  </si>
  <si>
    <t>2.02.25.567.00.0.000</t>
  </si>
  <si>
    <t>2.02.25.567.05.0.000</t>
  </si>
  <si>
    <t>Субсидии бюджетам муниципальных районов на реализацию мероприятий по устойчивому развитию сельских территорий</t>
  </si>
  <si>
    <t>Субсидии бюджетам на реализацию мероприятий по устойчивому развитию сельских территорий</t>
  </si>
  <si>
    <t>2.02.35.120.00.0.000</t>
  </si>
  <si>
    <t>2.02.35.120.05.0.000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</si>
  <si>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</si>
  <si>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</si>
  <si>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2.19.35.930.05.0.000</t>
  </si>
  <si>
    <t>1.16.32.000.00.0.000</t>
  </si>
  <si>
    <t>Дотации бюджетам муниципальных районов на поддержку мер по обеспечению сбалансированности бюджетов</t>
  </si>
  <si>
    <t>2.02.15.002.05.0.000</t>
  </si>
  <si>
    <t xml:space="preserve">Дотации бюджетам бюджетной системы Российской Федерации
</t>
  </si>
  <si>
    <t>Дотации бюджетам на поддержку мер по обеспечению сбалансированности бюджетов</t>
  </si>
  <si>
    <t>2.02.15.002.00.0.000</t>
  </si>
  <si>
    <t>Субвенции бюджетам бюджетной системы Российской Федерации</t>
  </si>
  <si>
    <t>815</t>
  </si>
  <si>
    <t>Денежные взыскания (штрафы) за нарушение законодательства в области охраны окружающей среды</t>
  </si>
  <si>
    <t>Государственная инспекция по экологии и природопользованию Пермского края</t>
  </si>
  <si>
    <t>816</t>
  </si>
  <si>
    <t>Министерство природных ресурсов, лесного хозяйства и экологии Пермского края</t>
  </si>
  <si>
    <t>Денежные взыскания (штрафы) за нарушение законодательства Российской Федерации об охране и использовании животного мира</t>
  </si>
  <si>
    <t>1.16.25.030.01.0.000</t>
  </si>
  <si>
    <t>Суммы по искам о возмещении вреда, причиненного окружающей среде, подлежащие зачислению в бюджеты муниципальных районов</t>
  </si>
  <si>
    <t>1.16.35.000.00.0.000</t>
  </si>
  <si>
    <t>1.16.35.030.05.0.000</t>
  </si>
  <si>
    <t>Суммы по искам о возмещении вреда, причиненного окружающей среде</t>
  </si>
  <si>
    <t>843</t>
  </si>
  <si>
    <t>Инспекция государственного жилищного надзора Пермского края</t>
  </si>
  <si>
    <t>1.16.25.074.05.0.000</t>
  </si>
  <si>
    <t>Источники финансирования дефицита  бюджета муниципального образования "Верещагинский муниципальный  район Пермского края" за 2018 год по кодам классификации источников финансирования дефицитов бюджетов</t>
  </si>
  <si>
    <t>01 06 05 02 05 0000 540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</si>
  <si>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</si>
  <si>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</si>
  <si>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</si>
  <si>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</si>
  <si>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</si>
  <si>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</si>
  <si>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</si>
  <si>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</si>
  <si>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</si>
  <si>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</si>
  <si>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</si>
  <si>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</si>
  <si>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</si>
  <si>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</si>
  <si>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</si>
  <si>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</si>
  <si>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</si>
  <si>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</si>
  <si>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01 06 05 00 00 0000 000</t>
  </si>
  <si>
    <t>01 06 05 00 00 0000 600</t>
  </si>
  <si>
    <t>01 06 00 00 00 0000 000</t>
  </si>
  <si>
    <t>01 06 05 01 00 0000 600</t>
  </si>
  <si>
    <t>01 06 05 01 05 0000 640</t>
  </si>
  <si>
    <t>01 06 05 00 00 0000 500</t>
  </si>
  <si>
    <t>01 06 05 02 00 0000 500</t>
  </si>
  <si>
    <t>01 00 00 00 00 0000 000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</si>
  <si>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</si>
  <si>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</si>
  <si>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</si>
  <si>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</si>
  <si>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</si>
  <si>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</si>
  <si>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</si>
  <si>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</si>
  <si>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01 05 02 01 05 0000 610</t>
  </si>
  <si>
    <t>Расходы бюджета муниципального образования "Верещагинский муниципальный район Пермского края" за 2018 год по ведомственной структуре расходов бюджета</t>
  </si>
  <si>
    <t>Расходы бюджета муниципального образования "Верещагинский муниципальный район Пермского края" за 2018 год по разделам, подразделам классификации расходов бюджетов</t>
  </si>
  <si>
    <t>8000000000</t>
  </si>
  <si>
    <t>80000РN010</t>
  </si>
  <si>
    <t>Уплата госпошлины за рассмотрение дела № 2-56/2018 от 05.02.2018 года "О возложении обязанности обеспечить беспрепятственный доступ инвалидов и других маломобильных групп населения в здание МБОУ "Средняя общеобразовательная школа № 2"</t>
  </si>
  <si>
    <t>0100000000</t>
  </si>
  <si>
    <t>0110000000</t>
  </si>
  <si>
    <t>0110100000</t>
  </si>
  <si>
    <t>011012Н020</t>
  </si>
  <si>
    <t>Единая субвенция на выполнение отдельных государственных полномочий в сфере образования</t>
  </si>
  <si>
    <t>01101РН450</t>
  </si>
  <si>
    <t>Предоставление дошкольного образования, присмотр и уход за детьми в муниципальных дошкольных образовательных организациях (бюджет района)</t>
  </si>
  <si>
    <t>0110200000</t>
  </si>
  <si>
    <t>011022Н020</t>
  </si>
  <si>
    <t>01102РН460</t>
  </si>
  <si>
    <t>Предоставление дошкольного, общего (начального, основного, среднего) и дополнительного образования, а также присмотр, уход и содержание детей в муниципальных общеобразовательных организациях (бюджет района)</t>
  </si>
  <si>
    <t>0110500000</t>
  </si>
  <si>
    <t>01105РН620</t>
  </si>
  <si>
    <t>Реконструкция здания детского сада по адресу: Пермский край, Верещагинский район, п. Зюкайка, ул. Тимирязева, 8</t>
  </si>
  <si>
    <t>0110600000</t>
  </si>
  <si>
    <t>01106SР043</t>
  </si>
  <si>
    <t>01106РН030</t>
  </si>
  <si>
    <t>01106РН060</t>
  </si>
  <si>
    <t>0120000000</t>
  </si>
  <si>
    <t>0120200000</t>
  </si>
  <si>
    <t>Основное мероприятие "Создание условий для развития молодых талантов и детей с высокой мотивацией к обучению"</t>
  </si>
  <si>
    <t>01202РН560</t>
  </si>
  <si>
    <t>Организация базовой пилотной площадки по поддержке технического конструирования для детей дошкольного возраста</t>
  </si>
  <si>
    <t>0120300000</t>
  </si>
  <si>
    <t>012032Н020</t>
  </si>
  <si>
    <t>0400000000</t>
  </si>
  <si>
    <t>0410000000</t>
  </si>
  <si>
    <t>0410200000</t>
  </si>
  <si>
    <t>04102РЭ100</t>
  </si>
  <si>
    <t>Техническое переоснащение систем теплоснабжения муниципальных учреждений (переход на газовое оборудование)</t>
  </si>
  <si>
    <t>0410300000</t>
  </si>
  <si>
    <t>04103РЭ060</t>
  </si>
  <si>
    <t>1100000000</t>
  </si>
  <si>
    <t>Муниципальная программа "Профилактика правонарушений в Верещагинском муниципальном районе"</t>
  </si>
  <si>
    <t>1110000000</t>
  </si>
  <si>
    <t>Подпрограмма "Охрана общественного порядка на территории муниципального образования "Верещагинский муниципальный район Пермского края"</t>
  </si>
  <si>
    <t>1110200000</t>
  </si>
  <si>
    <t>Основное мероприятие "Профилактика правонарушений на улице и общественных местах"</t>
  </si>
  <si>
    <t>11102РП010</t>
  </si>
  <si>
    <t>01102SН040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</si>
  <si>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 (бюджет района)</t>
  </si>
  <si>
    <t>01106SР041</t>
  </si>
  <si>
    <t>Капитальный ремонт спортзала (лит. В) МБОУ "Нижне-Галинская ООШ" по адресу: Пермский край, Верещагинский район, д. Нижнее Галино, ул. Советская, 9</t>
  </si>
  <si>
    <t>01106SР042</t>
  </si>
  <si>
    <t>Капитальный ремонт спортивной площадки на территории МБОУ "Путинская СОШ" с. Путино Верещагинского района Пермского края</t>
  </si>
  <si>
    <t>01106SФ130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</si>
  <si>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</si>
  <si>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0110700000</t>
  </si>
  <si>
    <t>01107РН100</t>
  </si>
  <si>
    <t>01107РН120</t>
  </si>
  <si>
    <t>Обеспечение питанием учащихся 1-й ступени, ожидающих перевозку к месту жительства</t>
  </si>
  <si>
    <t>012032Н080</t>
  </si>
  <si>
    <t>Стимулирование педагогических работников по результатам обучения школьников (краевой бюджет)</t>
  </si>
  <si>
    <t>04103РЭ070</t>
  </si>
  <si>
    <t>0110300000</t>
  </si>
  <si>
    <t>01103РН470</t>
  </si>
  <si>
    <t>Предоставление дополнительного образования в муниципальных организациях дополнительного образования</t>
  </si>
  <si>
    <t>0111000000</t>
  </si>
  <si>
    <t>Основное мероприятие "Материально-техническое оснащение организаций дополнительного образования"</t>
  </si>
  <si>
    <t>01110РН500</t>
  </si>
  <si>
    <t>Приобретение оборудования для реализации программ дополнительного образования детей по радиотехнике и робототехнике</t>
  </si>
  <si>
    <t>Молодежная политика</t>
  </si>
  <si>
    <t>0110800000</t>
  </si>
  <si>
    <t>011082С140</t>
  </si>
  <si>
    <t>01108РН330</t>
  </si>
  <si>
    <t>0110400000</t>
  </si>
  <si>
    <t>01104А0090</t>
  </si>
  <si>
    <t>0120100000</t>
  </si>
  <si>
    <t>01201РН180</t>
  </si>
  <si>
    <t>01202РН190</t>
  </si>
  <si>
    <t>01202РН200</t>
  </si>
  <si>
    <t>01202РН220</t>
  </si>
  <si>
    <t>01203РН290</t>
  </si>
  <si>
    <t>01203РН300</t>
  </si>
  <si>
    <t>0130000000</t>
  </si>
  <si>
    <t>0130100000</t>
  </si>
  <si>
    <t>01301А0050</t>
  </si>
  <si>
    <t>01301А0080</t>
  </si>
  <si>
    <t>Сопровождение, поддержка и развитие программного обеспечения объектов ИТ-инфраструктуры, автоматизация деятельности, оказания услуг, исполнения функций органами местного самоуправления</t>
  </si>
  <si>
    <t>0130200000</t>
  </si>
  <si>
    <t>Основное мероприятие "Реализация делегированных государственных полномочий в сфере образования"</t>
  </si>
  <si>
    <t>013022Н020</t>
  </si>
  <si>
    <t>013022С140</t>
  </si>
  <si>
    <t>1120000000</t>
  </si>
  <si>
    <t>1120200000</t>
  </si>
  <si>
    <t>11202РП080</t>
  </si>
  <si>
    <t>Проведение и участие в конкурсах, направленных на предупреждение дорожно-транспортных происшествий</t>
  </si>
  <si>
    <t>11202РП110</t>
  </si>
  <si>
    <t>0110900000</t>
  </si>
  <si>
    <t>011092Н020</t>
  </si>
  <si>
    <t>01109РН430</t>
  </si>
  <si>
    <t>0120270450</t>
  </si>
  <si>
    <t>Единовременная премия обучающимся, награжденным знаком отличия Пермского края "Гордость Пермского края" (краевой бюджет)</t>
  </si>
  <si>
    <t>0120370490</t>
  </si>
  <si>
    <t>Единовременная денежная выплата педагогическим работникам муниципальных общеобразовательных учреждений на приобретение (строительство) жилого помещения</t>
  </si>
  <si>
    <t>800002С170</t>
  </si>
  <si>
    <t>80000SС240</t>
  </si>
  <si>
    <t>0200000000</t>
  </si>
  <si>
    <t>0230000000</t>
  </si>
  <si>
    <t>0230100000</t>
  </si>
  <si>
    <t>023012Ф180</t>
  </si>
  <si>
    <t>Организация занятий физической культурой для населения на базе образовательных организаций</t>
  </si>
  <si>
    <t>02301РК150</t>
  </si>
  <si>
    <t>0230300000</t>
  </si>
  <si>
    <t>02303РК190</t>
  </si>
  <si>
    <t>02301РК160</t>
  </si>
  <si>
    <t>Обеспечение участия спортивных сборных команд Верещагинского муниципального района в спортивных соревнованиях</t>
  </si>
  <si>
    <t>02301РК290</t>
  </si>
  <si>
    <t>0800000000</t>
  </si>
  <si>
    <t>0810000000</t>
  </si>
  <si>
    <t>0810100000</t>
  </si>
  <si>
    <t>08101РИ010</t>
  </si>
  <si>
    <t>0810200000</t>
  </si>
  <si>
    <t>08102РИ020</t>
  </si>
  <si>
    <t>0810300000</t>
  </si>
  <si>
    <t>08103РИ070</t>
  </si>
  <si>
    <t>08103РИ140</t>
  </si>
  <si>
    <t>Предоставление субсидий на увеличение уставного фонда муниципальным унитарным предприятиям</t>
  </si>
  <si>
    <t>0820000000</t>
  </si>
  <si>
    <t>0820100000</t>
  </si>
  <si>
    <t>08201РИ090</t>
  </si>
  <si>
    <t>0830000000</t>
  </si>
  <si>
    <t>0830100000</t>
  </si>
  <si>
    <t>08301РИ100</t>
  </si>
  <si>
    <t>0830200000</t>
  </si>
  <si>
    <t>08302РИ110</t>
  </si>
  <si>
    <t>08302РИ130</t>
  </si>
  <si>
    <t>08302РТ040</t>
  </si>
  <si>
    <t>0840000000</t>
  </si>
  <si>
    <t>0840100000</t>
  </si>
  <si>
    <t>084012С090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</si>
  <si>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</si>
  <si>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08401А0050</t>
  </si>
  <si>
    <t>08401АТ080</t>
  </si>
  <si>
    <t>Администрирование отдельных полномочий по осуществлению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</t>
  </si>
  <si>
    <t>08401АТ090</t>
  </si>
  <si>
    <t>Администрирование отдельных полномочий по организации благоустройства территории поселения</t>
  </si>
  <si>
    <t>0900000000</t>
  </si>
  <si>
    <t>0930000000</t>
  </si>
  <si>
    <t>0930100000</t>
  </si>
  <si>
    <t>09301РШ090</t>
  </si>
  <si>
    <t>80000РФ050</t>
  </si>
  <si>
    <t>Уплата налога на добавленную стоимость от продажи имущества, находящегося в муниципальной казне МО "Верещагинский муниципальный район", во избежание образования кредиторской задолженности</t>
  </si>
  <si>
    <t>0300000000</t>
  </si>
  <si>
    <t>0310000000</t>
  </si>
  <si>
    <t>0310200000</t>
  </si>
  <si>
    <t>03102SТ040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</si>
  <si>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</si>
  <si>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03102РД070</t>
  </si>
  <si>
    <t>0320000000</t>
  </si>
  <si>
    <t>Подпрограмма "Повышение безопасности дорожного движения в Верещагинском муниципальном районе"</t>
  </si>
  <si>
    <t>0320100000</t>
  </si>
  <si>
    <t>Основное мероприятие "Профилактика возникновения опасных участков для дорожного движения"</t>
  </si>
  <si>
    <t>03201РД080</t>
  </si>
  <si>
    <t>Модернизация нерегулируемых пешеходных переходов</t>
  </si>
  <si>
    <t>08103РИ030</t>
  </si>
  <si>
    <t>08103РИ040</t>
  </si>
  <si>
    <t>08103РИ050</t>
  </si>
  <si>
    <t>0910000000</t>
  </si>
  <si>
    <t>Подпрограмма "Снижение техногенной нагрузки на водные объекты, сохранение и восстановление водных экосистем"</t>
  </si>
  <si>
    <t>0910100000</t>
  </si>
  <si>
    <t>Основное мероприятие "Снижение техногенной нагрузки на окружающую среду от сбросов загрязняющих веществ в водные объекты"</t>
  </si>
  <si>
    <t>09101АТ050</t>
  </si>
  <si>
    <t>Реализация мероприятий по лицензированию скважин для водоснабжения населения</t>
  </si>
  <si>
    <t>80000Р0010</t>
  </si>
  <si>
    <t>08103РИ060</t>
  </si>
  <si>
    <t>0920000000</t>
  </si>
  <si>
    <t>Подпрограмма "Снижение техногенной нагрузки на окружающую среду от отходов"</t>
  </si>
  <si>
    <t>0920200000</t>
  </si>
  <si>
    <t>Основное мероприятие "Реализация полномочий по участию в организации деятельности по сбору (в том числе раздельному сбору), транспортированию, обработке, утилизации, обезвреживанию, захоронению отходов на территории Верещагинского муниципального района"</t>
  </si>
  <si>
    <t>09202РШ040</t>
  </si>
  <si>
    <t>Захоронение отходов на санкционированных свалках Верещагинского муниципального района</t>
  </si>
  <si>
    <t>09202РШ050</t>
  </si>
  <si>
    <t>Прием и учет отходов на санкционированных свалках Верещагинского муниципального района</t>
  </si>
  <si>
    <t>80000L5550</t>
  </si>
  <si>
    <t>Поддержка муниципальных программ формирования современной городской среды</t>
  </si>
  <si>
    <t>80000SЖ090</t>
  </si>
  <si>
    <t>80000ГТ550</t>
  </si>
  <si>
    <t>Благоустройство придомовой территории дома № 12 ул. Парковая</t>
  </si>
  <si>
    <t>80000РФ010</t>
  </si>
  <si>
    <t>Откачка и вывоз жидких бытовых отходов, содержащих нефтепродукты, сбор и транспортировка нефтесодержащих отходов в целях недопущения загрязнения окружающей среды</t>
  </si>
  <si>
    <t>800002С260</t>
  </si>
  <si>
    <t>081032С080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</si>
  <si>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</si>
  <si>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081032С070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</si>
  <si>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</si>
  <si>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1200000000</t>
  </si>
  <si>
    <t>1230000000</t>
  </si>
  <si>
    <t>1230100000</t>
  </si>
  <si>
    <t>12301А0010</t>
  </si>
  <si>
    <t>12301А0210</t>
  </si>
  <si>
    <t>1210000000</t>
  </si>
  <si>
    <t>1210100000</t>
  </si>
  <si>
    <t>12101РУ010</t>
  </si>
  <si>
    <t>1210200000</t>
  </si>
  <si>
    <t>12102А0060</t>
  </si>
  <si>
    <t>12301А0050</t>
  </si>
  <si>
    <t>1230200000</t>
  </si>
  <si>
    <t>123022К080</t>
  </si>
  <si>
    <t>Обеспечение хранения, комплектования, учета и использования документов государственной части документов архивного фонда Пермского края</t>
  </si>
  <si>
    <t>123022П040</t>
  </si>
  <si>
    <t>123022П060</t>
  </si>
  <si>
    <t>123022С050</t>
  </si>
  <si>
    <t>123022Т060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</si>
  <si>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</si>
  <si>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123022У110</t>
  </si>
  <si>
    <t>1300000000</t>
  </si>
  <si>
    <t>1310000000</t>
  </si>
  <si>
    <t>1310200000</t>
  </si>
  <si>
    <t>13102РЧ020</t>
  </si>
  <si>
    <t>13102РЧ030</t>
  </si>
  <si>
    <t>Проведение обучения сотрудников ЕДДС в специализированных учебных заведениях</t>
  </si>
  <si>
    <t>13102РЧ040</t>
  </si>
  <si>
    <t>800002С030</t>
  </si>
  <si>
    <t>Денежные вознаграждения комиссиям по делам несовершеннолетних и защите их прав (победителям конкурса комиссий по делам несовершеннолетних и защите их прав по достижению наиболее результативных значений показателей эффективности их деятельности)</t>
  </si>
  <si>
    <t>1230251200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</si>
  <si>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</si>
  <si>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0600000000</t>
  </si>
  <si>
    <t>Муниципальная программа "Экономическое развитие Верещагинского муниципального района"</t>
  </si>
  <si>
    <t>0620000000</t>
  </si>
  <si>
    <t>0620100000</t>
  </si>
  <si>
    <t>06201РЦ010</t>
  </si>
  <si>
    <t>11102РП170</t>
  </si>
  <si>
    <t>Изготовление и размещение социальной рекламы</t>
  </si>
  <si>
    <t>11202РП150</t>
  </si>
  <si>
    <t>Временное трудоустройство несовершеннолетних, состоящих на учете в ОДН, КДНиЗП, в возрасте от 14 до 18 лет в свободное от учебы время</t>
  </si>
  <si>
    <t>12102А0070</t>
  </si>
  <si>
    <t>1220000000</t>
  </si>
  <si>
    <t>1220100000</t>
  </si>
  <si>
    <t>12201РУ040</t>
  </si>
  <si>
    <t>1220300000</t>
  </si>
  <si>
    <t>12203РУ050</t>
  </si>
  <si>
    <t>1230259300</t>
  </si>
  <si>
    <t>80000А0090</t>
  </si>
  <si>
    <t>80000РN020</t>
  </si>
  <si>
    <t>Уплата административного штрафа по решению суда № 12-103/2018 от 01.11.2018 года в связи с невыполнением требований Управления Росприроднадзора по Пермскому краю по защите земель и охране почв от негативного воздействия</t>
  </si>
  <si>
    <t>80000РФ020</t>
  </si>
  <si>
    <t>Уплата земельного налога за земельный участок, предоставленный в целях строительства нового корпуса школы МАОУ "ВСОШ №121"</t>
  </si>
  <si>
    <t>80000РФ030</t>
  </si>
  <si>
    <t>Оплата услуг охраны кабинета 416, находящегося в здании администрации Верещагинского муниципального района Пермского края (г.Верещагино, ул.Ленина 26), в связи с проведением выборов Президента Российской Федерации на территории Верещагинского муниципального района</t>
  </si>
  <si>
    <t>80000РФ060</t>
  </si>
  <si>
    <t>Уплата государственной пошлины за перерегистрацию средства массовой информации - газеты "Заря"</t>
  </si>
  <si>
    <t>80000РФ070</t>
  </si>
  <si>
    <t>Уплата госпошлины по иску Управления Федеральной службы по надзору защиты прав потребителей и благополучия человека по Пермскому краю к МУП "Верещагинский комбинат детского питания"</t>
  </si>
  <si>
    <t>0700000000</t>
  </si>
  <si>
    <t>Муниципальная программа "Развитие сельского хозяйства и устойчивое развитие сельских территорий Верещагинского муниципального района"</t>
  </si>
  <si>
    <t>0710000000</t>
  </si>
  <si>
    <t>0710200000</t>
  </si>
  <si>
    <t>Основное мероприятие "Сохранение и развитие кадрового потенциала"</t>
  </si>
  <si>
    <t>07102РЯ040</t>
  </si>
  <si>
    <t>Организация и проведение районных конкурсов профессионального мастерства среди работников сельского хозяйства Верещагинского муниципального района</t>
  </si>
  <si>
    <t>07102РЯ050</t>
  </si>
  <si>
    <t>Организация и проведение сельскохозяйственных ярмарок - выставок</t>
  </si>
  <si>
    <t>0720000000</t>
  </si>
  <si>
    <t>Подпрограмма "Поддержка малых форм хозяйствования"</t>
  </si>
  <si>
    <t>0720200000</t>
  </si>
  <si>
    <t>072022У030</t>
  </si>
  <si>
    <t>Поддержка достижения целевых показателей региональных программ развития агропромышленного комплекса (расходы, не софинансируемые из федерального бюджета) (краевой бюджет)</t>
  </si>
  <si>
    <t>07202R5430</t>
  </si>
  <si>
    <t>Поддержка достижения целевых показателей региональных программ развития агропромышленного комплекса (федеральный и краевой бюджет)</t>
  </si>
  <si>
    <t>0730000000</t>
  </si>
  <si>
    <t>0730300000</t>
  </si>
  <si>
    <t>07303SР041</t>
  </si>
  <si>
    <t>Газопровод низкого давления по ул. Абатурова, Лесная, Зеленая, Молодежная, Заречная, Центральная, Мира, Тетеновых в д. Бородули Верещагинского района Пермского края</t>
  </si>
  <si>
    <t>07303SР042</t>
  </si>
  <si>
    <t>Распределительный газопровод низкого давления п. Зюкайка Верещагинского района Пермского края</t>
  </si>
  <si>
    <t>80000SР041</t>
  </si>
  <si>
    <t>Распределительный газопровод для газоснабжения жилых домов по ул. Комсомольская, Трудовая, 8 Марта, Фабричная, Свердлова, Октябрьская, Свободы, Фрунзе, Челюскинцев, К. Маркса г. Верещагино</t>
  </si>
  <si>
    <t>0920100000</t>
  </si>
  <si>
    <t>Основное мероприятие "Реализация мероприятий межпоселенческого характера по охране окружающей среды"</t>
  </si>
  <si>
    <t>09201РШ030</t>
  </si>
  <si>
    <t>Сбор, транспортирование и передача на утилизацию ртутьсодержащих отходов 1 класса опасности от муниципальных учреждений муниципального района</t>
  </si>
  <si>
    <t>Образование</t>
  </si>
  <si>
    <t>0220000000</t>
  </si>
  <si>
    <t>Подпрограмма "Развитие системы дополнительного образования детей"</t>
  </si>
  <si>
    <t>0220100000</t>
  </si>
  <si>
    <t>02201РК280</t>
  </si>
  <si>
    <t>Оказание услуг по предоставлению дополнительного образования детей в области искусств</t>
  </si>
  <si>
    <t>0220200000</t>
  </si>
  <si>
    <t>02202РК130</t>
  </si>
  <si>
    <t>Организация и проведение мероприятий, направленных на выявление и развитие у обучающихся творческих способностей, интереса к творческой деятельности</t>
  </si>
  <si>
    <t>0210000000</t>
  </si>
  <si>
    <t>0210500000</t>
  </si>
  <si>
    <t>02105РК080</t>
  </si>
  <si>
    <t>Осуществление мероприятий межпоселенческого характера по работе с молодежью</t>
  </si>
  <si>
    <t>02105РК090</t>
  </si>
  <si>
    <t>02202РК120</t>
  </si>
  <si>
    <t>02202РК140</t>
  </si>
  <si>
    <t>0210100000</t>
  </si>
  <si>
    <t>Основное мероприятие "Обеспечение доступности и качества библиотечных услуг"</t>
  </si>
  <si>
    <t>02101R5190</t>
  </si>
  <si>
    <t>Комплектование книжного фонда муниципальных библиотек и подключение общедоступных библиотек к сети "Интернет" и развитие библиотечного дела с учетом задачи расширения информационных технологий и оцифровки</t>
  </si>
  <si>
    <t>02101РК230</t>
  </si>
  <si>
    <t>Оказание услуг, выполнение работ в области библиотечного дела</t>
  </si>
  <si>
    <t>0210200000</t>
  </si>
  <si>
    <t>02102РК240</t>
  </si>
  <si>
    <t>Оказание услуг, выполнение работ в области музейного дела</t>
  </si>
  <si>
    <t>02102РК250</t>
  </si>
  <si>
    <t>Обеспечение работы с музейным фондом в базе данных Комплексной автоматизированной музейной информационной системы КАМИС</t>
  </si>
  <si>
    <t>0210300000</t>
  </si>
  <si>
    <t>02103РК030</t>
  </si>
  <si>
    <t>Организация и проведение культурно-массовых мероприятий на территории Верещагинского муниципального района</t>
  </si>
  <si>
    <t>0210400000</t>
  </si>
  <si>
    <t>02104РК070</t>
  </si>
  <si>
    <t>09301РШ070</t>
  </si>
  <si>
    <t>Совершенствование и развитие информационного экологического центра</t>
  </si>
  <si>
    <t>1400000000</t>
  </si>
  <si>
    <t>1410000000</t>
  </si>
  <si>
    <t>1410100000</t>
  </si>
  <si>
    <t>14101РЕ020</t>
  </si>
  <si>
    <t>02103РК040</t>
  </si>
  <si>
    <t>0900</t>
  </si>
  <si>
    <t>Здравоохранение</t>
  </si>
  <si>
    <t>0909</t>
  </si>
  <si>
    <t>Другие вопросы в области здравоохранения</t>
  </si>
  <si>
    <t>800002А180</t>
  </si>
  <si>
    <t>Реализация мероприятий по созданию условий осуществления медицинской деятельности в модульных зданиях</t>
  </si>
  <si>
    <t>80000А0110</t>
  </si>
  <si>
    <t>0240000000</t>
  </si>
  <si>
    <t>Подпрограмма "Обеспечение жильем молодых семей на территории Верещагинского муниципального района"</t>
  </si>
  <si>
    <t>0240100000</t>
  </si>
  <si>
    <t>Основное мероприятие "Обеспечение жильем молодых семей"</t>
  </si>
  <si>
    <t>02401SС020</t>
  </si>
  <si>
    <t>0730100000</t>
  </si>
  <si>
    <t>Основное мероприятие "Улучшение жилищных условий граждан, проживающих в сельской местности"</t>
  </si>
  <si>
    <t>07301L5670</t>
  </si>
  <si>
    <t>Улучшение жилищных условий граждан, проживающих в сельской местности, в рамках реализации мероприятий по устойчивому развитию сельских территорий</t>
  </si>
  <si>
    <t>800002С180</t>
  </si>
  <si>
    <t>0230200000</t>
  </si>
  <si>
    <t>02302SР040</t>
  </si>
  <si>
    <t>02302SФ130</t>
  </si>
  <si>
    <t>02302РК230</t>
  </si>
  <si>
    <t>1220200000</t>
  </si>
  <si>
    <t>12202РУ060</t>
  </si>
  <si>
    <t>1000000000</t>
  </si>
  <si>
    <t>Муниципальная программа "Управление муниципальными финансами и муниципальным долгом муниципального образования "Верещагинский муниципальный район"</t>
  </si>
  <si>
    <t>1040000000</t>
  </si>
  <si>
    <t>1040100000</t>
  </si>
  <si>
    <t>104012Ц320</t>
  </si>
  <si>
    <t>10401А0050</t>
  </si>
  <si>
    <t>10401АТ010</t>
  </si>
  <si>
    <t>80000А0150</t>
  </si>
  <si>
    <t>800002Р040</t>
  </si>
  <si>
    <t xml:space="preserve">Межбюджетные трансферты общего характера бюджетам бюджетной системы Российской Федерации </t>
  </si>
  <si>
    <t>1030000000</t>
  </si>
  <si>
    <t>1030100000</t>
  </si>
  <si>
    <t>10301РТ010</t>
  </si>
  <si>
    <t>10301РТ050</t>
  </si>
  <si>
    <t>Предоставление иных межбюджетных трансфертов в форме дотации на сбалансированность бюджетов поселений</t>
  </si>
  <si>
    <t>800002Я100</t>
  </si>
  <si>
    <t>Конкурс на лучшую организацию работы представительных органов муниципальных районов и городских округов Пермского края</t>
  </si>
  <si>
    <t>800002Я110</t>
  </si>
  <si>
    <t>Конкурс представительных органов муниципальных районов и городских округов Пермского края на лучшую организацию работы муниципальных молодежных парламентов</t>
  </si>
  <si>
    <t>80000А0020</t>
  </si>
  <si>
    <t>80000А0030</t>
  </si>
  <si>
    <t>80000А0050</t>
  </si>
  <si>
    <t>80000А0060</t>
  </si>
  <si>
    <t>80000А0210</t>
  </si>
  <si>
    <t>80000А0040</t>
  </si>
  <si>
    <t>80000АТ030</t>
  </si>
  <si>
    <t>КУЛЬТУРА, КИНЕМАТОГРАФИЯ</t>
  </si>
  <si>
    <t>МЕЖБЮДЖЕТНЫЕ ТРАНСФЕРТЫ ОБЩЕГО ХАРАКТЕРА БЮДЖЕТАМ БЮДЖЕТНОЙ СИСТЕМЫ РОССИЙСКОЙ ФЕДЕРАЦИИ</t>
  </si>
  <si>
    <t>611</t>
  </si>
  <si>
    <t>621</t>
  </si>
  <si>
    <t>121</t>
  </si>
  <si>
    <t>129</t>
  </si>
  <si>
    <t>08201РИ120</t>
  </si>
  <si>
    <t>Обеспечение проведения комплексных кадастровых работ</t>
  </si>
  <si>
    <t>Вед.</t>
  </si>
  <si>
    <t>Рз.,Пр.</t>
  </si>
  <si>
    <t>ЦСР</t>
  </si>
  <si>
    <t>ВР</t>
  </si>
  <si>
    <t xml:space="preserve">Наименование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</si>
  <si>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</si>
  <si>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</si>
  <si>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</si>
  <si>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</si>
  <si>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</si>
  <si>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</si>
  <si>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1.16.25.050.01.0.000</t>
  </si>
  <si>
    <t>1.16.32.000.05.0.000</t>
  </si>
  <si>
    <t>от 25.04.2019 г. №</t>
  </si>
  <si>
    <t>от 25.04.2019  №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</si>
</sst>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0.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0"/>
    <numFmt numFmtId="181" formatCode="0.0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?.0"/>
    <numFmt numFmtId="188" formatCode="#,##0.000"/>
    <numFmt numFmtId="189" formatCode="0.0%"/>
    <numFmt numFmtId="190" formatCode="#,##0.00_ ;\-#,##0.00\ "/>
    <numFmt numFmtId="191" formatCode="_-* #,##0.00\ _D_M_-;\-* #,##0.00\ _D_M_-;_-* &quot;-&quot;??\ _D_M_-;_-@_-"/>
    <numFmt numFmtId="192" formatCode="_(* #,##0.00_);_(* \(#,##0.00\);_(* &quot;-&quot;??_);_(@_)"/>
    <numFmt numFmtId="193" formatCode="[$-10419]#,##0.00"/>
  </numFmts>
  <fonts count="8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Calibri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9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3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63" fillId="8" borderId="0" applyNumberFormat="0" applyBorder="0" applyAlignment="0" applyProtection="0"/>
    <xf numFmtId="0" fontId="9" fillId="9" borderId="0" applyNumberFormat="0" applyBorder="0" applyAlignment="0" applyProtection="0"/>
    <xf numFmtId="0" fontId="63" fillId="10" borderId="0" applyNumberFormat="0" applyBorder="0" applyAlignment="0" applyProtection="0"/>
    <xf numFmtId="0" fontId="9" fillId="7" borderId="0" applyNumberFormat="0" applyBorder="0" applyAlignment="0" applyProtection="0"/>
    <xf numFmtId="0" fontId="63" fillId="11" borderId="0" applyNumberFormat="0" applyBorder="0" applyAlignment="0" applyProtection="0"/>
    <xf numFmtId="0" fontId="9" fillId="12" borderId="0" applyNumberFormat="0" applyBorder="0" applyAlignment="0" applyProtection="0"/>
    <xf numFmtId="0" fontId="63" fillId="13" borderId="0" applyNumberFormat="0" applyBorder="0" applyAlignment="0" applyProtection="0"/>
    <xf numFmtId="0" fontId="9" fillId="14" borderId="0" applyNumberFormat="0" applyBorder="0" applyAlignment="0" applyProtection="0"/>
    <xf numFmtId="0" fontId="63" fillId="15" borderId="0" applyNumberFormat="0" applyBorder="0" applyAlignment="0" applyProtection="0"/>
    <xf numFmtId="0" fontId="9" fillId="16" borderId="0" applyNumberFormat="0" applyBorder="0" applyAlignment="0" applyProtection="0"/>
    <xf numFmtId="0" fontId="63" fillId="17" borderId="0" applyNumberFormat="0" applyBorder="0" applyAlignment="0" applyProtection="0"/>
    <xf numFmtId="0" fontId="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3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9" borderId="0" applyNumberFormat="0" applyBorder="0" applyAlignment="0" applyProtection="0"/>
    <xf numFmtId="0" fontId="26" fillId="18" borderId="0" applyNumberFormat="0" applyBorder="0" applyAlignment="0" applyProtection="0"/>
    <xf numFmtId="0" fontId="63" fillId="22" borderId="0" applyNumberFormat="0" applyBorder="0" applyAlignment="0" applyProtection="0"/>
    <xf numFmtId="0" fontId="9" fillId="6" borderId="0" applyNumberFormat="0" applyBorder="0" applyAlignment="0" applyProtection="0"/>
    <xf numFmtId="0" fontId="63" fillId="23" borderId="0" applyNumberFormat="0" applyBorder="0" applyAlignment="0" applyProtection="0"/>
    <xf numFmtId="0" fontId="9" fillId="3" borderId="0" applyNumberFormat="0" applyBorder="0" applyAlignment="0" applyProtection="0"/>
    <xf numFmtId="0" fontId="63" fillId="24" borderId="0" applyNumberFormat="0" applyBorder="0" applyAlignment="0" applyProtection="0"/>
    <xf numFmtId="0" fontId="9" fillId="25" borderId="0" applyNumberFormat="0" applyBorder="0" applyAlignment="0" applyProtection="0"/>
    <xf numFmtId="0" fontId="63" fillId="26" borderId="0" applyNumberFormat="0" applyBorder="0" applyAlignment="0" applyProtection="0"/>
    <xf numFmtId="0" fontId="9" fillId="14" borderId="0" applyNumberFormat="0" applyBorder="0" applyAlignment="0" applyProtection="0"/>
    <xf numFmtId="0" fontId="63" fillId="27" borderId="0" applyNumberFormat="0" applyBorder="0" applyAlignment="0" applyProtection="0"/>
    <xf numFmtId="0" fontId="9" fillId="6" borderId="0" applyNumberFormat="0" applyBorder="0" applyAlignment="0" applyProtection="0"/>
    <xf numFmtId="0" fontId="63" fillId="28" borderId="0" applyNumberFormat="0" applyBorder="0" applyAlignment="0" applyProtection="0"/>
    <xf numFmtId="0" fontId="9" fillId="29" borderId="0" applyNumberFormat="0" applyBorder="0" applyAlignment="0" applyProtection="0"/>
    <xf numFmtId="0" fontId="27" fillId="19" borderId="0" applyNumberFormat="0" applyBorder="0" applyAlignment="0" applyProtection="0"/>
    <xf numFmtId="0" fontId="27" fillId="3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9" borderId="0" applyNumberFormat="0" applyBorder="0" applyAlignment="0" applyProtection="0"/>
    <xf numFmtId="0" fontId="27" fillId="18" borderId="0" applyNumberFormat="0" applyBorder="0" applyAlignment="0" applyProtection="0"/>
    <xf numFmtId="0" fontId="64" fillId="30" borderId="0" applyNumberFormat="0" applyBorder="0" applyAlignment="0" applyProtection="0"/>
    <xf numFmtId="0" fontId="10" fillId="31" borderId="0" applyNumberFormat="0" applyBorder="0" applyAlignment="0" applyProtection="0"/>
    <xf numFmtId="0" fontId="64" fillId="32" borderId="0" applyNumberFormat="0" applyBorder="0" applyAlignment="0" applyProtection="0"/>
    <xf numFmtId="0" fontId="10" fillId="3" borderId="0" applyNumberFormat="0" applyBorder="0" applyAlignment="0" applyProtection="0"/>
    <xf numFmtId="0" fontId="64" fillId="33" borderId="0" applyNumberFormat="0" applyBorder="0" applyAlignment="0" applyProtection="0"/>
    <xf numFmtId="0" fontId="10" fillId="25" borderId="0" applyNumberFormat="0" applyBorder="0" applyAlignment="0" applyProtection="0"/>
    <xf numFmtId="0" fontId="64" fillId="34" borderId="0" applyNumberFormat="0" applyBorder="0" applyAlignment="0" applyProtection="0"/>
    <xf numFmtId="0" fontId="10" fillId="35" borderId="0" applyNumberFormat="0" applyBorder="0" applyAlignment="0" applyProtection="0"/>
    <xf numFmtId="0" fontId="64" fillId="36" borderId="0" applyNumberFormat="0" applyBorder="0" applyAlignment="0" applyProtection="0"/>
    <xf numFmtId="0" fontId="10" fillId="37" borderId="0" applyNumberFormat="0" applyBorder="0" applyAlignment="0" applyProtection="0"/>
    <xf numFmtId="0" fontId="64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8" borderId="0" applyNumberFormat="0" applyBorder="0" applyAlignment="0" applyProtection="0"/>
    <xf numFmtId="0" fontId="10" fillId="46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57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58" borderId="0" applyNumberFormat="0" applyBorder="0" applyAlignment="0" applyProtection="0"/>
    <xf numFmtId="0" fontId="9" fillId="59" borderId="0" applyNumberFormat="0" applyBorder="0" applyAlignment="0" applyProtection="0"/>
    <xf numFmtId="0" fontId="9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2" borderId="0" applyNumberFormat="0" applyBorder="0" applyAlignment="0" applyProtection="0"/>
    <xf numFmtId="0" fontId="28" fillId="47" borderId="0" applyNumberFormat="0" applyBorder="0" applyAlignment="0" applyProtection="0"/>
    <xf numFmtId="0" fontId="29" fillId="63" borderId="1" applyNumberFormat="0" applyAlignment="0" applyProtection="0"/>
    <xf numFmtId="0" fontId="18" fillId="48" borderId="2" applyNumberFormat="0" applyAlignment="0" applyProtection="0"/>
    <xf numFmtId="0" fontId="17" fillId="64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67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60" borderId="1" applyNumberFormat="0" applyAlignment="0" applyProtection="0"/>
    <xf numFmtId="0" fontId="35" fillId="0" borderId="6" applyNumberFormat="0" applyFill="0" applyAlignment="0" applyProtection="0"/>
    <xf numFmtId="0" fontId="20" fillId="60" borderId="0" applyNumberFormat="0" applyBorder="0" applyAlignment="0" applyProtection="0"/>
    <xf numFmtId="0" fontId="65" fillId="0" borderId="0">
      <alignment/>
      <protection/>
    </xf>
    <xf numFmtId="0" fontId="0" fillId="59" borderId="7" applyNumberFormat="0" applyFont="0" applyAlignment="0" applyProtection="0"/>
    <xf numFmtId="0" fontId="12" fillId="63" borderId="8" applyNumberFormat="0" applyAlignment="0" applyProtection="0"/>
    <xf numFmtId="4" fontId="4" fillId="68" borderId="9" applyNumberFormat="0" applyProtection="0">
      <alignment vertical="center"/>
    </xf>
    <xf numFmtId="4" fontId="36" fillId="68" borderId="10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37" fillId="68" borderId="9" applyNumberFormat="0" applyProtection="0">
      <alignment vertical="center"/>
    </xf>
    <xf numFmtId="4" fontId="38" fillId="68" borderId="10" applyNumberFormat="0" applyProtection="0">
      <alignment vertical="center"/>
    </xf>
    <xf numFmtId="0" fontId="0" fillId="0" borderId="0">
      <alignment/>
      <protection/>
    </xf>
    <xf numFmtId="4" fontId="4" fillId="68" borderId="9" applyNumberFormat="0" applyProtection="0">
      <alignment horizontal="left" vertical="center" indent="1"/>
    </xf>
    <xf numFmtId="4" fontId="36" fillId="68" borderId="10" applyNumberFormat="0" applyProtection="0">
      <alignment horizontal="left" vertical="center" indent="1"/>
    </xf>
    <xf numFmtId="0" fontId="0" fillId="0" borderId="0">
      <alignment/>
      <protection/>
    </xf>
    <xf numFmtId="4" fontId="4" fillId="68" borderId="9" applyNumberFormat="0" applyProtection="0">
      <alignment horizontal="left" vertical="center" indent="1"/>
    </xf>
    <xf numFmtId="0" fontId="39" fillId="68" borderId="10" applyNumberFormat="0" applyProtection="0">
      <alignment horizontal="left" vertical="top" indent="1"/>
    </xf>
    <xf numFmtId="0" fontId="36" fillId="68" borderId="10" applyNumberFormat="0" applyProtection="0">
      <alignment horizontal="left" vertical="top" indent="1"/>
    </xf>
    <xf numFmtId="0" fontId="0" fillId="0" borderId="0">
      <alignment/>
      <protection/>
    </xf>
    <xf numFmtId="4" fontId="4" fillId="37" borderId="9" applyNumberFormat="0" applyProtection="0">
      <alignment horizontal="left" vertical="center" indent="1"/>
    </xf>
    <xf numFmtId="4" fontId="36" fillId="2" borderId="0" applyNumberFormat="0" applyProtection="0">
      <alignment horizontal="left" vertical="center" indent="1"/>
    </xf>
    <xf numFmtId="0" fontId="0" fillId="0" borderId="0">
      <alignment/>
      <protection/>
    </xf>
    <xf numFmtId="4" fontId="4" fillId="7" borderId="9" applyNumberFormat="0" applyProtection="0">
      <alignment horizontal="right" vertical="center"/>
    </xf>
    <xf numFmtId="4" fontId="26" fillId="7" borderId="10" applyNumberFormat="0" applyProtection="0">
      <alignment horizontal="right" vertical="center"/>
    </xf>
    <xf numFmtId="0" fontId="0" fillId="0" borderId="0">
      <alignment/>
      <protection/>
    </xf>
    <xf numFmtId="4" fontId="4" fillId="69" borderId="9" applyNumberFormat="0" applyProtection="0">
      <alignment horizontal="right" vertical="center"/>
    </xf>
    <xf numFmtId="4" fontId="26" fillId="3" borderId="10" applyNumberFormat="0" applyProtection="0">
      <alignment horizontal="right" vertical="center"/>
    </xf>
    <xf numFmtId="0" fontId="0" fillId="0" borderId="0">
      <alignment/>
      <protection/>
    </xf>
    <xf numFmtId="4" fontId="4" fillId="70" borderId="11" applyNumberFormat="0" applyProtection="0">
      <alignment horizontal="right" vertical="center"/>
    </xf>
    <xf numFmtId="4" fontId="26" fillId="70" borderId="10" applyNumberFormat="0" applyProtection="0">
      <alignment horizontal="right" vertical="center"/>
    </xf>
    <xf numFmtId="0" fontId="0" fillId="0" borderId="0">
      <alignment/>
      <protection/>
    </xf>
    <xf numFmtId="4" fontId="4" fillId="29" borderId="9" applyNumberFormat="0" applyProtection="0">
      <alignment horizontal="right" vertical="center"/>
    </xf>
    <xf numFmtId="4" fontId="26" fillId="29" borderId="10" applyNumberFormat="0" applyProtection="0">
      <alignment horizontal="right" vertical="center"/>
    </xf>
    <xf numFmtId="0" fontId="0" fillId="0" borderId="0">
      <alignment/>
      <protection/>
    </xf>
    <xf numFmtId="4" fontId="4" fillId="39" borderId="9" applyNumberFormat="0" applyProtection="0">
      <alignment horizontal="right" vertical="center"/>
    </xf>
    <xf numFmtId="4" fontId="26" fillId="39" borderId="10" applyNumberFormat="0" applyProtection="0">
      <alignment horizontal="right" vertical="center"/>
    </xf>
    <xf numFmtId="0" fontId="0" fillId="0" borderId="0">
      <alignment/>
      <protection/>
    </xf>
    <xf numFmtId="4" fontId="4" fillId="71" borderId="9" applyNumberFormat="0" applyProtection="0">
      <alignment horizontal="right" vertical="center"/>
    </xf>
    <xf numFmtId="4" fontId="26" fillId="71" borderId="10" applyNumberFormat="0" applyProtection="0">
      <alignment horizontal="right" vertical="center"/>
    </xf>
    <xf numFmtId="0" fontId="0" fillId="0" borderId="0">
      <alignment/>
      <protection/>
    </xf>
    <xf numFmtId="4" fontId="4" fillId="20" borderId="9" applyNumberFormat="0" applyProtection="0">
      <alignment horizontal="right" vertical="center"/>
    </xf>
    <xf numFmtId="4" fontId="26" fillId="20" borderId="10" applyNumberFormat="0" applyProtection="0">
      <alignment horizontal="right" vertical="center"/>
    </xf>
    <xf numFmtId="0" fontId="0" fillId="0" borderId="0">
      <alignment/>
      <protection/>
    </xf>
    <xf numFmtId="4" fontId="4" fillId="72" borderId="9" applyNumberFormat="0" applyProtection="0">
      <alignment horizontal="right" vertical="center"/>
    </xf>
    <xf numFmtId="4" fontId="26" fillId="72" borderId="10" applyNumberFormat="0" applyProtection="0">
      <alignment horizontal="right" vertical="center"/>
    </xf>
    <xf numFmtId="0" fontId="0" fillId="0" borderId="0">
      <alignment/>
      <protection/>
    </xf>
    <xf numFmtId="4" fontId="4" fillId="25" borderId="9" applyNumberFormat="0" applyProtection="0">
      <alignment horizontal="right" vertical="center"/>
    </xf>
    <xf numFmtId="4" fontId="26" fillId="25" borderId="10" applyNumberFormat="0" applyProtection="0">
      <alignment horizontal="right" vertical="center"/>
    </xf>
    <xf numFmtId="0" fontId="0" fillId="0" borderId="0">
      <alignment/>
      <protection/>
    </xf>
    <xf numFmtId="4" fontId="4" fillId="73" borderId="11" applyNumberFormat="0" applyProtection="0">
      <alignment horizontal="left" vertical="center" indent="1"/>
    </xf>
    <xf numFmtId="4" fontId="36" fillId="73" borderId="12" applyNumberFormat="0" applyProtection="0">
      <alignment horizontal="left" vertical="center" indent="1"/>
    </xf>
    <xf numFmtId="0" fontId="0" fillId="0" borderId="0">
      <alignment/>
      <protection/>
    </xf>
    <xf numFmtId="4" fontId="0" fillId="19" borderId="11" applyNumberFormat="0" applyProtection="0">
      <alignment horizontal="left" vertical="center" indent="1"/>
    </xf>
    <xf numFmtId="4" fontId="26" fillId="74" borderId="0" applyNumberFormat="0" applyProtection="0">
      <alignment horizontal="left" vertical="center" indent="1"/>
    </xf>
    <xf numFmtId="0" fontId="0" fillId="0" borderId="0">
      <alignment/>
      <protection/>
    </xf>
    <xf numFmtId="4" fontId="0" fillId="19" borderId="11" applyNumberFormat="0" applyProtection="0">
      <alignment horizontal="left" vertical="center" indent="1"/>
    </xf>
    <xf numFmtId="4" fontId="40" fillId="19" borderId="0" applyNumberFormat="0" applyProtection="0">
      <alignment horizontal="left" vertical="center" indent="1"/>
    </xf>
    <xf numFmtId="0" fontId="0" fillId="0" borderId="0">
      <alignment/>
      <protection/>
    </xf>
    <xf numFmtId="4" fontId="4" fillId="2" borderId="9" applyNumberFormat="0" applyProtection="0">
      <alignment horizontal="right" vertical="center"/>
    </xf>
    <xf numFmtId="4" fontId="26" fillId="2" borderId="10" applyNumberFormat="0" applyProtection="0">
      <alignment horizontal="right" vertical="center"/>
    </xf>
    <xf numFmtId="0" fontId="0" fillId="0" borderId="0">
      <alignment/>
      <protection/>
    </xf>
    <xf numFmtId="4" fontId="4" fillId="74" borderId="11" applyNumberFormat="0" applyProtection="0">
      <alignment horizontal="left" vertical="center" indent="1"/>
    </xf>
    <xf numFmtId="4" fontId="26" fillId="74" borderId="0" applyNumberFormat="0" applyProtection="0">
      <alignment horizontal="left" vertical="center" indent="1"/>
    </xf>
    <xf numFmtId="0" fontId="0" fillId="0" borderId="0">
      <alignment/>
      <protection/>
    </xf>
    <xf numFmtId="4" fontId="4" fillId="2" borderId="11" applyNumberFormat="0" applyProtection="0">
      <alignment horizontal="left" vertical="center" indent="1"/>
    </xf>
    <xf numFmtId="4" fontId="26" fillId="2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19" borderId="10" applyNumberFormat="0" applyProtection="0">
      <alignment horizontal="left" vertical="center" indent="1"/>
    </xf>
    <xf numFmtId="0" fontId="4" fillId="21" borderId="9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4" fillId="19" borderId="10" applyNumberFormat="0" applyProtection="0">
      <alignment horizontal="left" vertical="top" indent="1"/>
    </xf>
    <xf numFmtId="0" fontId="0" fillId="19" borderId="10" applyNumberFormat="0" applyProtection="0">
      <alignment horizontal="left" vertical="top" indent="1"/>
    </xf>
    <xf numFmtId="0" fontId="0" fillId="0" borderId="0">
      <alignment/>
      <protection/>
    </xf>
    <xf numFmtId="0" fontId="0" fillId="2" borderId="10" applyNumberFormat="0" applyProtection="0">
      <alignment horizontal="left" vertical="center" indent="1"/>
    </xf>
    <xf numFmtId="0" fontId="4" fillId="75" borderId="9" applyNumberFormat="0" applyProtection="0">
      <alignment horizontal="left" vertical="center" indent="1"/>
    </xf>
    <xf numFmtId="0" fontId="4" fillId="2" borderId="10" applyNumberFormat="0" applyProtection="0">
      <alignment horizontal="left" vertical="top" indent="1"/>
    </xf>
    <xf numFmtId="0" fontId="0" fillId="2" borderId="10" applyNumberFormat="0" applyProtection="0">
      <alignment horizontal="left" vertical="top" indent="1"/>
    </xf>
    <xf numFmtId="0" fontId="0" fillId="0" borderId="0">
      <alignment/>
      <protection/>
    </xf>
    <xf numFmtId="0" fontId="0" fillId="6" borderId="10" applyNumberFormat="0" applyProtection="0">
      <alignment horizontal="left" vertical="center" indent="1"/>
    </xf>
    <xf numFmtId="0" fontId="4" fillId="6" borderId="9" applyNumberFormat="0" applyProtection="0">
      <alignment horizontal="left" vertical="center" indent="1"/>
    </xf>
    <xf numFmtId="0" fontId="4" fillId="6" borderId="10" applyNumberFormat="0" applyProtection="0">
      <alignment horizontal="left" vertical="top" indent="1"/>
    </xf>
    <xf numFmtId="0" fontId="0" fillId="6" borderId="10" applyNumberFormat="0" applyProtection="0">
      <alignment horizontal="left" vertical="top" indent="1"/>
    </xf>
    <xf numFmtId="0" fontId="0" fillId="0" borderId="0">
      <alignment/>
      <protection/>
    </xf>
    <xf numFmtId="0" fontId="4" fillId="74" borderId="9" applyNumberFormat="0" applyProtection="0">
      <alignment horizontal="left" vertical="center" indent="1"/>
    </xf>
    <xf numFmtId="0" fontId="0" fillId="74" borderId="10" applyNumberFormat="0" applyProtection="0">
      <alignment horizontal="left" vertical="center" indent="1"/>
    </xf>
    <xf numFmtId="0" fontId="0" fillId="0" borderId="0">
      <alignment/>
      <protection/>
    </xf>
    <xf numFmtId="0" fontId="4" fillId="74" borderId="10" applyNumberFormat="0" applyProtection="0">
      <alignment horizontal="left" vertical="top" indent="1"/>
    </xf>
    <xf numFmtId="0" fontId="0" fillId="74" borderId="10" applyNumberFormat="0" applyProtection="0">
      <alignment horizontal="left" vertical="top" indent="1"/>
    </xf>
    <xf numFmtId="0" fontId="0" fillId="0" borderId="0">
      <alignment/>
      <protection/>
    </xf>
    <xf numFmtId="0" fontId="4" fillId="5" borderId="13" applyNumberFormat="0">
      <alignment/>
      <protection locked="0"/>
    </xf>
    <xf numFmtId="0" fontId="0" fillId="5" borderId="14" applyNumberFormat="0">
      <alignment/>
      <protection locked="0"/>
    </xf>
    <xf numFmtId="0" fontId="0" fillId="0" borderId="0">
      <alignment/>
      <protection/>
    </xf>
    <xf numFmtId="0" fontId="41" fillId="19" borderId="15" applyBorder="0">
      <alignment/>
      <protection/>
    </xf>
    <xf numFmtId="4" fontId="42" fillId="4" borderId="10" applyNumberFormat="0" applyProtection="0">
      <alignment vertical="center"/>
    </xf>
    <xf numFmtId="4" fontId="26" fillId="4" borderId="10" applyNumberFormat="0" applyProtection="0">
      <alignment vertical="center"/>
    </xf>
    <xf numFmtId="0" fontId="0" fillId="0" borderId="0">
      <alignment/>
      <protection/>
    </xf>
    <xf numFmtId="4" fontId="37" fillId="4" borderId="14" applyNumberFormat="0" applyProtection="0">
      <alignment vertical="center"/>
    </xf>
    <xf numFmtId="4" fontId="43" fillId="4" borderId="10" applyNumberFormat="0" applyProtection="0">
      <alignment vertical="center"/>
    </xf>
    <xf numFmtId="0" fontId="0" fillId="0" borderId="0">
      <alignment/>
      <protection/>
    </xf>
    <xf numFmtId="4" fontId="42" fillId="21" borderId="10" applyNumberFormat="0" applyProtection="0">
      <alignment horizontal="left" vertical="center" indent="1"/>
    </xf>
    <xf numFmtId="4" fontId="26" fillId="4" borderId="10" applyNumberFormat="0" applyProtection="0">
      <alignment horizontal="left" vertical="center" indent="1"/>
    </xf>
    <xf numFmtId="0" fontId="0" fillId="0" borderId="0">
      <alignment/>
      <protection/>
    </xf>
    <xf numFmtId="0" fontId="42" fillId="4" borderId="10" applyNumberFormat="0" applyProtection="0">
      <alignment horizontal="left" vertical="top" indent="1"/>
    </xf>
    <xf numFmtId="0" fontId="26" fillId="4" borderId="10" applyNumberFormat="0" applyProtection="0">
      <alignment horizontal="left" vertical="top" indent="1"/>
    </xf>
    <xf numFmtId="0" fontId="0" fillId="0" borderId="0">
      <alignment/>
      <protection/>
    </xf>
    <xf numFmtId="4" fontId="26" fillId="74" borderId="10" applyNumberFormat="0" applyProtection="0">
      <alignment horizontal="right" vertical="center"/>
    </xf>
    <xf numFmtId="4" fontId="4" fillId="0" borderId="9" applyNumberFormat="0" applyProtection="0">
      <alignment horizontal="right" vertical="center"/>
    </xf>
    <xf numFmtId="4" fontId="4" fillId="0" borderId="9" applyNumberFormat="0" applyProtection="0">
      <alignment horizontal="right" vertical="center"/>
    </xf>
    <xf numFmtId="4" fontId="37" fillId="5" borderId="9" applyNumberFormat="0" applyProtection="0">
      <alignment horizontal="right" vertical="center"/>
    </xf>
    <xf numFmtId="4" fontId="43" fillId="74" borderId="10" applyNumberFormat="0" applyProtection="0">
      <alignment horizontal="right" vertical="center"/>
    </xf>
    <xf numFmtId="0" fontId="0" fillId="0" borderId="0">
      <alignment/>
      <protection/>
    </xf>
    <xf numFmtId="4" fontId="4" fillId="37" borderId="9" applyNumberFormat="0" applyProtection="0">
      <alignment horizontal="left" vertical="center" indent="1"/>
    </xf>
    <xf numFmtId="4" fontId="26" fillId="2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42" fillId="2" borderId="10" applyNumberFormat="0" applyProtection="0">
      <alignment horizontal="left" vertical="top" indent="1"/>
    </xf>
    <xf numFmtId="0" fontId="26" fillId="2" borderId="10" applyNumberFormat="0" applyProtection="0">
      <alignment horizontal="left" vertical="top" indent="1"/>
    </xf>
    <xf numFmtId="0" fontId="0" fillId="0" borderId="0">
      <alignment/>
      <protection/>
    </xf>
    <xf numFmtId="4" fontId="44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0" fillId="0" borderId="0">
      <alignment/>
      <protection/>
    </xf>
    <xf numFmtId="0" fontId="4" fillId="77" borderId="14">
      <alignment/>
      <protection/>
    </xf>
    <xf numFmtId="4" fontId="46" fillId="5" borderId="9" applyNumberFormat="0" applyProtection="0">
      <alignment horizontal="right" vertical="center"/>
    </xf>
    <xf numFmtId="4" fontId="47" fillId="74" borderId="10" applyNumberFormat="0" applyProtection="0">
      <alignment horizontal="right" vertical="center"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64" fillId="78" borderId="0" applyNumberFormat="0" applyBorder="0" applyAlignment="0" applyProtection="0"/>
    <xf numFmtId="0" fontId="10" fillId="79" borderId="0" applyNumberFormat="0" applyBorder="0" applyAlignment="0" applyProtection="0"/>
    <xf numFmtId="0" fontId="64" fillId="80" borderId="0" applyNumberFormat="0" applyBorder="0" applyAlignment="0" applyProtection="0"/>
    <xf numFmtId="0" fontId="10" fillId="70" borderId="0" applyNumberFormat="0" applyBorder="0" applyAlignment="0" applyProtection="0"/>
    <xf numFmtId="0" fontId="64" fillId="81" borderId="0" applyNumberFormat="0" applyBorder="0" applyAlignment="0" applyProtection="0"/>
    <xf numFmtId="0" fontId="10" fillId="20" borderId="0" applyNumberFormat="0" applyBorder="0" applyAlignment="0" applyProtection="0"/>
    <xf numFmtId="0" fontId="64" fillId="82" borderId="0" applyNumberFormat="0" applyBorder="0" applyAlignment="0" applyProtection="0"/>
    <xf numFmtId="0" fontId="10" fillId="35" borderId="0" applyNumberFormat="0" applyBorder="0" applyAlignment="0" applyProtection="0"/>
    <xf numFmtId="0" fontId="64" fillId="83" borderId="0" applyNumberFormat="0" applyBorder="0" applyAlignment="0" applyProtection="0"/>
    <xf numFmtId="0" fontId="10" fillId="37" borderId="0" applyNumberFormat="0" applyBorder="0" applyAlignment="0" applyProtection="0"/>
    <xf numFmtId="0" fontId="64" fillId="84" borderId="0" applyNumberFormat="0" applyBorder="0" applyAlignment="0" applyProtection="0"/>
    <xf numFmtId="0" fontId="10" fillId="71" borderId="0" applyNumberFormat="0" applyBorder="0" applyAlignment="0" applyProtection="0"/>
    <xf numFmtId="0" fontId="66" fillId="85" borderId="17" applyNumberFormat="0" applyAlignment="0" applyProtection="0"/>
    <xf numFmtId="0" fontId="11" fillId="18" borderId="1" applyNumberFormat="0" applyAlignment="0" applyProtection="0"/>
    <xf numFmtId="0" fontId="67" fillId="86" borderId="18" applyNumberFormat="0" applyAlignment="0" applyProtection="0"/>
    <xf numFmtId="0" fontId="12" fillId="21" borderId="8" applyNumberFormat="0" applyAlignment="0" applyProtection="0"/>
    <xf numFmtId="0" fontId="68" fillId="86" borderId="17" applyNumberFormat="0" applyAlignment="0" applyProtection="0"/>
    <xf numFmtId="0" fontId="13" fillId="21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19" applyNumberFormat="0" applyFill="0" applyAlignment="0" applyProtection="0"/>
    <xf numFmtId="0" fontId="14" fillId="0" borderId="20" applyNumberFormat="0" applyFill="0" applyAlignment="0" applyProtection="0"/>
    <xf numFmtId="0" fontId="70" fillId="0" borderId="21" applyNumberFormat="0" applyFill="0" applyAlignment="0" applyProtection="0"/>
    <xf numFmtId="0" fontId="15" fillId="0" borderId="4" applyNumberFormat="0" applyFill="0" applyAlignment="0" applyProtection="0"/>
    <xf numFmtId="0" fontId="71" fillId="0" borderId="22" applyNumberFormat="0" applyFill="0" applyAlignment="0" applyProtection="0"/>
    <xf numFmtId="0" fontId="16" fillId="0" borderId="23" applyNumberFormat="0" applyFill="0" applyAlignment="0" applyProtection="0"/>
    <xf numFmtId="0" fontId="7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2" fillId="0" borderId="24" applyNumberFormat="0" applyFill="0" applyAlignment="0" applyProtection="0"/>
    <xf numFmtId="0" fontId="17" fillId="0" borderId="25" applyNumberFormat="0" applyFill="0" applyAlignment="0" applyProtection="0"/>
    <xf numFmtId="0" fontId="73" fillId="87" borderId="26" applyNumberFormat="0" applyAlignment="0" applyProtection="0"/>
    <xf numFmtId="0" fontId="18" fillId="88" borderId="2" applyNumberFormat="0" applyAlignment="0" applyProtection="0"/>
    <xf numFmtId="0" fontId="7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5" fillId="89" borderId="0" applyNumberFormat="0" applyBorder="0" applyAlignment="0" applyProtection="0"/>
    <xf numFmtId="0" fontId="20" fillId="68" borderId="0" applyNumberFormat="0" applyBorder="0" applyAlignment="0" applyProtection="0"/>
    <xf numFmtId="0" fontId="9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4" fillId="90" borderId="0">
      <alignment/>
      <protection/>
    </xf>
    <xf numFmtId="0" fontId="8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4" fillId="90" borderId="0">
      <alignment/>
      <protection/>
    </xf>
    <xf numFmtId="0" fontId="2" fillId="0" borderId="0" applyNumberFormat="0" applyFill="0" applyBorder="0" applyAlignment="0" applyProtection="0"/>
    <xf numFmtId="0" fontId="76" fillId="91" borderId="0" applyNumberFormat="0" applyBorder="0" applyAlignment="0" applyProtection="0"/>
    <xf numFmtId="0" fontId="21" fillId="7" borderId="0" applyNumberFormat="0" applyBorder="0" applyAlignment="0" applyProtection="0"/>
    <xf numFmtId="0" fontId="7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8" fillId="0" borderId="28" applyNumberFormat="0" applyFill="0" applyAlignment="0" applyProtection="0"/>
    <xf numFmtId="0" fontId="23" fillId="0" borderId="29" applyNumberFormat="0" applyFill="0" applyAlignment="0" applyProtection="0"/>
    <xf numFmtId="0" fontId="49" fillId="0" borderId="0">
      <alignment/>
      <protection/>
    </xf>
    <xf numFmtId="0" fontId="7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0" fillId="93" borderId="0" applyNumberFormat="0" applyBorder="0" applyAlignment="0" applyProtection="0"/>
    <xf numFmtId="0" fontId="25" fillId="1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30" xfId="0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5" fillId="0" borderId="30" xfId="0" applyFont="1" applyFill="1" applyBorder="1" applyAlignment="1">
      <alignment horizontal="right" wrapText="1"/>
    </xf>
    <xf numFmtId="0" fontId="5" fillId="0" borderId="0" xfId="280" applyFont="1">
      <alignment/>
      <protection/>
    </xf>
    <xf numFmtId="0" fontId="5" fillId="0" borderId="0" xfId="280" applyFont="1" applyAlignment="1">
      <alignment horizontal="right"/>
      <protection/>
    </xf>
    <xf numFmtId="49" fontId="6" fillId="0" borderId="14" xfId="280" applyNumberFormat="1" applyFont="1" applyBorder="1" applyAlignment="1">
      <alignment horizontal="left" vertical="center" wrapText="1"/>
      <protection/>
    </xf>
    <xf numFmtId="0" fontId="6" fillId="0" borderId="14" xfId="280" applyFont="1" applyBorder="1" applyAlignment="1">
      <alignment horizontal="center" vertical="center"/>
      <protection/>
    </xf>
    <xf numFmtId="49" fontId="5" fillId="0" borderId="0" xfId="280" applyNumberFormat="1" applyFont="1" applyAlignment="1">
      <alignment/>
      <protection/>
    </xf>
    <xf numFmtId="0" fontId="5" fillId="0" borderId="0" xfId="280" applyFont="1" applyAlignment="1">
      <alignment/>
      <protection/>
    </xf>
    <xf numFmtId="49" fontId="6" fillId="0" borderId="14" xfId="280" applyNumberFormat="1" applyFont="1" applyBorder="1" applyAlignment="1">
      <alignment vertical="center"/>
      <protection/>
    </xf>
    <xf numFmtId="0" fontId="6" fillId="0" borderId="0" xfId="280" applyFont="1" applyFill="1" applyBorder="1" applyAlignment="1">
      <alignment horizontal="center" wrapText="1"/>
      <protection/>
    </xf>
    <xf numFmtId="0" fontId="5" fillId="0" borderId="14" xfId="316" applyNumberFormat="1" applyFont="1" applyBorder="1" applyAlignment="1">
      <alignment horizontal="center" vertical="center"/>
    </xf>
    <xf numFmtId="0" fontId="5" fillId="0" borderId="14" xfId="280" applyFont="1" applyBorder="1" applyAlignment="1">
      <alignment horizontal="center" vertical="center"/>
      <protection/>
    </xf>
    <xf numFmtId="4" fontId="5" fillId="0" borderId="14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 horizontal="right"/>
    </xf>
    <xf numFmtId="4" fontId="6" fillId="0" borderId="14" xfId="280" applyNumberFormat="1" applyFont="1" applyBorder="1" applyAlignment="1">
      <alignment horizontal="right" vertical="center"/>
      <protection/>
    </xf>
    <xf numFmtId="0" fontId="50" fillId="0" borderId="0" xfId="285" applyFont="1" applyFill="1">
      <alignment/>
      <protection/>
    </xf>
    <xf numFmtId="0" fontId="50" fillId="5" borderId="0" xfId="285" applyFont="1" applyFill="1">
      <alignment/>
      <protection/>
    </xf>
    <xf numFmtId="0" fontId="53" fillId="5" borderId="0" xfId="285" applyFont="1" applyFill="1">
      <alignment/>
      <protection/>
    </xf>
    <xf numFmtId="0" fontId="53" fillId="5" borderId="0" xfId="281" applyFont="1" applyFill="1">
      <alignment/>
      <protection/>
    </xf>
    <xf numFmtId="49" fontId="6" fillId="0" borderId="14" xfId="280" applyNumberFormat="1" applyFont="1" applyFill="1" applyBorder="1" applyAlignment="1">
      <alignment horizontal="center" vertical="center" wrapText="1"/>
      <protection/>
    </xf>
    <xf numFmtId="0" fontId="81" fillId="0" borderId="31" xfId="112" applyNumberFormat="1" applyFont="1" applyFill="1" applyBorder="1" applyAlignment="1">
      <alignment horizontal="left" wrapText="1" readingOrder="1"/>
      <protection/>
    </xf>
    <xf numFmtId="0" fontId="82" fillId="0" borderId="31" xfId="112" applyNumberFormat="1" applyFont="1" applyFill="1" applyBorder="1" applyAlignment="1">
      <alignment horizontal="left" wrapText="1" readingOrder="1"/>
      <protection/>
    </xf>
    <xf numFmtId="0" fontId="83" fillId="0" borderId="0" xfId="112" applyNumberFormat="1" applyFont="1" applyFill="1" applyBorder="1" applyAlignment="1">
      <alignment horizontal="left" wrapText="1" readingOrder="1"/>
      <protection/>
    </xf>
    <xf numFmtId="0" fontId="5" fillId="0" borderId="0" xfId="280" applyFont="1" applyFill="1">
      <alignment/>
      <protection/>
    </xf>
    <xf numFmtId="0" fontId="81" fillId="0" borderId="32" xfId="112" applyNumberFormat="1" applyFont="1" applyFill="1" applyBorder="1" applyAlignment="1">
      <alignment horizontal="left" wrapText="1" readingOrder="1"/>
      <protection/>
    </xf>
    <xf numFmtId="49" fontId="7" fillId="0" borderId="14" xfId="0" applyNumberFormat="1" applyFont="1" applyFill="1" applyBorder="1" applyAlignment="1" applyProtection="1">
      <alignment horizontal="left" wrapText="1"/>
      <protection/>
    </xf>
    <xf numFmtId="172" fontId="5" fillId="0" borderId="14" xfId="0" applyNumberFormat="1" applyFont="1" applyFill="1" applyBorder="1" applyAlignment="1" applyProtection="1">
      <alignment horizontal="left" vertical="center" wrapText="1"/>
      <protection/>
    </xf>
    <xf numFmtId="49" fontId="5" fillId="0" borderId="14" xfId="0" applyNumberFormat="1" applyFont="1" applyFill="1" applyBorder="1" applyAlignment="1" applyProtection="1">
      <alignment horizontal="left" vertical="center" wrapText="1"/>
      <protection/>
    </xf>
    <xf numFmtId="49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280" applyFont="1" applyFill="1">
      <alignment/>
      <protection/>
    </xf>
    <xf numFmtId="0" fontId="5" fillId="0" borderId="0" xfId="280" applyFont="1" applyFill="1" applyAlignment="1">
      <alignment horizontal="center"/>
      <protection/>
    </xf>
    <xf numFmtId="0" fontId="6" fillId="0" borderId="0" xfId="280" applyFont="1" applyFill="1" applyAlignment="1">
      <alignment horizontal="center"/>
      <protection/>
    </xf>
    <xf numFmtId="0" fontId="6" fillId="0" borderId="0" xfId="280" applyFont="1" applyFill="1" applyAlignment="1">
      <alignment/>
      <protection/>
    </xf>
    <xf numFmtId="49" fontId="6" fillId="0" borderId="0" xfId="280" applyNumberFormat="1" applyFont="1" applyFill="1" applyAlignment="1">
      <alignment horizontal="center"/>
      <protection/>
    </xf>
    <xf numFmtId="49" fontId="6" fillId="0" borderId="0" xfId="280" applyNumberFormat="1" applyFont="1" applyFill="1" applyAlignment="1">
      <alignment horizontal="left"/>
      <protection/>
    </xf>
    <xf numFmtId="22" fontId="6" fillId="0" borderId="0" xfId="280" applyNumberFormat="1" applyFont="1" applyFill="1" applyAlignment="1">
      <alignment horizontal="center"/>
      <protection/>
    </xf>
    <xf numFmtId="0" fontId="5" fillId="0" borderId="0" xfId="280" applyFont="1" applyFill="1" applyAlignment="1">
      <alignment horizontal="right"/>
      <protection/>
    </xf>
    <xf numFmtId="49" fontId="5" fillId="0" borderId="14" xfId="280" applyNumberFormat="1" applyFont="1" applyFill="1" applyBorder="1" applyAlignment="1">
      <alignment horizontal="center" vertical="center" wrapText="1"/>
      <protection/>
    </xf>
    <xf numFmtId="172" fontId="5" fillId="0" borderId="14" xfId="0" applyNumberFormat="1" applyFont="1" applyFill="1" applyBorder="1" applyAlignment="1">
      <alignment vertical="center" wrapText="1"/>
    </xf>
    <xf numFmtId="172" fontId="6" fillId="0" borderId="14" xfId="0" applyNumberFormat="1" applyFont="1" applyFill="1" applyBorder="1" applyAlignment="1">
      <alignment vertical="center" wrapText="1"/>
    </xf>
    <xf numFmtId="172" fontId="5" fillId="0" borderId="3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172" fontId="5" fillId="0" borderId="14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vertical="center" wrapText="1"/>
    </xf>
    <xf numFmtId="175" fontId="5" fillId="0" borderId="14" xfId="0" applyNumberFormat="1" applyFont="1" applyFill="1" applyBorder="1" applyAlignment="1">
      <alignment horizontal="left" vertical="center" wrapText="1"/>
    </xf>
    <xf numFmtId="49" fontId="5" fillId="0" borderId="34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75" fontId="5" fillId="0" borderId="14" xfId="0" applyNumberFormat="1" applyFont="1" applyFill="1" applyBorder="1" applyAlignment="1">
      <alignment vertical="center" wrapText="1"/>
    </xf>
    <xf numFmtId="49" fontId="7" fillId="0" borderId="14" xfId="0" applyNumberFormat="1" applyFont="1" applyFill="1" applyBorder="1" applyAlignment="1">
      <alignment vertical="center" wrapText="1"/>
    </xf>
    <xf numFmtId="0" fontId="81" fillId="0" borderId="31" xfId="112" applyNumberFormat="1" applyFont="1" applyFill="1" applyBorder="1" applyAlignment="1">
      <alignment horizontal="left" vertical="center" wrapText="1" readingOrder="1"/>
      <protection/>
    </xf>
    <xf numFmtId="0" fontId="82" fillId="0" borderId="36" xfId="112" applyNumberFormat="1" applyFont="1" applyFill="1" applyBorder="1" applyAlignment="1">
      <alignment horizontal="left" wrapText="1" readingOrder="1"/>
      <protection/>
    </xf>
    <xf numFmtId="172" fontId="6" fillId="0" borderId="14" xfId="0" applyNumberFormat="1" applyFont="1" applyFill="1" applyBorder="1" applyAlignment="1">
      <alignment horizontal="left" vertical="center" wrapText="1"/>
    </xf>
    <xf numFmtId="0" fontId="5" fillId="0" borderId="14" xfId="280" applyFont="1" applyBorder="1" applyAlignment="1">
      <alignment horizontal="center" vertical="center" wrapText="1"/>
      <protection/>
    </xf>
    <xf numFmtId="0" fontId="6" fillId="0" borderId="0" xfId="280" applyFont="1" applyFill="1" applyBorder="1" applyAlignment="1">
      <alignment wrapText="1"/>
      <protection/>
    </xf>
    <xf numFmtId="0" fontId="6" fillId="0" borderId="0" xfId="280" applyFont="1" applyAlignment="1">
      <alignment horizontal="center" vertical="center" wrapText="1"/>
      <protection/>
    </xf>
    <xf numFmtId="0" fontId="6" fillId="0" borderId="0" xfId="280" applyFont="1">
      <alignment/>
      <protection/>
    </xf>
    <xf numFmtId="0" fontId="5" fillId="0" borderId="14" xfId="280" applyFont="1" applyBorder="1" applyAlignment="1">
      <alignment wrapText="1"/>
      <protection/>
    </xf>
    <xf numFmtId="4" fontId="5" fillId="0" borderId="14" xfId="280" applyNumberFormat="1" applyFont="1" applyBorder="1" applyAlignment="1">
      <alignment/>
      <protection/>
    </xf>
    <xf numFmtId="0" fontId="5" fillId="0" borderId="14" xfId="280" applyFont="1" applyBorder="1">
      <alignment/>
      <protection/>
    </xf>
    <xf numFmtId="4" fontId="5" fillId="0" borderId="14" xfId="280" applyNumberFormat="1" applyFont="1" applyBorder="1">
      <alignment/>
      <protection/>
    </xf>
    <xf numFmtId="0" fontId="5" fillId="0" borderId="14" xfId="280" applyFont="1" applyBorder="1" applyAlignment="1">
      <alignment horizontal="left" vertical="center" wrapText="1"/>
      <protection/>
    </xf>
    <xf numFmtId="4" fontId="5" fillId="0" borderId="14" xfId="280" applyNumberFormat="1" applyFont="1" applyBorder="1" applyAlignment="1">
      <alignment horizontal="right" vertical="center" wrapText="1"/>
      <protection/>
    </xf>
    <xf numFmtId="0" fontId="6" fillId="0" borderId="14" xfId="280" applyFont="1" applyBorder="1" applyAlignment="1">
      <alignment vertical="center"/>
      <protection/>
    </xf>
    <xf numFmtId="0" fontId="5" fillId="0" borderId="14" xfId="280" applyFont="1" applyBorder="1" applyAlignment="1">
      <alignment horizontal="center"/>
      <protection/>
    </xf>
    <xf numFmtId="0" fontId="5" fillId="0" borderId="14" xfId="0" applyFont="1" applyFill="1" applyBorder="1" applyAlignment="1">
      <alignment/>
    </xf>
    <xf numFmtId="49" fontId="58" fillId="0" borderId="14" xfId="0" applyNumberFormat="1" applyFont="1" applyBorder="1" applyAlignment="1" applyProtection="1">
      <alignment horizontal="center" vertical="center" wrapText="1"/>
      <protection/>
    </xf>
    <xf numFmtId="49" fontId="58" fillId="0" borderId="14" xfId="0" applyNumberFormat="1" applyFont="1" applyBorder="1" applyAlignment="1" applyProtection="1">
      <alignment horizontal="left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left" vertical="center" wrapText="1"/>
      <protection/>
    </xf>
    <xf numFmtId="49" fontId="52" fillId="0" borderId="14" xfId="280" applyNumberFormat="1" applyFont="1" applyBorder="1" applyAlignment="1">
      <alignment horizontal="center" vertical="center" wrapText="1"/>
      <protection/>
    </xf>
    <xf numFmtId="4" fontId="52" fillId="0" borderId="14" xfId="0" applyNumberFormat="1" applyFont="1" applyBorder="1" applyAlignment="1" applyProtection="1">
      <alignment horizontal="right" vertical="center" wrapText="1"/>
      <protection/>
    </xf>
    <xf numFmtId="4" fontId="51" fillId="0" borderId="14" xfId="0" applyNumberFormat="1" applyFont="1" applyBorder="1" applyAlignment="1" applyProtection="1">
      <alignment horizontal="right" vertical="center" wrapText="1"/>
      <protection/>
    </xf>
    <xf numFmtId="4" fontId="58" fillId="94" borderId="14" xfId="0" applyNumberFormat="1" applyFont="1" applyFill="1" applyBorder="1" applyAlignment="1">
      <alignment vertical="center"/>
    </xf>
    <xf numFmtId="0" fontId="50" fillId="95" borderId="0" xfId="285" applyFont="1" applyFill="1">
      <alignment/>
      <protection/>
    </xf>
    <xf numFmtId="49" fontId="54" fillId="95" borderId="0" xfId="0" applyNumberFormat="1" applyFont="1" applyFill="1" applyBorder="1" applyAlignment="1" applyProtection="1">
      <alignment horizontal="center" vertical="center" wrapText="1"/>
      <protection/>
    </xf>
    <xf numFmtId="49" fontId="55" fillId="95" borderId="0" xfId="0" applyNumberFormat="1" applyFont="1" applyFill="1" applyBorder="1" applyAlignment="1" applyProtection="1">
      <alignment horizontal="left" vertical="center" wrapText="1"/>
      <protection/>
    </xf>
    <xf numFmtId="173" fontId="54" fillId="95" borderId="0" xfId="0" applyNumberFormat="1" applyFont="1" applyFill="1" applyBorder="1" applyAlignment="1" applyProtection="1">
      <alignment horizontal="right" vertical="center" wrapText="1"/>
      <protection/>
    </xf>
    <xf numFmtId="49" fontId="54" fillId="95" borderId="0" xfId="0" applyNumberFormat="1" applyFont="1" applyFill="1" applyBorder="1" applyAlignment="1" applyProtection="1">
      <alignment horizontal="center" vertical="center" wrapText="1"/>
      <protection/>
    </xf>
    <xf numFmtId="0" fontId="50" fillId="95" borderId="0" xfId="285" applyFont="1" applyFill="1" applyBorder="1">
      <alignment/>
      <protection/>
    </xf>
    <xf numFmtId="0" fontId="5" fillId="0" borderId="0" xfId="0" applyFont="1" applyFill="1" applyBorder="1" applyAlignment="1">
      <alignment horizontal="right" wrapText="1"/>
    </xf>
    <xf numFmtId="49" fontId="57" fillId="0" borderId="14" xfId="0" applyNumberFormat="1" applyFont="1" applyBorder="1" applyAlignment="1" applyProtection="1">
      <alignment horizontal="center" vertical="center" wrapText="1"/>
      <protection/>
    </xf>
    <xf numFmtId="49" fontId="57" fillId="96" borderId="14" xfId="0" applyNumberFormat="1" applyFont="1" applyFill="1" applyBorder="1" applyAlignment="1" applyProtection="1">
      <alignment horizontal="center" vertical="center" wrapText="1"/>
      <protection/>
    </xf>
    <xf numFmtId="49" fontId="57" fillId="96" borderId="14" xfId="0" applyNumberFormat="1" applyFont="1" applyFill="1" applyBorder="1" applyAlignment="1" applyProtection="1">
      <alignment horizontal="left" vertical="center" wrapText="1"/>
      <protection/>
    </xf>
    <xf numFmtId="4" fontId="57" fillId="96" borderId="14" xfId="0" applyNumberFormat="1" applyFont="1" applyFill="1" applyBorder="1" applyAlignment="1" applyProtection="1">
      <alignment horizontal="right" vertical="center" wrapText="1"/>
      <protection/>
    </xf>
    <xf numFmtId="49" fontId="57" fillId="95" borderId="14" xfId="0" applyNumberFormat="1" applyFont="1" applyFill="1" applyBorder="1" applyAlignment="1" applyProtection="1">
      <alignment horizontal="center" vertical="center" wrapText="1"/>
      <protection/>
    </xf>
    <xf numFmtId="49" fontId="57" fillId="95" borderId="14" xfId="0" applyNumberFormat="1" applyFont="1" applyFill="1" applyBorder="1" applyAlignment="1" applyProtection="1">
      <alignment horizontal="left" vertical="center" wrapText="1"/>
      <protection/>
    </xf>
    <xf numFmtId="4" fontId="57" fillId="95" borderId="14" xfId="0" applyNumberFormat="1" applyFont="1" applyFill="1" applyBorder="1" applyAlignment="1" applyProtection="1">
      <alignment horizontal="right" vertical="center" wrapText="1"/>
      <protection/>
    </xf>
    <xf numFmtId="49" fontId="57" fillId="0" borderId="14" xfId="0" applyNumberFormat="1" applyFont="1" applyBorder="1" applyAlignment="1" applyProtection="1">
      <alignment horizontal="left" vertical="center" wrapText="1"/>
      <protection/>
    </xf>
    <xf numFmtId="4" fontId="57" fillId="0" borderId="14" xfId="0" applyNumberFormat="1" applyFont="1" applyBorder="1" applyAlignment="1" applyProtection="1">
      <alignment horizontal="right" vertical="center" wrapText="1"/>
      <protection/>
    </xf>
    <xf numFmtId="49" fontId="56" fillId="0" borderId="14" xfId="0" applyNumberFormat="1" applyFont="1" applyBorder="1" applyAlignment="1" applyProtection="1">
      <alignment horizontal="center" vertical="center" wrapText="1"/>
      <protection/>
    </xf>
    <xf numFmtId="49" fontId="56" fillId="0" borderId="14" xfId="0" applyNumberFormat="1" applyFont="1" applyBorder="1" applyAlignment="1" applyProtection="1">
      <alignment horizontal="left" vertical="center" wrapText="1"/>
      <protection/>
    </xf>
    <xf numFmtId="4" fontId="56" fillId="0" borderId="14" xfId="0" applyNumberFormat="1" applyFont="1" applyBorder="1" applyAlignment="1" applyProtection="1">
      <alignment horizontal="right" vertical="center" wrapText="1"/>
      <protection/>
    </xf>
    <xf numFmtId="49" fontId="56" fillId="95" borderId="14" xfId="0" applyNumberFormat="1" applyFont="1" applyFill="1" applyBorder="1" applyAlignment="1" applyProtection="1">
      <alignment horizontal="center" vertical="center" wrapText="1"/>
      <protection/>
    </xf>
    <xf numFmtId="49" fontId="56" fillId="95" borderId="14" xfId="0" applyNumberFormat="1" applyFont="1" applyFill="1" applyBorder="1" applyAlignment="1" applyProtection="1">
      <alignment horizontal="left" vertical="center" wrapText="1"/>
      <protection/>
    </xf>
    <xf numFmtId="4" fontId="56" fillId="95" borderId="14" xfId="0" applyNumberFormat="1" applyFont="1" applyFill="1" applyBorder="1" applyAlignment="1" applyProtection="1">
      <alignment horizontal="right" vertical="center" wrapText="1"/>
      <protection/>
    </xf>
    <xf numFmtId="172" fontId="56" fillId="0" borderId="14" xfId="0" applyNumberFormat="1" applyFont="1" applyBorder="1" applyAlignment="1" applyProtection="1">
      <alignment horizontal="left" vertical="center" wrapText="1"/>
      <protection/>
    </xf>
    <xf numFmtId="49" fontId="57" fillId="95" borderId="14" xfId="0" applyNumberFormat="1" applyFont="1" applyFill="1" applyBorder="1" applyAlignment="1">
      <alignment horizontal="left" vertical="center" wrapText="1"/>
    </xf>
    <xf numFmtId="49" fontId="56" fillId="96" borderId="14" xfId="0" applyNumberFormat="1" applyFont="1" applyFill="1" applyBorder="1" applyAlignment="1">
      <alignment horizontal="left" vertical="center" wrapText="1"/>
    </xf>
    <xf numFmtId="172" fontId="56" fillId="95" borderId="14" xfId="0" applyNumberFormat="1" applyFont="1" applyFill="1" applyBorder="1" applyAlignment="1" applyProtection="1">
      <alignment horizontal="left" vertical="center" wrapText="1"/>
      <protection/>
    </xf>
    <xf numFmtId="172" fontId="57" fillId="0" borderId="14" xfId="0" applyNumberFormat="1" applyFont="1" applyBorder="1" applyAlignment="1" applyProtection="1">
      <alignment horizontal="left" vertical="center" wrapText="1"/>
      <protection/>
    </xf>
    <xf numFmtId="49" fontId="56" fillId="95" borderId="14" xfId="0" applyNumberFormat="1" applyFont="1" applyFill="1" applyBorder="1" applyAlignment="1">
      <alignment horizontal="left" vertical="center" wrapText="1"/>
    </xf>
    <xf numFmtId="49" fontId="54" fillId="0" borderId="34" xfId="0" applyNumberFormat="1" applyFont="1" applyBorder="1" applyAlignment="1" applyProtection="1">
      <alignment horizontal="center" vertical="center" wrapText="1"/>
      <protection/>
    </xf>
    <xf numFmtId="49" fontId="54" fillId="0" borderId="34" xfId="0" applyNumberFormat="1" applyFont="1" applyBorder="1" applyAlignment="1" applyProtection="1">
      <alignment horizontal="left" vertical="center" wrapText="1"/>
      <protection/>
    </xf>
    <xf numFmtId="4" fontId="54" fillId="0" borderId="34" xfId="0" applyNumberFormat="1" applyFont="1" applyBorder="1" applyAlignment="1" applyProtection="1">
      <alignment horizontal="right" vertical="center" wrapText="1"/>
      <protection/>
    </xf>
    <xf numFmtId="49" fontId="54" fillId="0" borderId="33" xfId="0" applyNumberFormat="1" applyFont="1" applyBorder="1" applyAlignment="1" applyProtection="1">
      <alignment horizontal="center" vertical="center" wrapText="1"/>
      <protection/>
    </xf>
    <xf numFmtId="49" fontId="54" fillId="0" borderId="33" xfId="0" applyNumberFormat="1" applyFont="1" applyBorder="1" applyAlignment="1" applyProtection="1">
      <alignment horizontal="left" vertical="center" wrapText="1"/>
      <protection/>
    </xf>
    <xf numFmtId="4" fontId="54" fillId="0" borderId="33" xfId="0" applyNumberFormat="1" applyFont="1" applyBorder="1" applyAlignment="1" applyProtection="1">
      <alignment horizontal="right" vertical="center" wrapText="1"/>
      <protection/>
    </xf>
    <xf numFmtId="0" fontId="59" fillId="0" borderId="0" xfId="0" applyFont="1" applyAlignment="1">
      <alignment/>
    </xf>
    <xf numFmtId="49" fontId="57" fillId="96" borderId="14" xfId="0" applyNumberFormat="1" applyFont="1" applyFill="1" applyBorder="1" applyAlignment="1">
      <alignment horizontal="left" vertical="center" wrapText="1"/>
    </xf>
    <xf numFmtId="49" fontId="52" fillId="0" borderId="14" xfId="0" applyNumberFormat="1" applyFont="1" applyBorder="1" applyAlignment="1" applyProtection="1">
      <alignment horizontal="center" vertical="center" wrapText="1"/>
      <protection/>
    </xf>
    <xf numFmtId="4" fontId="57" fillId="94" borderId="14" xfId="0" applyNumberFormat="1" applyFont="1" applyFill="1" applyBorder="1" applyAlignment="1">
      <alignment horizontal="right" vertical="center" wrapText="1"/>
    </xf>
    <xf numFmtId="49" fontId="5" fillId="0" borderId="14" xfId="0" applyNumberFormat="1" applyFont="1" applyFill="1" applyBorder="1" applyAlignment="1" applyProtection="1">
      <alignment horizontal="left" wrapText="1"/>
      <protection/>
    </xf>
    <xf numFmtId="49" fontId="5" fillId="0" borderId="35" xfId="280" applyNumberFormat="1" applyFont="1" applyFill="1" applyBorder="1" applyAlignment="1">
      <alignment horizontal="center" vertical="center" wrapText="1"/>
      <protection/>
    </xf>
    <xf numFmtId="49" fontId="5" fillId="0" borderId="37" xfId="280" applyNumberFormat="1" applyFont="1" applyFill="1" applyBorder="1" applyAlignment="1">
      <alignment horizontal="center" vertical="center" wrapText="1"/>
      <protection/>
    </xf>
    <xf numFmtId="0" fontId="5" fillId="0" borderId="0" xfId="280" applyFont="1" applyFill="1" applyAlignment="1">
      <alignment horizontal="right" vertical="center"/>
      <protection/>
    </xf>
    <xf numFmtId="49" fontId="6" fillId="0" borderId="0" xfId="280" applyNumberFormat="1" applyFont="1" applyFill="1" applyBorder="1" applyAlignment="1">
      <alignment horizontal="center" vertical="top" wrapText="1"/>
      <protection/>
    </xf>
    <xf numFmtId="0" fontId="6" fillId="0" borderId="35" xfId="280" applyFont="1" applyFill="1" applyBorder="1" applyAlignment="1">
      <alignment horizontal="center" vertical="center"/>
      <protection/>
    </xf>
    <xf numFmtId="0" fontId="6" fillId="0" borderId="38" xfId="280" applyFont="1" applyFill="1" applyBorder="1" applyAlignment="1">
      <alignment horizontal="center" vertical="center"/>
      <protection/>
    </xf>
    <xf numFmtId="0" fontId="6" fillId="0" borderId="37" xfId="280" applyFont="1" applyFill="1" applyBorder="1" applyAlignment="1">
      <alignment horizontal="center" vertical="center"/>
      <protection/>
    </xf>
    <xf numFmtId="49" fontId="6" fillId="0" borderId="14" xfId="280" applyNumberFormat="1" applyFont="1" applyFill="1" applyBorder="1" applyAlignment="1">
      <alignment horizontal="center" vertical="center" wrapText="1"/>
      <protection/>
    </xf>
    <xf numFmtId="49" fontId="6" fillId="0" borderId="39" xfId="280" applyNumberFormat="1" applyFont="1" applyFill="1" applyBorder="1" applyAlignment="1">
      <alignment horizontal="center" vertical="center" wrapText="1"/>
      <protection/>
    </xf>
    <xf numFmtId="49" fontId="6" fillId="0" borderId="40" xfId="280" applyNumberFormat="1" applyFont="1" applyFill="1" applyBorder="1" applyAlignment="1">
      <alignment horizontal="center" vertical="center" wrapText="1"/>
      <protection/>
    </xf>
    <xf numFmtId="49" fontId="6" fillId="5" borderId="0" xfId="278" applyNumberFormat="1" applyFont="1" applyFill="1" applyAlignment="1">
      <alignment horizontal="center" vertical="center" wrapText="1"/>
      <protection/>
    </xf>
    <xf numFmtId="49" fontId="52" fillId="94" borderId="35" xfId="0" applyNumberFormat="1" applyFont="1" applyFill="1" applyBorder="1" applyAlignment="1">
      <alignment horizontal="center" vertical="center" wrapText="1"/>
    </xf>
    <xf numFmtId="49" fontId="52" fillId="94" borderId="38" xfId="0" applyNumberFormat="1" applyFont="1" applyFill="1" applyBorder="1" applyAlignment="1">
      <alignment horizontal="center" vertical="center" wrapText="1"/>
    </xf>
    <xf numFmtId="49" fontId="52" fillId="94" borderId="3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94" borderId="35" xfId="0" applyFont="1" applyFill="1" applyBorder="1" applyAlignment="1">
      <alignment horizontal="center"/>
    </xf>
    <xf numFmtId="0" fontId="6" fillId="94" borderId="38" xfId="0" applyFont="1" applyFill="1" applyBorder="1" applyAlignment="1">
      <alignment horizontal="center"/>
    </xf>
    <xf numFmtId="0" fontId="6" fillId="94" borderId="37" xfId="0" applyFont="1" applyFill="1" applyBorder="1" applyAlignment="1">
      <alignment horizontal="center"/>
    </xf>
    <xf numFmtId="0" fontId="6" fillId="0" borderId="35" xfId="280" applyFont="1" applyBorder="1" applyAlignment="1">
      <alignment horizontal="center" vertical="center"/>
      <protection/>
    </xf>
    <xf numFmtId="0" fontId="6" fillId="0" borderId="37" xfId="280" applyFont="1" applyBorder="1" applyAlignment="1">
      <alignment horizontal="center" vertical="center"/>
      <protection/>
    </xf>
    <xf numFmtId="49" fontId="6" fillId="0" borderId="41" xfId="280" applyNumberFormat="1" applyFont="1" applyFill="1" applyBorder="1" applyAlignment="1">
      <alignment horizontal="center" vertical="center" wrapText="1"/>
      <protection/>
    </xf>
    <xf numFmtId="49" fontId="6" fillId="0" borderId="42" xfId="280" applyNumberFormat="1" applyFont="1" applyFill="1" applyBorder="1" applyAlignment="1">
      <alignment horizontal="center" vertical="center" wrapText="1"/>
      <protection/>
    </xf>
    <xf numFmtId="0" fontId="6" fillId="0" borderId="41" xfId="280" applyFont="1" applyBorder="1" applyAlignment="1">
      <alignment horizontal="center" vertical="center" wrapText="1"/>
      <protection/>
    </xf>
    <xf numFmtId="0" fontId="6" fillId="0" borderId="42" xfId="280" applyFont="1" applyBorder="1" applyAlignment="1">
      <alignment horizontal="center" vertical="center" wrapText="1"/>
      <protection/>
    </xf>
    <xf numFmtId="0" fontId="5" fillId="0" borderId="0" xfId="280" applyFont="1" applyAlignment="1">
      <alignment horizontal="right" vertical="center"/>
      <protection/>
    </xf>
    <xf numFmtId="0" fontId="6" fillId="0" borderId="0" xfId="280" applyFont="1" applyFill="1" applyBorder="1" applyAlignment="1">
      <alignment horizontal="center" wrapText="1"/>
      <protection/>
    </xf>
  </cellXfs>
  <cellStyles count="3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13" xfId="278"/>
    <cellStyle name="Обычный 14" xfId="279"/>
    <cellStyle name="Обычный 2" xfId="280"/>
    <cellStyle name="Обычный 2 2" xfId="281"/>
    <cellStyle name="Обычный 2 3" xfId="282"/>
    <cellStyle name="Обычный 2 4" xfId="283"/>
    <cellStyle name="Обычный 2 5" xfId="284"/>
    <cellStyle name="Обычный 3" xfId="285"/>
    <cellStyle name="Обычный 4" xfId="286"/>
    <cellStyle name="Обычный 5" xfId="287"/>
    <cellStyle name="Обычный 6" xfId="288"/>
    <cellStyle name="Обычный 7" xfId="289"/>
    <cellStyle name="Обычный 8" xfId="290"/>
    <cellStyle name="Обычный 9" xfId="291"/>
    <cellStyle name="Followed Hyperlink" xfId="292"/>
    <cellStyle name="Плохой" xfId="293"/>
    <cellStyle name="Плохой 2" xfId="294"/>
    <cellStyle name="Пояснение" xfId="295"/>
    <cellStyle name="Пояснение 2" xfId="296"/>
    <cellStyle name="Примечание" xfId="297"/>
    <cellStyle name="Примечание 2" xfId="298"/>
    <cellStyle name="Percent" xfId="299"/>
    <cellStyle name="Процентный 2" xfId="300"/>
    <cellStyle name="Процентный 2 2" xfId="301"/>
    <cellStyle name="Процентный 3" xfId="302"/>
    <cellStyle name="Процентный 3 2" xfId="303"/>
    <cellStyle name="Процентный 3 3" xfId="304"/>
    <cellStyle name="Процентный 4" xfId="305"/>
    <cellStyle name="Процентный 5" xfId="306"/>
    <cellStyle name="Процентный 6" xfId="307"/>
    <cellStyle name="Связанная ячейка" xfId="308"/>
    <cellStyle name="Связанная ячейка 2" xfId="309"/>
    <cellStyle name="Стиль 1" xfId="310"/>
    <cellStyle name="Текст предупреждения" xfId="311"/>
    <cellStyle name="Текст предупреждения 2" xfId="312"/>
    <cellStyle name="Comma" xfId="313"/>
    <cellStyle name="Comma [0]" xfId="314"/>
    <cellStyle name="Финансовый 2" xfId="315"/>
    <cellStyle name="Финансовый 2 2" xfId="316"/>
    <cellStyle name="Финансовый 3" xfId="317"/>
    <cellStyle name="Финансовый 4" xfId="318"/>
    <cellStyle name="Хороший" xfId="319"/>
    <cellStyle name="Хороший 2" xfId="3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1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0.7109375" style="44" customWidth="1"/>
    <col min="2" max="2" width="23.140625" style="37" customWidth="1"/>
    <col min="3" max="3" width="6.421875" style="37" customWidth="1"/>
    <col min="4" max="4" width="66.57421875" style="37" customWidth="1"/>
    <col min="5" max="5" width="17.57421875" style="37" customWidth="1"/>
    <col min="6" max="16384" width="9.140625" style="37" customWidth="1"/>
  </cols>
  <sheetData>
    <row r="1" spans="2:5" ht="18.75" customHeight="1">
      <c r="B1" s="130" t="s">
        <v>229</v>
      </c>
      <c r="C1" s="130"/>
      <c r="D1" s="130"/>
      <c r="E1" s="130"/>
    </row>
    <row r="2" spans="1:5" ht="18" customHeight="1">
      <c r="A2" s="130" t="s">
        <v>13</v>
      </c>
      <c r="B2" s="130"/>
      <c r="C2" s="130"/>
      <c r="D2" s="130"/>
      <c r="E2" s="130"/>
    </row>
    <row r="3" spans="1:7" ht="18" customHeight="1">
      <c r="A3" s="45"/>
      <c r="B3" s="46"/>
      <c r="C3" s="46"/>
      <c r="D3" s="130" t="s">
        <v>1029</v>
      </c>
      <c r="E3" s="130"/>
      <c r="F3" s="45"/>
      <c r="G3" s="45"/>
    </row>
    <row r="4" spans="1:7" ht="7.5" customHeight="1">
      <c r="A4" s="47"/>
      <c r="B4" s="48"/>
      <c r="C4" s="48"/>
      <c r="D4" s="45"/>
      <c r="E4" s="45"/>
      <c r="F4" s="49"/>
      <c r="G4" s="45"/>
    </row>
    <row r="5" spans="1:5" ht="12.75" customHeight="1">
      <c r="A5" s="131" t="s">
        <v>554</v>
      </c>
      <c r="B5" s="131"/>
      <c r="C5" s="131"/>
      <c r="D5" s="131"/>
      <c r="E5" s="131"/>
    </row>
    <row r="6" spans="1:5" ht="27" customHeight="1">
      <c r="A6" s="131"/>
      <c r="B6" s="131"/>
      <c r="C6" s="131"/>
      <c r="D6" s="131"/>
      <c r="E6" s="131"/>
    </row>
    <row r="7" ht="15.75" customHeight="1">
      <c r="E7" s="50" t="s">
        <v>9</v>
      </c>
    </row>
    <row r="8" spans="1:5" ht="18" customHeight="1">
      <c r="A8" s="132" t="s">
        <v>230</v>
      </c>
      <c r="B8" s="133"/>
      <c r="C8" s="134"/>
      <c r="D8" s="135" t="s">
        <v>313</v>
      </c>
      <c r="E8" s="135" t="s">
        <v>210</v>
      </c>
    </row>
    <row r="9" spans="1:5" ht="81" customHeight="1">
      <c r="A9" s="33" t="s">
        <v>314</v>
      </c>
      <c r="B9" s="136" t="s">
        <v>126</v>
      </c>
      <c r="C9" s="137"/>
      <c r="D9" s="135"/>
      <c r="E9" s="135"/>
    </row>
    <row r="10" spans="1:5" ht="14.25" customHeight="1">
      <c r="A10" s="51" t="s">
        <v>10</v>
      </c>
      <c r="B10" s="128" t="s">
        <v>11</v>
      </c>
      <c r="C10" s="129"/>
      <c r="D10" s="51" t="s">
        <v>179</v>
      </c>
      <c r="E10" s="51" t="s">
        <v>27</v>
      </c>
    </row>
    <row r="11" spans="1:5" ht="20.25" customHeight="1">
      <c r="A11" s="6" t="s">
        <v>127</v>
      </c>
      <c r="B11" s="6" t="s">
        <v>169</v>
      </c>
      <c r="C11" s="6"/>
      <c r="D11" s="7" t="s">
        <v>128</v>
      </c>
      <c r="E11" s="26">
        <f>E12</f>
        <v>993173.8</v>
      </c>
    </row>
    <row r="12" spans="1:5" ht="20.25" customHeight="1">
      <c r="A12" s="2"/>
      <c r="B12" s="2" t="s">
        <v>265</v>
      </c>
      <c r="C12" s="2" t="s">
        <v>130</v>
      </c>
      <c r="D12" s="8" t="s">
        <v>257</v>
      </c>
      <c r="E12" s="25">
        <f>SUM(E13:E15)</f>
        <v>993173.8</v>
      </c>
    </row>
    <row r="13" spans="1:5" ht="33.75" customHeight="1">
      <c r="A13" s="2"/>
      <c r="B13" s="2" t="s">
        <v>129</v>
      </c>
      <c r="C13" s="2" t="s">
        <v>130</v>
      </c>
      <c r="D13" s="8" t="s">
        <v>266</v>
      </c>
      <c r="E13" s="25">
        <v>135928.64</v>
      </c>
    </row>
    <row r="14" spans="1:5" ht="18" customHeight="1">
      <c r="A14" s="2"/>
      <c r="B14" s="2" t="s">
        <v>131</v>
      </c>
      <c r="C14" s="2" t="s">
        <v>130</v>
      </c>
      <c r="D14" s="8" t="s">
        <v>267</v>
      </c>
      <c r="E14" s="25">
        <v>115550.7</v>
      </c>
    </row>
    <row r="15" spans="1:5" ht="18" customHeight="1">
      <c r="A15" s="2"/>
      <c r="B15" s="2" t="s">
        <v>555</v>
      </c>
      <c r="C15" s="2" t="s">
        <v>130</v>
      </c>
      <c r="D15" s="8" t="s">
        <v>556</v>
      </c>
      <c r="E15" s="25">
        <v>741694.46</v>
      </c>
    </row>
    <row r="16" spans="1:5" ht="35.25" customHeight="1">
      <c r="A16" s="6" t="s">
        <v>170</v>
      </c>
      <c r="B16" s="6" t="s">
        <v>169</v>
      </c>
      <c r="C16" s="6"/>
      <c r="D16" s="7" t="s">
        <v>171</v>
      </c>
      <c r="E16" s="26">
        <f>E17+E20+E23+E26+E29</f>
        <v>602070944.0400001</v>
      </c>
    </row>
    <row r="17" spans="1:5" ht="18" customHeight="1">
      <c r="A17" s="2"/>
      <c r="B17" s="2" t="s">
        <v>268</v>
      </c>
      <c r="C17" s="2" t="s">
        <v>133</v>
      </c>
      <c r="D17" s="8" t="s">
        <v>258</v>
      </c>
      <c r="E17" s="25">
        <f>E18</f>
        <v>152518.6</v>
      </c>
    </row>
    <row r="18" spans="1:5" ht="18" customHeight="1">
      <c r="A18" s="2"/>
      <c r="B18" s="2" t="s">
        <v>269</v>
      </c>
      <c r="C18" s="2" t="s">
        <v>133</v>
      </c>
      <c r="D18" s="8" t="s">
        <v>261</v>
      </c>
      <c r="E18" s="25">
        <f>E19</f>
        <v>152518.6</v>
      </c>
    </row>
    <row r="19" spans="1:5" ht="33" customHeight="1">
      <c r="A19" s="2"/>
      <c r="B19" s="2" t="s">
        <v>132</v>
      </c>
      <c r="C19" s="2" t="s">
        <v>133</v>
      </c>
      <c r="D19" s="8" t="s">
        <v>262</v>
      </c>
      <c r="E19" s="25">
        <v>152518.6</v>
      </c>
    </row>
    <row r="20" spans="1:5" ht="33" customHeight="1">
      <c r="A20" s="2"/>
      <c r="B20" s="2" t="s">
        <v>431</v>
      </c>
      <c r="C20" s="2" t="s">
        <v>134</v>
      </c>
      <c r="D20" s="9" t="s">
        <v>209</v>
      </c>
      <c r="E20" s="25">
        <f>E21</f>
        <v>30764485.75</v>
      </c>
    </row>
    <row r="21" spans="1:5" ht="18.75" customHeight="1">
      <c r="A21" s="2"/>
      <c r="B21" s="2" t="s">
        <v>432</v>
      </c>
      <c r="C21" s="2" t="s">
        <v>134</v>
      </c>
      <c r="D21" s="8" t="s">
        <v>320</v>
      </c>
      <c r="E21" s="25">
        <f>E22</f>
        <v>30764485.75</v>
      </c>
    </row>
    <row r="22" spans="1:5" ht="18.75" customHeight="1">
      <c r="A22" s="2"/>
      <c r="B22" s="2" t="s">
        <v>433</v>
      </c>
      <c r="C22" s="2" t="s">
        <v>134</v>
      </c>
      <c r="D22" s="8" t="s">
        <v>321</v>
      </c>
      <c r="E22" s="25">
        <v>30764485.75</v>
      </c>
    </row>
    <row r="23" spans="1:5" ht="27" customHeight="1">
      <c r="A23" s="2"/>
      <c r="B23" s="2" t="s">
        <v>434</v>
      </c>
      <c r="C23" s="2" t="s">
        <v>134</v>
      </c>
      <c r="D23" s="8" t="s">
        <v>591</v>
      </c>
      <c r="E23" s="25">
        <f>E24</f>
        <v>571426480</v>
      </c>
    </row>
    <row r="24" spans="1:5" ht="33.75" customHeight="1">
      <c r="A24" s="2"/>
      <c r="B24" s="2" t="s">
        <v>435</v>
      </c>
      <c r="C24" s="2" t="s">
        <v>134</v>
      </c>
      <c r="D24" s="8" t="s">
        <v>324</v>
      </c>
      <c r="E24" s="25">
        <f>E25</f>
        <v>571426480</v>
      </c>
    </row>
    <row r="25" spans="1:5" ht="33.75" customHeight="1">
      <c r="A25" s="2"/>
      <c r="B25" s="2" t="s">
        <v>436</v>
      </c>
      <c r="C25" s="2" t="s">
        <v>134</v>
      </c>
      <c r="D25" s="8" t="s">
        <v>325</v>
      </c>
      <c r="E25" s="25">
        <v>571426480</v>
      </c>
    </row>
    <row r="26" spans="1:5" ht="19.5" customHeight="1">
      <c r="A26" s="2"/>
      <c r="B26" s="2" t="s">
        <v>437</v>
      </c>
      <c r="C26" s="2" t="s">
        <v>134</v>
      </c>
      <c r="D26" s="8" t="s">
        <v>12</v>
      </c>
      <c r="E26" s="25">
        <f>E27</f>
        <v>1889475.6</v>
      </c>
    </row>
    <row r="27" spans="1:5" ht="19.5" customHeight="1">
      <c r="A27" s="2"/>
      <c r="B27" s="2" t="s">
        <v>438</v>
      </c>
      <c r="C27" s="2" t="s">
        <v>134</v>
      </c>
      <c r="D27" s="8" t="s">
        <v>122</v>
      </c>
      <c r="E27" s="25">
        <f>E28</f>
        <v>1889475.6</v>
      </c>
    </row>
    <row r="28" spans="1:5" ht="32.25" customHeight="1">
      <c r="A28" s="2"/>
      <c r="B28" s="2" t="s">
        <v>439</v>
      </c>
      <c r="C28" s="2" t="s">
        <v>134</v>
      </c>
      <c r="D28" s="8" t="s">
        <v>123</v>
      </c>
      <c r="E28" s="25">
        <v>1889475.6</v>
      </c>
    </row>
    <row r="29" spans="1:5" ht="33" customHeight="1">
      <c r="A29" s="2"/>
      <c r="B29" s="2" t="s">
        <v>270</v>
      </c>
      <c r="C29" s="2" t="s">
        <v>271</v>
      </c>
      <c r="D29" s="8" t="s">
        <v>124</v>
      </c>
      <c r="E29" s="25">
        <f>E30</f>
        <v>-2162015.91</v>
      </c>
    </row>
    <row r="30" spans="1:5" ht="51" customHeight="1">
      <c r="A30" s="2"/>
      <c r="B30" s="2" t="s">
        <v>413</v>
      </c>
      <c r="C30" s="2" t="s">
        <v>134</v>
      </c>
      <c r="D30" s="8" t="s">
        <v>125</v>
      </c>
      <c r="E30" s="25">
        <f>E31</f>
        <v>-2162015.91</v>
      </c>
    </row>
    <row r="31" spans="1:5" ht="51" customHeight="1">
      <c r="A31" s="2"/>
      <c r="B31" s="2" t="s">
        <v>414</v>
      </c>
      <c r="C31" s="2" t="s">
        <v>134</v>
      </c>
      <c r="D31" s="35" t="s">
        <v>412</v>
      </c>
      <c r="E31" s="25">
        <v>-2162015.91</v>
      </c>
    </row>
    <row r="32" spans="1:5" s="43" customFormat="1" ht="21.75" customHeight="1" hidden="1">
      <c r="A32" s="6" t="s">
        <v>415</v>
      </c>
      <c r="B32" s="6"/>
      <c r="C32" s="6"/>
      <c r="D32" s="36" t="s">
        <v>416</v>
      </c>
      <c r="E32" s="26">
        <f>E33</f>
        <v>0</v>
      </c>
    </row>
    <row r="33" spans="1:5" ht="51" customHeight="1" hidden="1">
      <c r="A33" s="2"/>
      <c r="B33" s="2" t="s">
        <v>273</v>
      </c>
      <c r="C33" s="2" t="s">
        <v>137</v>
      </c>
      <c r="D33" s="8" t="s">
        <v>223</v>
      </c>
      <c r="E33" s="25">
        <f>E34</f>
        <v>0</v>
      </c>
    </row>
    <row r="34" spans="1:5" ht="51" customHeight="1" hidden="1">
      <c r="A34" s="2"/>
      <c r="B34" s="2" t="s">
        <v>139</v>
      </c>
      <c r="C34" s="2" t="s">
        <v>137</v>
      </c>
      <c r="D34" s="8" t="s">
        <v>140</v>
      </c>
      <c r="E34" s="25"/>
    </row>
    <row r="35" spans="1:5" ht="15">
      <c r="A35" s="6" t="s">
        <v>62</v>
      </c>
      <c r="B35" s="6" t="s">
        <v>169</v>
      </c>
      <c r="C35" s="6"/>
      <c r="D35" s="7" t="s">
        <v>195</v>
      </c>
      <c r="E35" s="26">
        <f>E36</f>
        <v>5170153.15</v>
      </c>
    </row>
    <row r="36" spans="1:5" ht="33" customHeight="1">
      <c r="A36" s="6"/>
      <c r="B36" s="2" t="s">
        <v>317</v>
      </c>
      <c r="C36" s="2" t="s">
        <v>142</v>
      </c>
      <c r="D36" s="52" t="s">
        <v>345</v>
      </c>
      <c r="E36" s="25">
        <f>SUM(E37:E40)</f>
        <v>5170153.15</v>
      </c>
    </row>
    <row r="37" spans="1:5" ht="84.75" customHeight="1">
      <c r="A37" s="2"/>
      <c r="B37" s="2" t="s">
        <v>196</v>
      </c>
      <c r="C37" s="2" t="s">
        <v>142</v>
      </c>
      <c r="D37" s="52" t="s">
        <v>346</v>
      </c>
      <c r="E37" s="25">
        <v>2303640.96</v>
      </c>
    </row>
    <row r="38" spans="1:5" ht="102.75" customHeight="1">
      <c r="A38" s="2"/>
      <c r="B38" s="2" t="s">
        <v>197</v>
      </c>
      <c r="C38" s="2" t="s">
        <v>142</v>
      </c>
      <c r="D38" s="52" t="s">
        <v>347</v>
      </c>
      <c r="E38" s="25">
        <v>22185.58</v>
      </c>
    </row>
    <row r="39" spans="1:5" ht="83.25" customHeight="1">
      <c r="A39" s="2"/>
      <c r="B39" s="2" t="s">
        <v>198</v>
      </c>
      <c r="C39" s="2" t="s">
        <v>142</v>
      </c>
      <c r="D39" s="52" t="s">
        <v>348</v>
      </c>
      <c r="E39" s="25">
        <v>3360472.87</v>
      </c>
    </row>
    <row r="40" spans="1:5" ht="87" customHeight="1">
      <c r="A40" s="2"/>
      <c r="B40" s="2" t="s">
        <v>199</v>
      </c>
      <c r="C40" s="2" t="s">
        <v>142</v>
      </c>
      <c r="D40" s="52" t="s">
        <v>349</v>
      </c>
      <c r="E40" s="25">
        <v>-516146.26</v>
      </c>
    </row>
    <row r="41" spans="1:5" s="43" customFormat="1" ht="24.75" customHeight="1">
      <c r="A41" s="6" t="s">
        <v>419</v>
      </c>
      <c r="B41" s="6"/>
      <c r="C41" s="6"/>
      <c r="D41" s="53" t="s">
        <v>420</v>
      </c>
      <c r="E41" s="26">
        <f>E42</f>
        <v>20000</v>
      </c>
    </row>
    <row r="42" spans="1:5" ht="48" customHeight="1">
      <c r="A42" s="2"/>
      <c r="B42" s="2" t="s">
        <v>273</v>
      </c>
      <c r="C42" s="2" t="s">
        <v>137</v>
      </c>
      <c r="D42" s="8" t="s">
        <v>223</v>
      </c>
      <c r="E42" s="25">
        <f>E43</f>
        <v>20000</v>
      </c>
    </row>
    <row r="43" spans="1:5" ht="48" customHeight="1">
      <c r="A43" s="2"/>
      <c r="B43" s="2" t="s">
        <v>139</v>
      </c>
      <c r="C43" s="2" t="s">
        <v>137</v>
      </c>
      <c r="D43" s="8" t="s">
        <v>140</v>
      </c>
      <c r="E43" s="25">
        <v>20000</v>
      </c>
    </row>
    <row r="44" spans="1:5" ht="35.25" customHeight="1">
      <c r="A44" s="6" t="s">
        <v>272</v>
      </c>
      <c r="B44" s="6" t="s">
        <v>169</v>
      </c>
      <c r="C44" s="6"/>
      <c r="D44" s="7" t="s">
        <v>136</v>
      </c>
      <c r="E44" s="26">
        <f>E45+E47+E49</f>
        <v>115067.44</v>
      </c>
    </row>
    <row r="45" spans="1:5" ht="62.25">
      <c r="A45" s="6"/>
      <c r="B45" s="55" t="s">
        <v>446</v>
      </c>
      <c r="C45" s="2" t="s">
        <v>137</v>
      </c>
      <c r="D45" s="57" t="s">
        <v>220</v>
      </c>
      <c r="E45" s="25">
        <f>E46</f>
        <v>15000</v>
      </c>
    </row>
    <row r="46" spans="1:5" ht="62.25">
      <c r="A46" s="6"/>
      <c r="B46" s="55" t="s">
        <v>548</v>
      </c>
      <c r="C46" s="2" t="s">
        <v>137</v>
      </c>
      <c r="D46" s="57" t="s">
        <v>350</v>
      </c>
      <c r="E46" s="25">
        <v>15000</v>
      </c>
    </row>
    <row r="47" spans="1:5" ht="66.75" customHeight="1">
      <c r="A47" s="6"/>
      <c r="B47" s="2" t="s">
        <v>138</v>
      </c>
      <c r="C47" s="2" t="s">
        <v>137</v>
      </c>
      <c r="D47" s="57" t="s">
        <v>222</v>
      </c>
      <c r="E47" s="25">
        <v>8000</v>
      </c>
    </row>
    <row r="48" spans="1:5" ht="34.5" customHeight="1">
      <c r="A48" s="2"/>
      <c r="B48" s="2" t="s">
        <v>273</v>
      </c>
      <c r="C48" s="2" t="s">
        <v>137</v>
      </c>
      <c r="D48" s="8" t="s">
        <v>223</v>
      </c>
      <c r="E48" s="25">
        <f>E49</f>
        <v>92067.44</v>
      </c>
    </row>
    <row r="49" spans="1:5" ht="50.25" customHeight="1">
      <c r="A49" s="2"/>
      <c r="B49" s="2" t="s">
        <v>139</v>
      </c>
      <c r="C49" s="2" t="s">
        <v>137</v>
      </c>
      <c r="D49" s="8" t="s">
        <v>140</v>
      </c>
      <c r="E49" s="25">
        <v>92067.44</v>
      </c>
    </row>
    <row r="50" spans="1:5" ht="24" customHeight="1">
      <c r="A50" s="6" t="s">
        <v>557</v>
      </c>
      <c r="B50" s="2"/>
      <c r="C50" s="2"/>
      <c r="D50" s="7" t="s">
        <v>558</v>
      </c>
      <c r="E50" s="26">
        <f>E51</f>
        <v>3000</v>
      </c>
    </row>
    <row r="51" spans="1:5" ht="50.25" customHeight="1">
      <c r="A51" s="2"/>
      <c r="B51" s="2" t="s">
        <v>549</v>
      </c>
      <c r="C51" s="2" t="s">
        <v>137</v>
      </c>
      <c r="D51" s="64" t="s">
        <v>550</v>
      </c>
      <c r="E51" s="25">
        <f>E52</f>
        <v>3000</v>
      </c>
    </row>
    <row r="52" spans="1:5" ht="50.25" customHeight="1">
      <c r="A52" s="2"/>
      <c r="B52" s="2" t="s">
        <v>450</v>
      </c>
      <c r="C52" s="2" t="s">
        <v>137</v>
      </c>
      <c r="D52" s="64" t="s">
        <v>551</v>
      </c>
      <c r="E52" s="25">
        <v>3000</v>
      </c>
    </row>
    <row r="53" spans="1:5" ht="51.75" customHeight="1">
      <c r="A53" s="6" t="s">
        <v>172</v>
      </c>
      <c r="B53" s="6"/>
      <c r="C53" s="6"/>
      <c r="D53" s="7" t="s">
        <v>173</v>
      </c>
      <c r="E53" s="26">
        <f>E54+E56+E65+E68+E73+E76+E79+E87+E89+E91+E93+E95+E100+E107+E112</f>
        <v>85261376.43</v>
      </c>
    </row>
    <row r="54" spans="1:5" ht="35.25" customHeight="1">
      <c r="A54" s="2"/>
      <c r="B54" s="2" t="s">
        <v>274</v>
      </c>
      <c r="C54" s="2" t="s">
        <v>142</v>
      </c>
      <c r="D54" s="8" t="s">
        <v>242</v>
      </c>
      <c r="E54" s="25">
        <f>E55</f>
        <v>45000</v>
      </c>
    </row>
    <row r="55" spans="1:5" ht="35.25" customHeight="1">
      <c r="A55" s="2"/>
      <c r="B55" s="2" t="s">
        <v>141</v>
      </c>
      <c r="C55" s="2" t="s">
        <v>142</v>
      </c>
      <c r="D55" s="8" t="s">
        <v>243</v>
      </c>
      <c r="E55" s="25">
        <v>45000</v>
      </c>
    </row>
    <row r="56" spans="1:5" ht="93">
      <c r="A56" s="2"/>
      <c r="B56" s="2" t="s">
        <v>275</v>
      </c>
      <c r="C56" s="2" t="s">
        <v>130</v>
      </c>
      <c r="D56" s="56" t="s">
        <v>203</v>
      </c>
      <c r="E56" s="25">
        <f>E57+E59+E61+E63</f>
        <v>6513710.32</v>
      </c>
    </row>
    <row r="57" spans="1:5" ht="67.5" customHeight="1">
      <c r="A57" s="2"/>
      <c r="B57" s="2" t="s">
        <v>276</v>
      </c>
      <c r="C57" s="2" t="s">
        <v>130</v>
      </c>
      <c r="D57" s="8" t="s">
        <v>249</v>
      </c>
      <c r="E57" s="25">
        <f>SUM(E58:E58)</f>
        <v>748041.87</v>
      </c>
    </row>
    <row r="58" spans="1:5" ht="102" customHeight="1">
      <c r="A58" s="2"/>
      <c r="B58" s="2" t="s">
        <v>444</v>
      </c>
      <c r="C58" s="2" t="s">
        <v>130</v>
      </c>
      <c r="D58" s="56" t="s">
        <v>445</v>
      </c>
      <c r="E58" s="25">
        <v>748041.87</v>
      </c>
    </row>
    <row r="59" spans="1:5" ht="87.75" customHeight="1">
      <c r="A59" s="2"/>
      <c r="B59" s="2" t="s">
        <v>277</v>
      </c>
      <c r="C59" s="2" t="s">
        <v>130</v>
      </c>
      <c r="D59" s="56" t="s">
        <v>204</v>
      </c>
      <c r="E59" s="25">
        <f>E60</f>
        <v>226341.97</v>
      </c>
    </row>
    <row r="60" spans="1:5" ht="84" customHeight="1">
      <c r="A60" s="2"/>
      <c r="B60" s="2" t="s">
        <v>143</v>
      </c>
      <c r="C60" s="2" t="s">
        <v>130</v>
      </c>
      <c r="D60" s="8" t="s">
        <v>250</v>
      </c>
      <c r="E60" s="25">
        <v>226341.97</v>
      </c>
    </row>
    <row r="61" spans="1:5" ht="85.5" customHeight="1">
      <c r="A61" s="2"/>
      <c r="B61" s="2" t="s">
        <v>278</v>
      </c>
      <c r="C61" s="2" t="s">
        <v>130</v>
      </c>
      <c r="D61" s="56" t="s">
        <v>251</v>
      </c>
      <c r="E61" s="25">
        <f>E62</f>
        <v>217404.57</v>
      </c>
    </row>
    <row r="62" spans="1:5" ht="69" customHeight="1">
      <c r="A62" s="2"/>
      <c r="B62" s="2" t="s">
        <v>144</v>
      </c>
      <c r="C62" s="2" t="s">
        <v>130</v>
      </c>
      <c r="D62" s="8" t="s">
        <v>252</v>
      </c>
      <c r="E62" s="25">
        <v>217404.57</v>
      </c>
    </row>
    <row r="63" spans="1:5" ht="52.5" customHeight="1">
      <c r="A63" s="2"/>
      <c r="B63" s="2" t="s">
        <v>279</v>
      </c>
      <c r="C63" s="2" t="s">
        <v>130</v>
      </c>
      <c r="D63" s="8" t="s">
        <v>205</v>
      </c>
      <c r="E63" s="25">
        <f>E64</f>
        <v>5321921.91</v>
      </c>
    </row>
    <row r="64" spans="1:5" ht="35.25" customHeight="1">
      <c r="A64" s="2"/>
      <c r="B64" s="2" t="s">
        <v>211</v>
      </c>
      <c r="C64" s="2" t="s">
        <v>130</v>
      </c>
      <c r="D64" s="8" t="s">
        <v>206</v>
      </c>
      <c r="E64" s="25">
        <v>5321921.91</v>
      </c>
    </row>
    <row r="65" spans="1:5" ht="35.25" customHeight="1">
      <c r="A65" s="2"/>
      <c r="B65" s="2" t="s">
        <v>280</v>
      </c>
      <c r="C65" s="2" t="s">
        <v>130</v>
      </c>
      <c r="D65" s="8" t="s">
        <v>253</v>
      </c>
      <c r="E65" s="25">
        <f>E66</f>
        <v>29986</v>
      </c>
    </row>
    <row r="66" spans="1:5" ht="51" customHeight="1">
      <c r="A66" s="2"/>
      <c r="B66" s="2" t="s">
        <v>281</v>
      </c>
      <c r="C66" s="2" t="s">
        <v>130</v>
      </c>
      <c r="D66" s="8" t="s">
        <v>254</v>
      </c>
      <c r="E66" s="25">
        <f>E67</f>
        <v>29986</v>
      </c>
    </row>
    <row r="67" spans="1:5" ht="51" customHeight="1">
      <c r="A67" s="2"/>
      <c r="B67" s="2" t="s">
        <v>282</v>
      </c>
      <c r="C67" s="2" t="s">
        <v>130</v>
      </c>
      <c r="D67" s="8" t="s">
        <v>255</v>
      </c>
      <c r="E67" s="25">
        <v>29986</v>
      </c>
    </row>
    <row r="68" spans="1:5" ht="84.75" customHeight="1">
      <c r="A68" s="2"/>
      <c r="B68" s="2" t="s">
        <v>283</v>
      </c>
      <c r="C68" s="2" t="s">
        <v>130</v>
      </c>
      <c r="D68" s="56" t="s">
        <v>256</v>
      </c>
      <c r="E68" s="25">
        <f>E69</f>
        <v>287070.56</v>
      </c>
    </row>
    <row r="69" spans="1:5" ht="84.75" customHeight="1">
      <c r="A69" s="2"/>
      <c r="B69" s="2" t="s">
        <v>284</v>
      </c>
      <c r="C69" s="2" t="s">
        <v>130</v>
      </c>
      <c r="D69" s="56" t="s">
        <v>207</v>
      </c>
      <c r="E69" s="25">
        <f>E70</f>
        <v>287070.56</v>
      </c>
    </row>
    <row r="70" spans="1:5" ht="84.75" customHeight="1">
      <c r="A70" s="2"/>
      <c r="B70" s="2" t="s">
        <v>212</v>
      </c>
      <c r="C70" s="2" t="s">
        <v>130</v>
      </c>
      <c r="D70" s="8" t="s">
        <v>208</v>
      </c>
      <c r="E70" s="25">
        <f>E71+E72</f>
        <v>287070.56</v>
      </c>
    </row>
    <row r="71" spans="1:5" ht="96" customHeight="1">
      <c r="A71" s="2"/>
      <c r="B71" s="2" t="s">
        <v>145</v>
      </c>
      <c r="C71" s="2" t="s">
        <v>130</v>
      </c>
      <c r="D71" s="56" t="s">
        <v>213</v>
      </c>
      <c r="E71" s="25">
        <v>161295.6</v>
      </c>
    </row>
    <row r="72" spans="1:5" ht="93" customHeight="1">
      <c r="A72" s="2"/>
      <c r="B72" s="2" t="s">
        <v>146</v>
      </c>
      <c r="C72" s="2" t="s">
        <v>130</v>
      </c>
      <c r="D72" s="56" t="s">
        <v>214</v>
      </c>
      <c r="E72" s="25">
        <v>125774.96</v>
      </c>
    </row>
    <row r="73" spans="1:5" ht="15">
      <c r="A73" s="2"/>
      <c r="B73" s="2" t="s">
        <v>268</v>
      </c>
      <c r="C73" s="2" t="s">
        <v>133</v>
      </c>
      <c r="D73" s="8" t="s">
        <v>258</v>
      </c>
      <c r="E73" s="25">
        <f>E74</f>
        <v>400255.5</v>
      </c>
    </row>
    <row r="74" spans="1:5" ht="15">
      <c r="A74" s="2"/>
      <c r="B74" s="2" t="s">
        <v>269</v>
      </c>
      <c r="C74" s="2" t="s">
        <v>133</v>
      </c>
      <c r="D74" s="8" t="s">
        <v>261</v>
      </c>
      <c r="E74" s="25">
        <f>E75</f>
        <v>400255.5</v>
      </c>
    </row>
    <row r="75" spans="1:5" ht="30.75">
      <c r="A75" s="2"/>
      <c r="B75" s="2" t="s">
        <v>132</v>
      </c>
      <c r="C75" s="2" t="s">
        <v>133</v>
      </c>
      <c r="D75" s="8" t="s">
        <v>262</v>
      </c>
      <c r="E75" s="25">
        <v>400255.5</v>
      </c>
    </row>
    <row r="76" spans="1:5" ht="86.25" customHeight="1">
      <c r="A76" s="2"/>
      <c r="B76" s="2" t="s">
        <v>285</v>
      </c>
      <c r="C76" s="2" t="s">
        <v>271</v>
      </c>
      <c r="D76" s="8" t="s">
        <v>286</v>
      </c>
      <c r="E76" s="25">
        <f>E77</f>
        <v>972881</v>
      </c>
    </row>
    <row r="77" spans="1:5" ht="87.75" customHeight="1">
      <c r="A77" s="2"/>
      <c r="B77" s="2" t="s">
        <v>287</v>
      </c>
      <c r="C77" s="2" t="s">
        <v>148</v>
      </c>
      <c r="D77" s="58" t="s">
        <v>288</v>
      </c>
      <c r="E77" s="25">
        <f>E78</f>
        <v>972881</v>
      </c>
    </row>
    <row r="78" spans="1:5" ht="100.5" customHeight="1">
      <c r="A78" s="2"/>
      <c r="B78" s="2" t="s">
        <v>147</v>
      </c>
      <c r="C78" s="2" t="s">
        <v>148</v>
      </c>
      <c r="D78" s="58" t="s">
        <v>289</v>
      </c>
      <c r="E78" s="25">
        <v>972881</v>
      </c>
    </row>
    <row r="79" spans="1:5" ht="40.5" customHeight="1">
      <c r="A79" s="2"/>
      <c r="B79" s="2" t="s">
        <v>290</v>
      </c>
      <c r="C79" s="2" t="s">
        <v>149</v>
      </c>
      <c r="D79" s="8" t="s">
        <v>547</v>
      </c>
      <c r="E79" s="25">
        <f>E80+E82+E84</f>
        <v>2459833.21</v>
      </c>
    </row>
    <row r="80" spans="1:5" ht="30.75">
      <c r="A80" s="2"/>
      <c r="B80" s="2" t="s">
        <v>291</v>
      </c>
      <c r="C80" s="2" t="s">
        <v>149</v>
      </c>
      <c r="D80" s="8" t="s">
        <v>264</v>
      </c>
      <c r="E80" s="25">
        <f>SUM(E81:E81)</f>
        <v>2421852.07</v>
      </c>
    </row>
    <row r="81" spans="1:5" ht="66" customHeight="1">
      <c r="A81" s="2"/>
      <c r="B81" s="2" t="s">
        <v>442</v>
      </c>
      <c r="C81" s="2" t="s">
        <v>149</v>
      </c>
      <c r="D81" s="8" t="s">
        <v>443</v>
      </c>
      <c r="E81" s="25">
        <v>2421852.07</v>
      </c>
    </row>
    <row r="82" spans="1:5" ht="52.5" customHeight="1">
      <c r="A82" s="2"/>
      <c r="B82" s="2" t="s">
        <v>116</v>
      </c>
      <c r="C82" s="2" t="s">
        <v>149</v>
      </c>
      <c r="D82" s="57" t="s">
        <v>114</v>
      </c>
      <c r="E82" s="25">
        <f>E83</f>
        <v>14100.48</v>
      </c>
    </row>
    <row r="83" spans="1:5" ht="65.25" customHeight="1">
      <c r="A83" s="2"/>
      <c r="B83" s="2" t="s">
        <v>117</v>
      </c>
      <c r="C83" s="2" t="s">
        <v>149</v>
      </c>
      <c r="D83" s="57" t="s">
        <v>115</v>
      </c>
      <c r="E83" s="25">
        <v>14100.48</v>
      </c>
    </row>
    <row r="84" spans="1:5" ht="84" customHeight="1">
      <c r="A84" s="2"/>
      <c r="B84" s="55" t="s">
        <v>425</v>
      </c>
      <c r="C84" s="2" t="s">
        <v>149</v>
      </c>
      <c r="D84" s="35" t="s">
        <v>423</v>
      </c>
      <c r="E84" s="25">
        <f>E85</f>
        <v>23880.66</v>
      </c>
    </row>
    <row r="85" spans="1:5" ht="65.25" customHeight="1">
      <c r="A85" s="2"/>
      <c r="B85" s="55" t="s">
        <v>426</v>
      </c>
      <c r="C85" s="2" t="s">
        <v>149</v>
      </c>
      <c r="D85" s="35" t="s">
        <v>424</v>
      </c>
      <c r="E85" s="25">
        <f>E86</f>
        <v>23880.66</v>
      </c>
    </row>
    <row r="86" spans="1:5" ht="97.5" customHeight="1">
      <c r="A86" s="2"/>
      <c r="B86" s="55" t="s">
        <v>559</v>
      </c>
      <c r="C86" s="2" t="s">
        <v>149</v>
      </c>
      <c r="D86" s="35" t="s">
        <v>560</v>
      </c>
      <c r="E86" s="25">
        <v>23880.66</v>
      </c>
    </row>
    <row r="87" spans="1:5" ht="41.25">
      <c r="A87" s="2"/>
      <c r="B87" s="2" t="s">
        <v>549</v>
      </c>
      <c r="C87" s="2" t="s">
        <v>137</v>
      </c>
      <c r="D87" s="64" t="s">
        <v>550</v>
      </c>
      <c r="E87" s="25">
        <f>E88</f>
        <v>10314</v>
      </c>
    </row>
    <row r="88" spans="1:5" ht="54.75">
      <c r="A88" s="2"/>
      <c r="B88" s="2" t="s">
        <v>450</v>
      </c>
      <c r="C88" s="2" t="s">
        <v>137</v>
      </c>
      <c r="D88" s="64" t="s">
        <v>551</v>
      </c>
      <c r="E88" s="25">
        <v>10314</v>
      </c>
    </row>
    <row r="89" spans="1:5" ht="30" customHeight="1">
      <c r="A89" s="2"/>
      <c r="B89" s="2" t="s">
        <v>273</v>
      </c>
      <c r="C89" s="2" t="s">
        <v>137</v>
      </c>
      <c r="D89" s="8" t="s">
        <v>223</v>
      </c>
      <c r="E89" s="25">
        <f>E90</f>
        <v>-226065.05</v>
      </c>
    </row>
    <row r="90" spans="1:5" ht="51" customHeight="1">
      <c r="A90" s="2"/>
      <c r="B90" s="2" t="s">
        <v>139</v>
      </c>
      <c r="C90" s="2" t="s">
        <v>137</v>
      </c>
      <c r="D90" s="8" t="s">
        <v>140</v>
      </c>
      <c r="E90" s="25">
        <v>-226065.05</v>
      </c>
    </row>
    <row r="91" spans="1:5" ht="27" customHeight="1">
      <c r="A91" s="2"/>
      <c r="B91" s="2" t="s">
        <v>194</v>
      </c>
      <c r="C91" s="2" t="s">
        <v>135</v>
      </c>
      <c r="D91" s="57" t="s">
        <v>224</v>
      </c>
      <c r="E91" s="25">
        <f>E92</f>
        <v>-17903.94</v>
      </c>
    </row>
    <row r="92" spans="1:5" ht="42" customHeight="1">
      <c r="A92" s="2"/>
      <c r="B92" s="2" t="s">
        <v>150</v>
      </c>
      <c r="C92" s="2" t="s">
        <v>135</v>
      </c>
      <c r="D92" s="57" t="s">
        <v>225</v>
      </c>
      <c r="E92" s="25">
        <v>-17903.94</v>
      </c>
    </row>
    <row r="93" spans="1:5" ht="20.25" customHeight="1">
      <c r="A93" s="2"/>
      <c r="B93" s="2" t="s">
        <v>118</v>
      </c>
      <c r="C93" s="2" t="s">
        <v>135</v>
      </c>
      <c r="D93" s="8" t="s">
        <v>121</v>
      </c>
      <c r="E93" s="25">
        <f>E94</f>
        <v>-55594.04</v>
      </c>
    </row>
    <row r="94" spans="1:5" ht="24.75" customHeight="1">
      <c r="A94" s="2"/>
      <c r="B94" s="2" t="s">
        <v>119</v>
      </c>
      <c r="C94" s="2" t="s">
        <v>135</v>
      </c>
      <c r="D94" s="59" t="s">
        <v>120</v>
      </c>
      <c r="E94" s="25">
        <v>-55594.04</v>
      </c>
    </row>
    <row r="95" spans="1:5" ht="35.25" customHeight="1">
      <c r="A95" s="2"/>
      <c r="B95" s="2" t="s">
        <v>431</v>
      </c>
      <c r="C95" s="2" t="s">
        <v>134</v>
      </c>
      <c r="D95" s="9" t="s">
        <v>209</v>
      </c>
      <c r="E95" s="25">
        <f>E96+E98</f>
        <v>47712997.24</v>
      </c>
    </row>
    <row r="96" spans="1:5" ht="46.5">
      <c r="A96" s="2"/>
      <c r="B96" s="60" t="s">
        <v>563</v>
      </c>
      <c r="C96" s="2" t="s">
        <v>134</v>
      </c>
      <c r="D96" s="9" t="s">
        <v>564</v>
      </c>
      <c r="E96" s="25">
        <f>E97</f>
        <v>12385448.39</v>
      </c>
    </row>
    <row r="97" spans="1:5" ht="62.25">
      <c r="A97" s="2"/>
      <c r="B97" s="60" t="s">
        <v>562</v>
      </c>
      <c r="C97" s="2" t="s">
        <v>134</v>
      </c>
      <c r="D97" s="9" t="s">
        <v>561</v>
      </c>
      <c r="E97" s="25">
        <v>12385448.39</v>
      </c>
    </row>
    <row r="98" spans="1:5" ht="28.5" customHeight="1">
      <c r="A98" s="2"/>
      <c r="B98" s="60" t="s">
        <v>432</v>
      </c>
      <c r="C98" s="2" t="s">
        <v>134</v>
      </c>
      <c r="D98" s="9" t="s">
        <v>320</v>
      </c>
      <c r="E98" s="25">
        <f>E99</f>
        <v>35327548.85</v>
      </c>
    </row>
    <row r="99" spans="1:5" ht="24.75" customHeight="1">
      <c r="A99" s="2"/>
      <c r="B99" s="60" t="s">
        <v>433</v>
      </c>
      <c r="C99" s="2" t="s">
        <v>134</v>
      </c>
      <c r="D99" s="9" t="s">
        <v>321</v>
      </c>
      <c r="E99" s="25">
        <v>35327548.85</v>
      </c>
    </row>
    <row r="100" spans="1:5" ht="36" customHeight="1">
      <c r="A100" s="2"/>
      <c r="B100" s="2" t="s">
        <v>434</v>
      </c>
      <c r="C100" s="2" t="s">
        <v>134</v>
      </c>
      <c r="D100" s="8" t="s">
        <v>591</v>
      </c>
      <c r="E100" s="25">
        <f>E101+E103+E105</f>
        <v>23804816.06</v>
      </c>
    </row>
    <row r="101" spans="1:5" ht="30.75">
      <c r="A101" s="2"/>
      <c r="B101" s="2" t="s">
        <v>435</v>
      </c>
      <c r="C101" s="2" t="s">
        <v>134</v>
      </c>
      <c r="D101" s="8" t="s">
        <v>324</v>
      </c>
      <c r="E101" s="25">
        <f>E102</f>
        <v>281300</v>
      </c>
    </row>
    <row r="102" spans="1:5" ht="30.75">
      <c r="A102" s="2"/>
      <c r="B102" s="2" t="s">
        <v>436</v>
      </c>
      <c r="C102" s="2" t="s">
        <v>134</v>
      </c>
      <c r="D102" s="8" t="s">
        <v>325</v>
      </c>
      <c r="E102" s="25">
        <v>281300</v>
      </c>
    </row>
    <row r="103" spans="1:5" ht="60.75" customHeight="1">
      <c r="A103" s="2"/>
      <c r="B103" s="2" t="s">
        <v>565</v>
      </c>
      <c r="C103" s="2" t="s">
        <v>134</v>
      </c>
      <c r="D103" s="65" t="s">
        <v>570</v>
      </c>
      <c r="E103" s="25">
        <f>E104</f>
        <v>23454333.88</v>
      </c>
    </row>
    <row r="104" spans="1:5" ht="65.25" customHeight="1">
      <c r="A104" s="2"/>
      <c r="B104" s="2" t="s">
        <v>566</v>
      </c>
      <c r="C104" s="2" t="s">
        <v>134</v>
      </c>
      <c r="D104" s="65" t="s">
        <v>567</v>
      </c>
      <c r="E104" s="25">
        <v>23454333.88</v>
      </c>
    </row>
    <row r="105" spans="1:5" ht="18" customHeight="1">
      <c r="A105" s="2"/>
      <c r="B105" s="2" t="s">
        <v>429</v>
      </c>
      <c r="C105" s="2" t="s">
        <v>134</v>
      </c>
      <c r="D105" s="34" t="s">
        <v>427</v>
      </c>
      <c r="E105" s="25">
        <f>E106</f>
        <v>69182.18</v>
      </c>
    </row>
    <row r="106" spans="1:5" ht="21.75" customHeight="1">
      <c r="A106" s="2"/>
      <c r="B106" s="2" t="s">
        <v>430</v>
      </c>
      <c r="C106" s="2" t="s">
        <v>134</v>
      </c>
      <c r="D106" s="34" t="s">
        <v>428</v>
      </c>
      <c r="E106" s="25">
        <v>69182.18</v>
      </c>
    </row>
    <row r="107" spans="1:5" ht="18.75" customHeight="1">
      <c r="A107" s="2"/>
      <c r="B107" s="2" t="s">
        <v>437</v>
      </c>
      <c r="C107" s="2" t="s">
        <v>134</v>
      </c>
      <c r="D107" s="8" t="s">
        <v>12</v>
      </c>
      <c r="E107" s="25">
        <f>E108+E110</f>
        <v>3740202.89</v>
      </c>
    </row>
    <row r="108" spans="1:5" ht="66.75" customHeight="1">
      <c r="A108" s="2"/>
      <c r="B108" s="2" t="s">
        <v>440</v>
      </c>
      <c r="C108" s="2" t="s">
        <v>134</v>
      </c>
      <c r="D108" s="8" t="s">
        <v>292</v>
      </c>
      <c r="E108" s="25">
        <f>E109</f>
        <v>3466298.68</v>
      </c>
    </row>
    <row r="109" spans="1:5" ht="66.75" customHeight="1">
      <c r="A109" s="2"/>
      <c r="B109" s="2" t="s">
        <v>441</v>
      </c>
      <c r="C109" s="2" t="s">
        <v>134</v>
      </c>
      <c r="D109" s="8" t="s">
        <v>151</v>
      </c>
      <c r="E109" s="25">
        <v>3466298.68</v>
      </c>
    </row>
    <row r="110" spans="1:5" ht="21" customHeight="1">
      <c r="A110" s="2"/>
      <c r="B110" s="2" t="s">
        <v>438</v>
      </c>
      <c r="C110" s="2" t="s">
        <v>134</v>
      </c>
      <c r="D110" s="8" t="s">
        <v>122</v>
      </c>
      <c r="E110" s="25">
        <f>E111</f>
        <v>273904.21</v>
      </c>
    </row>
    <row r="111" spans="1:5" ht="36" customHeight="1">
      <c r="A111" s="2"/>
      <c r="B111" s="2" t="s">
        <v>439</v>
      </c>
      <c r="C111" s="2" t="s">
        <v>134</v>
      </c>
      <c r="D111" s="8" t="s">
        <v>123</v>
      </c>
      <c r="E111" s="25">
        <v>273904.21</v>
      </c>
    </row>
    <row r="112" spans="1:5" ht="43.5" customHeight="1">
      <c r="A112" s="2"/>
      <c r="B112" s="2" t="s">
        <v>270</v>
      </c>
      <c r="C112" s="2" t="s">
        <v>271</v>
      </c>
      <c r="D112" s="8" t="s">
        <v>124</v>
      </c>
      <c r="E112" s="25">
        <f>E113</f>
        <v>-416127.31999999995</v>
      </c>
    </row>
    <row r="113" spans="1:5" ht="66.75" customHeight="1">
      <c r="A113" s="2"/>
      <c r="B113" s="2" t="s">
        <v>413</v>
      </c>
      <c r="C113" s="2" t="s">
        <v>134</v>
      </c>
      <c r="D113" s="8" t="s">
        <v>125</v>
      </c>
      <c r="E113" s="25">
        <f>E114+E115</f>
        <v>-416127.31999999995</v>
      </c>
    </row>
    <row r="114" spans="1:5" ht="108.75">
      <c r="A114" s="2"/>
      <c r="B114" s="2" t="s">
        <v>569</v>
      </c>
      <c r="C114" s="2" t="s">
        <v>134</v>
      </c>
      <c r="D114" s="58" t="s">
        <v>568</v>
      </c>
      <c r="E114" s="25">
        <v>-71710.6</v>
      </c>
    </row>
    <row r="115" spans="1:5" ht="61.5" customHeight="1">
      <c r="A115" s="2"/>
      <c r="B115" s="2" t="s">
        <v>414</v>
      </c>
      <c r="C115" s="2" t="s">
        <v>134</v>
      </c>
      <c r="D115" s="35" t="s">
        <v>412</v>
      </c>
      <c r="E115" s="25">
        <v>-344416.72</v>
      </c>
    </row>
    <row r="116" spans="1:9" ht="52.5" customHeight="1">
      <c r="A116" s="6" t="s">
        <v>200</v>
      </c>
      <c r="B116" s="2"/>
      <c r="C116" s="2"/>
      <c r="D116" s="61" t="s">
        <v>226</v>
      </c>
      <c r="E116" s="26">
        <f>E117</f>
        <v>242300.46</v>
      </c>
      <c r="F116" s="62"/>
      <c r="G116" s="62"/>
      <c r="H116" s="62"/>
      <c r="I116" s="62"/>
    </row>
    <row r="117" spans="1:9" ht="68.25" customHeight="1">
      <c r="A117" s="6"/>
      <c r="B117" s="2" t="s">
        <v>339</v>
      </c>
      <c r="C117" s="2" t="s">
        <v>137</v>
      </c>
      <c r="D117" s="54" t="s">
        <v>0</v>
      </c>
      <c r="E117" s="25">
        <v>242300.46</v>
      </c>
      <c r="F117" s="62"/>
      <c r="G117" s="62"/>
      <c r="H117" s="62"/>
      <c r="I117" s="62"/>
    </row>
    <row r="118" spans="1:5" ht="19.5" customHeight="1">
      <c r="A118" s="6" t="s">
        <v>294</v>
      </c>
      <c r="B118" s="6"/>
      <c r="C118" s="6"/>
      <c r="D118" s="7" t="s">
        <v>152</v>
      </c>
      <c r="E118" s="26">
        <f>E119+E124+E127+E129+E131+E134+E136+E139+E142</f>
        <v>124381237.51000002</v>
      </c>
    </row>
    <row r="119" spans="1:5" ht="20.25" customHeight="1">
      <c r="A119" s="2"/>
      <c r="B119" s="2" t="s">
        <v>295</v>
      </c>
      <c r="C119" s="2" t="s">
        <v>142</v>
      </c>
      <c r="D119" s="8" t="s">
        <v>231</v>
      </c>
      <c r="E119" s="25">
        <f>SUM(E120:E123)</f>
        <v>95064230.11000001</v>
      </c>
    </row>
    <row r="120" spans="1:5" ht="63" customHeight="1">
      <c r="A120" s="2"/>
      <c r="B120" s="2" t="s">
        <v>153</v>
      </c>
      <c r="C120" s="2" t="s">
        <v>142</v>
      </c>
      <c r="D120" s="58" t="s">
        <v>232</v>
      </c>
      <c r="E120" s="25">
        <v>92064485.18</v>
      </c>
    </row>
    <row r="121" spans="1:5" ht="117" customHeight="1">
      <c r="A121" s="2"/>
      <c r="B121" s="2" t="s">
        <v>154</v>
      </c>
      <c r="C121" s="2" t="s">
        <v>142</v>
      </c>
      <c r="D121" s="56" t="s">
        <v>233</v>
      </c>
      <c r="E121" s="25">
        <v>2356968.43</v>
      </c>
    </row>
    <row r="122" spans="1:5" ht="54.75" customHeight="1">
      <c r="A122" s="2"/>
      <c r="B122" s="2" t="s">
        <v>155</v>
      </c>
      <c r="C122" s="2" t="s">
        <v>142</v>
      </c>
      <c r="D122" s="8" t="s">
        <v>234</v>
      </c>
      <c r="E122" s="25">
        <v>426006.1</v>
      </c>
    </row>
    <row r="123" spans="1:5" ht="99" customHeight="1">
      <c r="A123" s="2"/>
      <c r="B123" s="2" t="s">
        <v>156</v>
      </c>
      <c r="C123" s="2" t="s">
        <v>142</v>
      </c>
      <c r="D123" s="56" t="s">
        <v>1021</v>
      </c>
      <c r="E123" s="25">
        <v>216770.4</v>
      </c>
    </row>
    <row r="124" spans="1:5" ht="29.25" customHeight="1">
      <c r="A124" s="2"/>
      <c r="B124" s="2" t="s">
        <v>296</v>
      </c>
      <c r="C124" s="2" t="s">
        <v>142</v>
      </c>
      <c r="D124" s="8" t="s">
        <v>235</v>
      </c>
      <c r="E124" s="25">
        <f>SUM(E125:E126)</f>
        <v>9418932.73</v>
      </c>
    </row>
    <row r="125" spans="1:5" ht="27" customHeight="1">
      <c r="A125" s="2"/>
      <c r="B125" s="2" t="s">
        <v>157</v>
      </c>
      <c r="C125" s="2" t="s">
        <v>142</v>
      </c>
      <c r="D125" s="8" t="s">
        <v>235</v>
      </c>
      <c r="E125" s="25">
        <v>9416329.52</v>
      </c>
    </row>
    <row r="126" spans="1:5" ht="46.5" customHeight="1">
      <c r="A126" s="2"/>
      <c r="B126" s="2" t="s">
        <v>158</v>
      </c>
      <c r="C126" s="2" t="s">
        <v>142</v>
      </c>
      <c r="D126" s="8" t="s">
        <v>236</v>
      </c>
      <c r="E126" s="25">
        <v>2603.21</v>
      </c>
    </row>
    <row r="127" spans="1:5" ht="18.75" customHeight="1">
      <c r="A127" s="2"/>
      <c r="B127" s="2" t="s">
        <v>297</v>
      </c>
      <c r="C127" s="2" t="s">
        <v>142</v>
      </c>
      <c r="D127" s="8" t="s">
        <v>237</v>
      </c>
      <c r="E127" s="25">
        <f>SUM(E128:E128)</f>
        <v>57696.43</v>
      </c>
    </row>
    <row r="128" spans="1:5" ht="18.75" customHeight="1">
      <c r="A128" s="2"/>
      <c r="B128" s="2" t="s">
        <v>159</v>
      </c>
      <c r="C128" s="2" t="s">
        <v>142</v>
      </c>
      <c r="D128" s="8" t="s">
        <v>237</v>
      </c>
      <c r="E128" s="25">
        <v>57696.43</v>
      </c>
    </row>
    <row r="129" spans="1:5" ht="37.5" customHeight="1">
      <c r="A129" s="2"/>
      <c r="B129" s="2" t="s">
        <v>298</v>
      </c>
      <c r="C129" s="2" t="s">
        <v>142</v>
      </c>
      <c r="D129" s="8" t="s">
        <v>201</v>
      </c>
      <c r="E129" s="25">
        <f>E130</f>
        <v>337746.85</v>
      </c>
    </row>
    <row r="130" spans="1:5" ht="45.75" customHeight="1">
      <c r="A130" s="2"/>
      <c r="B130" s="2" t="s">
        <v>215</v>
      </c>
      <c r="C130" s="2" t="s">
        <v>142</v>
      </c>
      <c r="D130" s="8" t="s">
        <v>202</v>
      </c>
      <c r="E130" s="25">
        <v>337746.85</v>
      </c>
    </row>
    <row r="131" spans="1:5" ht="18.75" customHeight="1">
      <c r="A131" s="2"/>
      <c r="B131" s="2" t="s">
        <v>299</v>
      </c>
      <c r="C131" s="2" t="s">
        <v>142</v>
      </c>
      <c r="D131" s="8" t="s">
        <v>300</v>
      </c>
      <c r="E131" s="25">
        <f>E132+E133</f>
        <v>13726928.36</v>
      </c>
    </row>
    <row r="132" spans="1:5" ht="18.75" customHeight="1">
      <c r="A132" s="2"/>
      <c r="B132" s="2" t="s">
        <v>160</v>
      </c>
      <c r="C132" s="2" t="s">
        <v>142</v>
      </c>
      <c r="D132" s="8" t="s">
        <v>238</v>
      </c>
      <c r="E132" s="25">
        <v>1577185.43</v>
      </c>
    </row>
    <row r="133" spans="1:5" ht="18.75" customHeight="1">
      <c r="A133" s="2"/>
      <c r="B133" s="2" t="s">
        <v>161</v>
      </c>
      <c r="C133" s="2" t="s">
        <v>142</v>
      </c>
      <c r="D133" s="8" t="s">
        <v>239</v>
      </c>
      <c r="E133" s="25">
        <v>12149742.93</v>
      </c>
    </row>
    <row r="134" spans="1:5" ht="36.75" customHeight="1">
      <c r="A134" s="2"/>
      <c r="B134" s="2" t="s">
        <v>301</v>
      </c>
      <c r="C134" s="2" t="s">
        <v>142</v>
      </c>
      <c r="D134" s="8" t="s">
        <v>240</v>
      </c>
      <c r="E134" s="25">
        <f>E135</f>
        <v>5699909.13</v>
      </c>
    </row>
    <row r="135" spans="1:5" ht="54" customHeight="1">
      <c r="A135" s="2"/>
      <c r="B135" s="2" t="s">
        <v>162</v>
      </c>
      <c r="C135" s="2" t="s">
        <v>142</v>
      </c>
      <c r="D135" s="8" t="s">
        <v>241</v>
      </c>
      <c r="E135" s="25">
        <v>5699909.13</v>
      </c>
    </row>
    <row r="136" spans="1:5" ht="30.75" customHeight="1">
      <c r="A136" s="2"/>
      <c r="B136" s="2" t="s">
        <v>302</v>
      </c>
      <c r="C136" s="2" t="s">
        <v>142</v>
      </c>
      <c r="D136" s="8" t="s">
        <v>244</v>
      </c>
      <c r="E136" s="25">
        <f>E137</f>
        <v>14999.22</v>
      </c>
    </row>
    <row r="137" spans="1:5" ht="21" customHeight="1">
      <c r="A137" s="2"/>
      <c r="B137" s="2" t="s">
        <v>303</v>
      </c>
      <c r="C137" s="2" t="s">
        <v>142</v>
      </c>
      <c r="D137" s="8" t="s">
        <v>245</v>
      </c>
      <c r="E137" s="25">
        <f>E138</f>
        <v>14999.22</v>
      </c>
    </row>
    <row r="138" spans="1:5" ht="36" customHeight="1">
      <c r="A138" s="2"/>
      <c r="B138" s="2" t="s">
        <v>163</v>
      </c>
      <c r="C138" s="2" t="s">
        <v>142</v>
      </c>
      <c r="D138" s="8" t="s">
        <v>246</v>
      </c>
      <c r="E138" s="25">
        <v>14999.22</v>
      </c>
    </row>
    <row r="139" spans="1:5" ht="36" customHeight="1">
      <c r="A139" s="2"/>
      <c r="B139" s="2" t="s">
        <v>304</v>
      </c>
      <c r="C139" s="2" t="s">
        <v>137</v>
      </c>
      <c r="D139" s="8" t="s">
        <v>218</v>
      </c>
      <c r="E139" s="25">
        <f>E140+E141</f>
        <v>50794.68</v>
      </c>
    </row>
    <row r="140" spans="1:5" ht="82.5" customHeight="1">
      <c r="A140" s="2"/>
      <c r="B140" s="2" t="s">
        <v>164</v>
      </c>
      <c r="C140" s="2" t="s">
        <v>137</v>
      </c>
      <c r="D140" s="63" t="s">
        <v>1022</v>
      </c>
      <c r="E140" s="25">
        <v>46445.58</v>
      </c>
    </row>
    <row r="141" spans="1:5" ht="61.5" customHeight="1">
      <c r="A141" s="2"/>
      <c r="B141" s="2" t="s">
        <v>335</v>
      </c>
      <c r="C141" s="2" t="s">
        <v>137</v>
      </c>
      <c r="D141" s="8" t="s">
        <v>219</v>
      </c>
      <c r="E141" s="25">
        <v>4349.1</v>
      </c>
    </row>
    <row r="142" spans="1:5" ht="66.75" customHeight="1">
      <c r="A142" s="2"/>
      <c r="B142" s="2" t="s">
        <v>336</v>
      </c>
      <c r="C142" s="2" t="s">
        <v>137</v>
      </c>
      <c r="D142" s="8" t="s">
        <v>337</v>
      </c>
      <c r="E142" s="25">
        <v>10000</v>
      </c>
    </row>
    <row r="143" spans="1:5" ht="19.5" customHeight="1">
      <c r="A143" s="6" t="s">
        <v>305</v>
      </c>
      <c r="B143" s="6"/>
      <c r="C143" s="6"/>
      <c r="D143" s="7" t="s">
        <v>338</v>
      </c>
      <c r="E143" s="26">
        <f>E144+E146+E149+E150+E152+E153</f>
        <v>2355953.63</v>
      </c>
    </row>
    <row r="144" spans="1:5" ht="60.75" customHeight="1">
      <c r="A144" s="6"/>
      <c r="B144" s="55" t="s">
        <v>446</v>
      </c>
      <c r="C144" s="2" t="s">
        <v>137</v>
      </c>
      <c r="D144" s="57" t="s">
        <v>220</v>
      </c>
      <c r="E144" s="25">
        <f>E145</f>
        <v>231410.35</v>
      </c>
    </row>
    <row r="145" spans="1:5" ht="72" customHeight="1">
      <c r="A145" s="6"/>
      <c r="B145" s="55" t="s">
        <v>548</v>
      </c>
      <c r="C145" s="2" t="s">
        <v>137</v>
      </c>
      <c r="D145" s="57" t="s">
        <v>350</v>
      </c>
      <c r="E145" s="25">
        <v>231410.35</v>
      </c>
    </row>
    <row r="146" spans="1:5" ht="108.75">
      <c r="A146" s="6"/>
      <c r="B146" s="55" t="s">
        <v>309</v>
      </c>
      <c r="C146" s="2" t="s">
        <v>137</v>
      </c>
      <c r="D146" s="52" t="s">
        <v>1026</v>
      </c>
      <c r="E146" s="25">
        <f>E147</f>
        <v>152670.14</v>
      </c>
    </row>
    <row r="147" spans="1:5" ht="38.25" customHeight="1">
      <c r="A147" s="6"/>
      <c r="B147" s="55" t="s">
        <v>447</v>
      </c>
      <c r="C147" s="2" t="s">
        <v>137</v>
      </c>
      <c r="D147" s="8" t="s">
        <v>448</v>
      </c>
      <c r="E147" s="25">
        <f>E148</f>
        <v>152670.14</v>
      </c>
    </row>
    <row r="148" spans="1:5" ht="53.25" customHeight="1">
      <c r="A148" s="6"/>
      <c r="B148" s="55" t="s">
        <v>605</v>
      </c>
      <c r="C148" s="2" t="s">
        <v>137</v>
      </c>
      <c r="D148" s="8" t="s">
        <v>449</v>
      </c>
      <c r="E148" s="25">
        <v>152670.14</v>
      </c>
    </row>
    <row r="149" spans="1:5" ht="66" customHeight="1">
      <c r="A149" s="6"/>
      <c r="B149" s="2" t="s">
        <v>138</v>
      </c>
      <c r="C149" s="2" t="s">
        <v>137</v>
      </c>
      <c r="D149" s="57" t="s">
        <v>222</v>
      </c>
      <c r="E149" s="25">
        <v>2500</v>
      </c>
    </row>
    <row r="150" spans="1:5" ht="42.75" customHeight="1">
      <c r="A150" s="6"/>
      <c r="B150" s="55" t="s">
        <v>418</v>
      </c>
      <c r="C150" s="2" t="s">
        <v>137</v>
      </c>
      <c r="D150" s="41" t="s">
        <v>422</v>
      </c>
      <c r="E150" s="25">
        <f>E151</f>
        <v>60000</v>
      </c>
    </row>
    <row r="151" spans="1:5" ht="36.75" customHeight="1">
      <c r="A151" s="6"/>
      <c r="B151" s="55" t="s">
        <v>417</v>
      </c>
      <c r="C151" s="2" t="s">
        <v>137</v>
      </c>
      <c r="D151" s="41" t="s">
        <v>421</v>
      </c>
      <c r="E151" s="25">
        <v>60000</v>
      </c>
    </row>
    <row r="152" spans="1:5" ht="67.5" customHeight="1">
      <c r="A152" s="2"/>
      <c r="B152" s="2" t="s">
        <v>339</v>
      </c>
      <c r="C152" s="2" t="s">
        <v>137</v>
      </c>
      <c r="D152" s="8" t="s">
        <v>340</v>
      </c>
      <c r="E152" s="25">
        <v>161832.24</v>
      </c>
    </row>
    <row r="153" spans="1:5" ht="39" customHeight="1">
      <c r="A153" s="2"/>
      <c r="B153" s="2" t="s">
        <v>273</v>
      </c>
      <c r="C153" s="2" t="s">
        <v>137</v>
      </c>
      <c r="D153" s="8" t="s">
        <v>223</v>
      </c>
      <c r="E153" s="25">
        <f>E154</f>
        <v>1747540.9</v>
      </c>
    </row>
    <row r="154" spans="1:5" ht="52.5" customHeight="1">
      <c r="A154" s="2"/>
      <c r="B154" s="2" t="s">
        <v>139</v>
      </c>
      <c r="C154" s="2" t="s">
        <v>137</v>
      </c>
      <c r="D154" s="8" t="s">
        <v>140</v>
      </c>
      <c r="E154" s="25">
        <v>1747540.9</v>
      </c>
    </row>
    <row r="155" spans="1:5" ht="36" customHeight="1">
      <c r="A155" s="6" t="s">
        <v>174</v>
      </c>
      <c r="B155" s="6"/>
      <c r="C155" s="6"/>
      <c r="D155" s="7" t="s">
        <v>175</v>
      </c>
      <c r="E155" s="26">
        <f>E156+E158+E165+E167+E169+E171+E173+E182+E191+E196</f>
        <v>68083223.94999999</v>
      </c>
    </row>
    <row r="156" spans="1:5" ht="36" customHeight="1">
      <c r="A156" s="6"/>
      <c r="B156" s="2" t="s">
        <v>575</v>
      </c>
      <c r="C156" s="2" t="s">
        <v>133</v>
      </c>
      <c r="D156" s="8" t="s">
        <v>574</v>
      </c>
      <c r="E156" s="25">
        <f>E157</f>
        <v>11700</v>
      </c>
    </row>
    <row r="157" spans="1:5" ht="36" customHeight="1">
      <c r="A157" s="6"/>
      <c r="B157" s="2" t="s">
        <v>572</v>
      </c>
      <c r="C157" s="2" t="s">
        <v>573</v>
      </c>
      <c r="D157" s="8" t="s">
        <v>571</v>
      </c>
      <c r="E157" s="25">
        <v>11700</v>
      </c>
    </row>
    <row r="158" spans="1:5" ht="20.25" customHeight="1">
      <c r="A158" s="2"/>
      <c r="B158" s="2" t="s">
        <v>268</v>
      </c>
      <c r="C158" s="2" t="s">
        <v>133</v>
      </c>
      <c r="D158" s="8" t="s">
        <v>258</v>
      </c>
      <c r="E158" s="25">
        <f>E159+E163</f>
        <v>2743331.94</v>
      </c>
    </row>
    <row r="159" spans="1:5" ht="36" customHeight="1">
      <c r="A159" s="2"/>
      <c r="B159" s="2" t="s">
        <v>306</v>
      </c>
      <c r="C159" s="2" t="s">
        <v>133</v>
      </c>
      <c r="D159" s="8" t="s">
        <v>259</v>
      </c>
      <c r="E159" s="25">
        <f>E160</f>
        <v>2651046.73</v>
      </c>
    </row>
    <row r="160" spans="1:5" ht="48.75" customHeight="1">
      <c r="A160" s="2"/>
      <c r="B160" s="2" t="s">
        <v>341</v>
      </c>
      <c r="C160" s="2" t="s">
        <v>133</v>
      </c>
      <c r="D160" s="8" t="s">
        <v>260</v>
      </c>
      <c r="E160" s="25">
        <f>E161+E162</f>
        <v>2651046.73</v>
      </c>
    </row>
    <row r="161" spans="1:5" ht="48.75" customHeight="1">
      <c r="A161" s="2"/>
      <c r="B161" s="2" t="s">
        <v>407</v>
      </c>
      <c r="C161" s="2" t="s">
        <v>133</v>
      </c>
      <c r="D161" s="8" t="s">
        <v>408</v>
      </c>
      <c r="E161" s="25">
        <v>855746.58</v>
      </c>
    </row>
    <row r="162" spans="1:5" ht="48.75" customHeight="1">
      <c r="A162" s="2"/>
      <c r="B162" s="2" t="s">
        <v>409</v>
      </c>
      <c r="C162" s="2" t="s">
        <v>133</v>
      </c>
      <c r="D162" s="8" t="s">
        <v>410</v>
      </c>
      <c r="E162" s="25">
        <v>1795300.15</v>
      </c>
    </row>
    <row r="163" spans="1:5" ht="30" customHeight="1">
      <c r="A163" s="2"/>
      <c r="B163" s="2" t="s">
        <v>269</v>
      </c>
      <c r="C163" s="2" t="s">
        <v>133</v>
      </c>
      <c r="D163" s="8" t="s">
        <v>261</v>
      </c>
      <c r="E163" s="25">
        <f>E164</f>
        <v>92285.21</v>
      </c>
    </row>
    <row r="164" spans="1:5" ht="36" customHeight="1">
      <c r="A164" s="2"/>
      <c r="B164" s="2" t="s">
        <v>132</v>
      </c>
      <c r="C164" s="2" t="s">
        <v>133</v>
      </c>
      <c r="D164" s="8" t="s">
        <v>262</v>
      </c>
      <c r="E164" s="25">
        <v>92285.21</v>
      </c>
    </row>
    <row r="165" spans="1:5" ht="57.75" customHeight="1">
      <c r="A165" s="2"/>
      <c r="B165" s="2" t="s">
        <v>549</v>
      </c>
      <c r="C165" s="2" t="s">
        <v>137</v>
      </c>
      <c r="D165" s="64" t="s">
        <v>550</v>
      </c>
      <c r="E165" s="25">
        <f>E166</f>
        <v>96.43</v>
      </c>
    </row>
    <row r="166" spans="1:5" ht="72.75" customHeight="1">
      <c r="A166" s="2"/>
      <c r="B166" s="2" t="s">
        <v>450</v>
      </c>
      <c r="C166" s="2" t="s">
        <v>137</v>
      </c>
      <c r="D166" s="64" t="s">
        <v>551</v>
      </c>
      <c r="E166" s="25">
        <v>96.43</v>
      </c>
    </row>
    <row r="167" spans="1:5" ht="36" customHeight="1">
      <c r="A167" s="2"/>
      <c r="B167" s="2" t="s">
        <v>273</v>
      </c>
      <c r="C167" s="2" t="s">
        <v>137</v>
      </c>
      <c r="D167" s="8" t="s">
        <v>223</v>
      </c>
      <c r="E167" s="25">
        <f>E168</f>
        <v>116873.14</v>
      </c>
    </row>
    <row r="168" spans="1:5" ht="51" customHeight="1">
      <c r="A168" s="2"/>
      <c r="B168" s="2" t="s">
        <v>139</v>
      </c>
      <c r="C168" s="2" t="s">
        <v>137</v>
      </c>
      <c r="D168" s="8" t="s">
        <v>140</v>
      </c>
      <c r="E168" s="25">
        <v>116873.14</v>
      </c>
    </row>
    <row r="169" spans="1:5" ht="19.5" customHeight="1">
      <c r="A169" s="2"/>
      <c r="B169" s="2" t="s">
        <v>194</v>
      </c>
      <c r="C169" s="2" t="s">
        <v>135</v>
      </c>
      <c r="D169" s="57" t="s">
        <v>224</v>
      </c>
      <c r="E169" s="25">
        <f>E170</f>
        <v>-5282.16</v>
      </c>
    </row>
    <row r="170" spans="1:5" ht="48" customHeight="1">
      <c r="A170" s="2"/>
      <c r="B170" s="2" t="s">
        <v>150</v>
      </c>
      <c r="C170" s="2" t="s">
        <v>135</v>
      </c>
      <c r="D170" s="57" t="s">
        <v>225</v>
      </c>
      <c r="E170" s="25">
        <v>-5282.16</v>
      </c>
    </row>
    <row r="171" spans="1:5" ht="25.5" customHeight="1">
      <c r="A171" s="2"/>
      <c r="B171" s="2" t="s">
        <v>118</v>
      </c>
      <c r="C171" s="2" t="s">
        <v>135</v>
      </c>
      <c r="D171" s="8" t="s">
        <v>121</v>
      </c>
      <c r="E171" s="25">
        <f>E172</f>
        <v>57709.79</v>
      </c>
    </row>
    <row r="172" spans="1:5" ht="25.5" customHeight="1">
      <c r="A172" s="2"/>
      <c r="B172" s="2" t="s">
        <v>119</v>
      </c>
      <c r="C172" s="2" t="s">
        <v>135</v>
      </c>
      <c r="D172" s="59" t="s">
        <v>120</v>
      </c>
      <c r="E172" s="25">
        <v>57709.79</v>
      </c>
    </row>
    <row r="173" spans="1:5" ht="36" customHeight="1">
      <c r="A173" s="2"/>
      <c r="B173" s="2" t="s">
        <v>431</v>
      </c>
      <c r="C173" s="2" t="s">
        <v>134</v>
      </c>
      <c r="D173" s="9" t="s">
        <v>209</v>
      </c>
      <c r="E173" s="25">
        <f>E174+E176+E178+E180</f>
        <v>52356107.58</v>
      </c>
    </row>
    <row r="174" spans="1:5" ht="46.5" customHeight="1">
      <c r="A174" s="2"/>
      <c r="B174" s="2" t="s">
        <v>451</v>
      </c>
      <c r="C174" s="2" t="s">
        <v>134</v>
      </c>
      <c r="D174" s="9" t="s">
        <v>1</v>
      </c>
      <c r="E174" s="25">
        <f>E175</f>
        <v>51329338.22</v>
      </c>
    </row>
    <row r="175" spans="1:5" ht="46.5" customHeight="1">
      <c r="A175" s="2"/>
      <c r="B175" s="2" t="s">
        <v>452</v>
      </c>
      <c r="C175" s="2" t="s">
        <v>134</v>
      </c>
      <c r="D175" s="9" t="s">
        <v>2</v>
      </c>
      <c r="E175" s="25">
        <v>51329338.22</v>
      </c>
    </row>
    <row r="176" spans="1:5" ht="22.5" customHeight="1">
      <c r="A176" s="2"/>
      <c r="B176" s="2" t="s">
        <v>453</v>
      </c>
      <c r="C176" s="2" t="s">
        <v>134</v>
      </c>
      <c r="D176" s="34" t="s">
        <v>455</v>
      </c>
      <c r="E176" s="25">
        <f>E177</f>
        <v>13340</v>
      </c>
    </row>
    <row r="177" spans="1:5" ht="39.75" customHeight="1">
      <c r="A177" s="2"/>
      <c r="B177" s="2" t="s">
        <v>454</v>
      </c>
      <c r="C177" s="2" t="s">
        <v>134</v>
      </c>
      <c r="D177" s="38" t="s">
        <v>456</v>
      </c>
      <c r="E177" s="25">
        <v>13340</v>
      </c>
    </row>
    <row r="178" spans="1:5" ht="39.75" customHeight="1">
      <c r="A178" s="2"/>
      <c r="B178" s="2" t="s">
        <v>576</v>
      </c>
      <c r="C178" s="2" t="s">
        <v>134</v>
      </c>
      <c r="D178" s="8" t="s">
        <v>579</v>
      </c>
      <c r="E178" s="25">
        <f>E179</f>
        <v>979229.36</v>
      </c>
    </row>
    <row r="179" spans="1:5" ht="39.75" customHeight="1">
      <c r="A179" s="2"/>
      <c r="B179" s="2" t="s">
        <v>577</v>
      </c>
      <c r="C179" s="2" t="s">
        <v>134</v>
      </c>
      <c r="D179" s="8" t="s">
        <v>578</v>
      </c>
      <c r="E179" s="25">
        <v>979229.36</v>
      </c>
    </row>
    <row r="180" spans="1:5" ht="18" customHeight="1">
      <c r="A180" s="2"/>
      <c r="B180" s="2" t="s">
        <v>432</v>
      </c>
      <c r="C180" s="2" t="s">
        <v>134</v>
      </c>
      <c r="D180" s="8" t="s">
        <v>320</v>
      </c>
      <c r="E180" s="25">
        <f>E181</f>
        <v>34200</v>
      </c>
    </row>
    <row r="181" spans="1:5" ht="18" customHeight="1">
      <c r="A181" s="2"/>
      <c r="B181" s="2" t="s">
        <v>433</v>
      </c>
      <c r="C181" s="2" t="s">
        <v>134</v>
      </c>
      <c r="D181" s="8" t="s">
        <v>321</v>
      </c>
      <c r="E181" s="25">
        <v>34200</v>
      </c>
    </row>
    <row r="182" spans="1:5" ht="35.25" customHeight="1">
      <c r="A182" s="2"/>
      <c r="B182" s="2" t="s">
        <v>434</v>
      </c>
      <c r="C182" s="2" t="s">
        <v>134</v>
      </c>
      <c r="D182" s="8" t="s">
        <v>591</v>
      </c>
      <c r="E182" s="25">
        <f>E183+E185+E187+E189</f>
        <v>6007492.18</v>
      </c>
    </row>
    <row r="183" spans="1:5" ht="36" customHeight="1">
      <c r="A183" s="2"/>
      <c r="B183" s="2" t="s">
        <v>435</v>
      </c>
      <c r="C183" s="2" t="s">
        <v>134</v>
      </c>
      <c r="D183" s="8" t="s">
        <v>324</v>
      </c>
      <c r="E183" s="25">
        <f>E184</f>
        <v>3763720</v>
      </c>
    </row>
    <row r="184" spans="1:5" ht="36" customHeight="1">
      <c r="A184" s="2"/>
      <c r="B184" s="2" t="s">
        <v>436</v>
      </c>
      <c r="C184" s="2" t="s">
        <v>134</v>
      </c>
      <c r="D184" s="8" t="s">
        <v>325</v>
      </c>
      <c r="E184" s="25">
        <v>3763720</v>
      </c>
    </row>
    <row r="185" spans="1:5" ht="62.25">
      <c r="A185" s="2"/>
      <c r="B185" s="2" t="s">
        <v>580</v>
      </c>
      <c r="C185" s="2" t="s">
        <v>134</v>
      </c>
      <c r="D185" s="66" t="s">
        <v>583</v>
      </c>
      <c r="E185" s="25">
        <f>E186</f>
        <v>147600</v>
      </c>
    </row>
    <row r="186" spans="1:5" ht="62.25">
      <c r="A186" s="2"/>
      <c r="B186" s="2" t="s">
        <v>581</v>
      </c>
      <c r="C186" s="2" t="s">
        <v>134</v>
      </c>
      <c r="D186" s="66" t="s">
        <v>582</v>
      </c>
      <c r="E186" s="25">
        <v>147600</v>
      </c>
    </row>
    <row r="187" spans="1:5" ht="54.75" customHeight="1">
      <c r="A187" s="2"/>
      <c r="B187" s="2" t="s">
        <v>457</v>
      </c>
      <c r="C187" s="2" t="s">
        <v>134</v>
      </c>
      <c r="D187" s="66" t="s">
        <v>552</v>
      </c>
      <c r="E187" s="25">
        <f>E188</f>
        <v>272.18</v>
      </c>
    </row>
    <row r="188" spans="1:5" ht="54.75" customHeight="1">
      <c r="A188" s="2"/>
      <c r="B188" s="2" t="s">
        <v>458</v>
      </c>
      <c r="C188" s="2" t="s">
        <v>134</v>
      </c>
      <c r="D188" s="35" t="s">
        <v>553</v>
      </c>
      <c r="E188" s="25">
        <v>272.18</v>
      </c>
    </row>
    <row r="189" spans="1:5" ht="35.25" customHeight="1">
      <c r="A189" s="2"/>
      <c r="B189" s="60" t="s">
        <v>459</v>
      </c>
      <c r="C189" s="2" t="s">
        <v>134</v>
      </c>
      <c r="D189" s="8" t="s">
        <v>322</v>
      </c>
      <c r="E189" s="25">
        <f>E190</f>
        <v>2095900</v>
      </c>
    </row>
    <row r="190" spans="1:5" ht="39" customHeight="1">
      <c r="A190" s="2"/>
      <c r="B190" s="60" t="s">
        <v>460</v>
      </c>
      <c r="C190" s="2" t="s">
        <v>134</v>
      </c>
      <c r="D190" s="8" t="s">
        <v>323</v>
      </c>
      <c r="E190" s="25">
        <v>2095900</v>
      </c>
    </row>
    <row r="191" spans="1:5" ht="18.75" customHeight="1">
      <c r="A191" s="2"/>
      <c r="B191" s="2" t="s">
        <v>437</v>
      </c>
      <c r="C191" s="2" t="s">
        <v>134</v>
      </c>
      <c r="D191" s="8" t="s">
        <v>12</v>
      </c>
      <c r="E191" s="25">
        <f>E192+E194</f>
        <v>6870899.140000001</v>
      </c>
    </row>
    <row r="192" spans="1:5" ht="66" customHeight="1">
      <c r="A192" s="2"/>
      <c r="B192" s="2" t="s">
        <v>440</v>
      </c>
      <c r="C192" s="2" t="s">
        <v>134</v>
      </c>
      <c r="D192" s="8" t="s">
        <v>292</v>
      </c>
      <c r="E192" s="25">
        <f>E193</f>
        <v>2207373.14</v>
      </c>
    </row>
    <row r="193" spans="1:5" ht="66" customHeight="1">
      <c r="A193" s="2"/>
      <c r="B193" s="2" t="s">
        <v>441</v>
      </c>
      <c r="C193" s="2" t="s">
        <v>134</v>
      </c>
      <c r="D193" s="8" t="s">
        <v>151</v>
      </c>
      <c r="E193" s="25">
        <v>2207373.14</v>
      </c>
    </row>
    <row r="194" spans="1:5" ht="20.25" customHeight="1">
      <c r="A194" s="2"/>
      <c r="B194" s="2" t="s">
        <v>438</v>
      </c>
      <c r="C194" s="2" t="s">
        <v>134</v>
      </c>
      <c r="D194" s="8" t="s">
        <v>122</v>
      </c>
      <c r="E194" s="25">
        <f>E195</f>
        <v>4663526</v>
      </c>
    </row>
    <row r="195" spans="1:5" ht="34.5" customHeight="1">
      <c r="A195" s="2"/>
      <c r="B195" s="2" t="s">
        <v>439</v>
      </c>
      <c r="C195" s="2" t="s">
        <v>134</v>
      </c>
      <c r="D195" s="8" t="s">
        <v>123</v>
      </c>
      <c r="E195" s="25">
        <v>4663526</v>
      </c>
    </row>
    <row r="196" spans="1:5" ht="34.5" customHeight="1">
      <c r="A196" s="2"/>
      <c r="B196" s="2" t="s">
        <v>270</v>
      </c>
      <c r="C196" s="2" t="s">
        <v>271</v>
      </c>
      <c r="D196" s="8" t="s">
        <v>293</v>
      </c>
      <c r="E196" s="25">
        <f>E197</f>
        <v>-75704.09</v>
      </c>
    </row>
    <row r="197" spans="1:5" ht="48" customHeight="1">
      <c r="A197" s="2"/>
      <c r="B197" s="2" t="s">
        <v>413</v>
      </c>
      <c r="C197" s="2" t="s">
        <v>134</v>
      </c>
      <c r="D197" s="38" t="s">
        <v>125</v>
      </c>
      <c r="E197" s="25">
        <f>SUM(E198:E199)</f>
        <v>-75704.09</v>
      </c>
    </row>
    <row r="198" spans="1:5" ht="27.75">
      <c r="A198" s="2"/>
      <c r="B198" s="2" t="s">
        <v>584</v>
      </c>
      <c r="C198" s="2" t="s">
        <v>134</v>
      </c>
      <c r="D198" s="39" t="s">
        <v>1023</v>
      </c>
      <c r="E198" s="25">
        <v>-24111.45</v>
      </c>
    </row>
    <row r="199" spans="1:5" ht="42">
      <c r="A199" s="2"/>
      <c r="B199" s="2" t="s">
        <v>414</v>
      </c>
      <c r="C199" s="2" t="s">
        <v>134</v>
      </c>
      <c r="D199" s="34" t="s">
        <v>412</v>
      </c>
      <c r="E199" s="25">
        <v>-51592.64</v>
      </c>
    </row>
    <row r="200" spans="1:5" ht="36.75" customHeight="1">
      <c r="A200" s="6" t="s">
        <v>176</v>
      </c>
      <c r="B200" s="6"/>
      <c r="C200" s="6"/>
      <c r="D200" s="7" t="s">
        <v>168</v>
      </c>
      <c r="E200" s="26">
        <f>E201+E203+E206+E208+E210+E212+E217+E220</f>
        <v>281295550.04</v>
      </c>
    </row>
    <row r="201" spans="1:5" ht="33.75" customHeight="1" hidden="1">
      <c r="A201" s="2"/>
      <c r="B201" s="2" t="s">
        <v>307</v>
      </c>
      <c r="C201" s="2" t="s">
        <v>130</v>
      </c>
      <c r="D201" s="8" t="s">
        <v>247</v>
      </c>
      <c r="E201" s="25">
        <f>E202</f>
        <v>0</v>
      </c>
    </row>
    <row r="202" spans="1:5" ht="33.75" customHeight="1" hidden="1">
      <c r="A202" s="2"/>
      <c r="B202" s="2" t="s">
        <v>342</v>
      </c>
      <c r="C202" s="2" t="s">
        <v>130</v>
      </c>
      <c r="D202" s="8" t="s">
        <v>248</v>
      </c>
      <c r="E202" s="25"/>
    </row>
    <row r="203" spans="1:5" ht="33.75" customHeight="1">
      <c r="A203" s="2"/>
      <c r="B203" s="2" t="s">
        <v>268</v>
      </c>
      <c r="C203" s="2" t="s">
        <v>133</v>
      </c>
      <c r="D203" s="8" t="s">
        <v>258</v>
      </c>
      <c r="E203" s="25">
        <f>E204</f>
        <v>21271.79</v>
      </c>
    </row>
    <row r="204" spans="1:5" ht="33.75" customHeight="1">
      <c r="A204" s="2"/>
      <c r="B204" s="2" t="s">
        <v>269</v>
      </c>
      <c r="C204" s="2" t="s">
        <v>133</v>
      </c>
      <c r="D204" s="8" t="s">
        <v>261</v>
      </c>
      <c r="E204" s="25">
        <f>E205</f>
        <v>21271.79</v>
      </c>
    </row>
    <row r="205" spans="1:5" ht="33.75" customHeight="1">
      <c r="A205" s="2"/>
      <c r="B205" s="2" t="s">
        <v>132</v>
      </c>
      <c r="C205" s="2" t="s">
        <v>133</v>
      </c>
      <c r="D205" s="8" t="s">
        <v>262</v>
      </c>
      <c r="E205" s="25">
        <v>21271.79</v>
      </c>
    </row>
    <row r="206" spans="1:5" ht="54.75" customHeight="1">
      <c r="A206" s="2"/>
      <c r="B206" s="55" t="s">
        <v>585</v>
      </c>
      <c r="C206" s="2" t="s">
        <v>137</v>
      </c>
      <c r="D206" s="127" t="s">
        <v>1024</v>
      </c>
      <c r="E206" s="25">
        <f>E207</f>
        <v>6630</v>
      </c>
    </row>
    <row r="207" spans="1:5" ht="68.25" customHeight="1">
      <c r="A207" s="2"/>
      <c r="B207" s="55" t="s">
        <v>1028</v>
      </c>
      <c r="C207" s="2" t="s">
        <v>137</v>
      </c>
      <c r="D207" s="127" t="s">
        <v>1025</v>
      </c>
      <c r="E207" s="25">
        <v>6630</v>
      </c>
    </row>
    <row r="208" spans="1:5" ht="33.75" customHeight="1">
      <c r="A208" s="2"/>
      <c r="B208" s="2" t="s">
        <v>273</v>
      </c>
      <c r="C208" s="2" t="s">
        <v>137</v>
      </c>
      <c r="D208" s="8" t="s">
        <v>223</v>
      </c>
      <c r="E208" s="25">
        <f>E209</f>
        <v>98449.96</v>
      </c>
    </row>
    <row r="209" spans="1:5" ht="51" customHeight="1">
      <c r="A209" s="2"/>
      <c r="B209" s="2" t="s">
        <v>139</v>
      </c>
      <c r="C209" s="2" t="s">
        <v>137</v>
      </c>
      <c r="D209" s="8" t="s">
        <v>140</v>
      </c>
      <c r="E209" s="25">
        <v>98449.96</v>
      </c>
    </row>
    <row r="210" spans="1:5" ht="25.5" customHeight="1">
      <c r="A210" s="2"/>
      <c r="B210" s="2" t="s">
        <v>194</v>
      </c>
      <c r="C210" s="2" t="s">
        <v>135</v>
      </c>
      <c r="D210" s="57" t="s">
        <v>224</v>
      </c>
      <c r="E210" s="25">
        <f>E211</f>
        <v>-90349.71</v>
      </c>
    </row>
    <row r="211" spans="1:5" ht="38.25" customHeight="1">
      <c r="A211" s="2"/>
      <c r="B211" s="2" t="s">
        <v>150</v>
      </c>
      <c r="C211" s="2" t="s">
        <v>135</v>
      </c>
      <c r="D211" s="57" t="s">
        <v>225</v>
      </c>
      <c r="E211" s="25">
        <v>-90349.71</v>
      </c>
    </row>
    <row r="212" spans="1:5" ht="26.25" customHeight="1">
      <c r="A212" s="2"/>
      <c r="B212" s="2" t="s">
        <v>461</v>
      </c>
      <c r="C212" s="2" t="s">
        <v>134</v>
      </c>
      <c r="D212" s="57" t="s">
        <v>588</v>
      </c>
      <c r="E212" s="25">
        <f>E213+E215</f>
        <v>281049400</v>
      </c>
    </row>
    <row r="213" spans="1:5" ht="18.75" customHeight="1">
      <c r="A213" s="2"/>
      <c r="B213" s="2" t="s">
        <v>462</v>
      </c>
      <c r="C213" s="2" t="s">
        <v>134</v>
      </c>
      <c r="D213" s="8" t="s">
        <v>318</v>
      </c>
      <c r="E213" s="25">
        <f>E214</f>
        <v>274414400</v>
      </c>
    </row>
    <row r="214" spans="1:5" ht="35.25" customHeight="1">
      <c r="A214" s="2"/>
      <c r="B214" s="2" t="s">
        <v>463</v>
      </c>
      <c r="C214" s="2" t="s">
        <v>134</v>
      </c>
      <c r="D214" s="8" t="s">
        <v>319</v>
      </c>
      <c r="E214" s="25">
        <v>274414400</v>
      </c>
    </row>
    <row r="215" spans="1:5" ht="35.25" customHeight="1">
      <c r="A215" s="2"/>
      <c r="B215" s="2" t="s">
        <v>590</v>
      </c>
      <c r="C215" s="2" t="s">
        <v>134</v>
      </c>
      <c r="D215" s="8" t="s">
        <v>589</v>
      </c>
      <c r="E215" s="25">
        <f>E216</f>
        <v>6635000</v>
      </c>
    </row>
    <row r="216" spans="1:5" ht="35.25" customHeight="1">
      <c r="A216" s="2"/>
      <c r="B216" s="2" t="s">
        <v>587</v>
      </c>
      <c r="C216" s="2" t="s">
        <v>134</v>
      </c>
      <c r="D216" s="8" t="s">
        <v>586</v>
      </c>
      <c r="E216" s="25">
        <v>6635000</v>
      </c>
    </row>
    <row r="217" spans="1:5" ht="21.75" customHeight="1">
      <c r="A217" s="2"/>
      <c r="B217" s="2" t="s">
        <v>434</v>
      </c>
      <c r="C217" s="2" t="s">
        <v>134</v>
      </c>
      <c r="D217" s="8" t="s">
        <v>591</v>
      </c>
      <c r="E217" s="25">
        <f>E218</f>
        <v>78300</v>
      </c>
    </row>
    <row r="218" spans="1:5" ht="35.25" customHeight="1">
      <c r="A218" s="2"/>
      <c r="B218" s="2" t="s">
        <v>435</v>
      </c>
      <c r="C218" s="2" t="s">
        <v>134</v>
      </c>
      <c r="D218" s="8" t="s">
        <v>324</v>
      </c>
      <c r="E218" s="25">
        <f>E219</f>
        <v>78300</v>
      </c>
    </row>
    <row r="219" spans="1:5" ht="35.25" customHeight="1">
      <c r="A219" s="2"/>
      <c r="B219" s="2" t="s">
        <v>436</v>
      </c>
      <c r="C219" s="2" t="s">
        <v>134</v>
      </c>
      <c r="D219" s="8" t="s">
        <v>325</v>
      </c>
      <c r="E219" s="25">
        <v>78300</v>
      </c>
    </row>
    <row r="220" spans="1:5" ht="21" customHeight="1">
      <c r="A220" s="2"/>
      <c r="B220" s="2" t="s">
        <v>437</v>
      </c>
      <c r="C220" s="2" t="s">
        <v>134</v>
      </c>
      <c r="D220" s="8" t="s">
        <v>12</v>
      </c>
      <c r="E220" s="25">
        <f>E221</f>
        <v>131848</v>
      </c>
    </row>
    <row r="221" spans="1:5" ht="68.25" customHeight="1">
      <c r="A221" s="2"/>
      <c r="B221" s="2" t="s">
        <v>440</v>
      </c>
      <c r="C221" s="2" t="s">
        <v>134</v>
      </c>
      <c r="D221" s="8" t="s">
        <v>292</v>
      </c>
      <c r="E221" s="25">
        <f>E222</f>
        <v>131848</v>
      </c>
    </row>
    <row r="222" spans="1:5" ht="68.25" customHeight="1">
      <c r="A222" s="2"/>
      <c r="B222" s="2" t="s">
        <v>441</v>
      </c>
      <c r="C222" s="2" t="s">
        <v>134</v>
      </c>
      <c r="D222" s="8" t="s">
        <v>151</v>
      </c>
      <c r="E222" s="25">
        <v>131848</v>
      </c>
    </row>
    <row r="223" spans="1:5" ht="40.5" customHeight="1">
      <c r="A223" s="6" t="s">
        <v>18</v>
      </c>
      <c r="B223" s="6"/>
      <c r="C223" s="6"/>
      <c r="D223" s="7" t="s">
        <v>19</v>
      </c>
      <c r="E223" s="26">
        <f>E224</f>
        <v>195000</v>
      </c>
    </row>
    <row r="224" spans="1:5" ht="28.5" customHeight="1">
      <c r="A224" s="2"/>
      <c r="B224" s="2" t="s">
        <v>437</v>
      </c>
      <c r="C224" s="2" t="s">
        <v>134</v>
      </c>
      <c r="D224" s="8" t="s">
        <v>12</v>
      </c>
      <c r="E224" s="25">
        <f>E225</f>
        <v>195000</v>
      </c>
    </row>
    <row r="225" spans="1:5" ht="21.75" customHeight="1">
      <c r="A225" s="2"/>
      <c r="B225" s="2" t="s">
        <v>438</v>
      </c>
      <c r="C225" s="2" t="s">
        <v>134</v>
      </c>
      <c r="D225" s="8" t="s">
        <v>122</v>
      </c>
      <c r="E225" s="25">
        <f>E226</f>
        <v>195000</v>
      </c>
    </row>
    <row r="226" spans="1:5" ht="37.5" customHeight="1">
      <c r="A226" s="2"/>
      <c r="B226" s="2" t="s">
        <v>439</v>
      </c>
      <c r="C226" s="2" t="s">
        <v>134</v>
      </c>
      <c r="D226" s="8" t="s">
        <v>123</v>
      </c>
      <c r="E226" s="25">
        <v>195000</v>
      </c>
    </row>
    <row r="227" spans="1:5" s="43" customFormat="1" ht="37.5" customHeight="1">
      <c r="A227" s="6" t="s">
        <v>177</v>
      </c>
      <c r="B227" s="6"/>
      <c r="C227" s="6"/>
      <c r="D227" s="7" t="s">
        <v>178</v>
      </c>
      <c r="E227" s="26">
        <f>E228</f>
        <v>536439</v>
      </c>
    </row>
    <row r="228" spans="1:5" ht="27" customHeight="1">
      <c r="A228" s="2"/>
      <c r="B228" s="2" t="s">
        <v>437</v>
      </c>
      <c r="C228" s="2" t="s">
        <v>134</v>
      </c>
      <c r="D228" s="8" t="s">
        <v>12</v>
      </c>
      <c r="E228" s="25">
        <f>E229</f>
        <v>536439</v>
      </c>
    </row>
    <row r="229" spans="1:5" ht="72" customHeight="1">
      <c r="A229" s="2"/>
      <c r="B229" s="2" t="s">
        <v>440</v>
      </c>
      <c r="C229" s="2" t="s">
        <v>134</v>
      </c>
      <c r="D229" s="8" t="s">
        <v>292</v>
      </c>
      <c r="E229" s="25">
        <f>E230</f>
        <v>536439</v>
      </c>
    </row>
    <row r="230" spans="1:5" ht="74.25" customHeight="1">
      <c r="A230" s="2"/>
      <c r="B230" s="2" t="s">
        <v>441</v>
      </c>
      <c r="C230" s="2" t="s">
        <v>134</v>
      </c>
      <c r="D230" s="8" t="s">
        <v>151</v>
      </c>
      <c r="E230" s="25">
        <v>536439</v>
      </c>
    </row>
    <row r="231" spans="1:5" ht="36" customHeight="1">
      <c r="A231" s="6" t="s">
        <v>308</v>
      </c>
      <c r="B231" s="6"/>
      <c r="C231" s="6"/>
      <c r="D231" s="7" t="s">
        <v>343</v>
      </c>
      <c r="E231" s="26">
        <f>E232</f>
        <v>110000.02</v>
      </c>
    </row>
    <row r="232" spans="1:5" ht="100.5" customHeight="1">
      <c r="A232" s="2"/>
      <c r="B232" s="2" t="s">
        <v>309</v>
      </c>
      <c r="C232" s="2" t="s">
        <v>137</v>
      </c>
      <c r="D232" s="56" t="s">
        <v>411</v>
      </c>
      <c r="E232" s="25">
        <f>E233</f>
        <v>110000.02</v>
      </c>
    </row>
    <row r="233" spans="1:5" ht="36" customHeight="1">
      <c r="A233" s="2"/>
      <c r="B233" s="2" t="s">
        <v>344</v>
      </c>
      <c r="C233" s="2" t="s">
        <v>137</v>
      </c>
      <c r="D233" s="8" t="s">
        <v>221</v>
      </c>
      <c r="E233" s="25">
        <v>110000.02</v>
      </c>
    </row>
    <row r="234" spans="1:5" s="43" customFormat="1" ht="36" customHeight="1">
      <c r="A234" s="6" t="s">
        <v>592</v>
      </c>
      <c r="B234" s="6"/>
      <c r="C234" s="6"/>
      <c r="D234" s="67" t="s">
        <v>594</v>
      </c>
      <c r="E234" s="26">
        <f>E235</f>
        <v>67353.48</v>
      </c>
    </row>
    <row r="235" spans="1:5" ht="93">
      <c r="A235" s="2"/>
      <c r="B235" s="2" t="s">
        <v>309</v>
      </c>
      <c r="C235" s="2" t="s">
        <v>137</v>
      </c>
      <c r="D235" s="56" t="s">
        <v>411</v>
      </c>
      <c r="E235" s="25">
        <f>E236</f>
        <v>67353.48</v>
      </c>
    </row>
    <row r="236" spans="1:5" ht="36" customHeight="1">
      <c r="A236" s="2"/>
      <c r="B236" s="2" t="s">
        <v>1027</v>
      </c>
      <c r="C236" s="2" t="s">
        <v>137</v>
      </c>
      <c r="D236" s="56" t="s">
        <v>593</v>
      </c>
      <c r="E236" s="25">
        <v>67353.48</v>
      </c>
    </row>
    <row r="237" spans="1:5" ht="36" customHeight="1">
      <c r="A237" s="6" t="s">
        <v>595</v>
      </c>
      <c r="B237" s="2"/>
      <c r="C237" s="2"/>
      <c r="D237" s="67" t="s">
        <v>596</v>
      </c>
      <c r="E237" s="26">
        <f>E238+E240+E242</f>
        <v>1110047.64</v>
      </c>
    </row>
    <row r="238" spans="1:5" ht="93">
      <c r="A238" s="2"/>
      <c r="B238" s="2" t="s">
        <v>309</v>
      </c>
      <c r="C238" s="2" t="s">
        <v>137</v>
      </c>
      <c r="D238" s="56" t="s">
        <v>411</v>
      </c>
      <c r="E238" s="25">
        <f>E239</f>
        <v>240000</v>
      </c>
    </row>
    <row r="239" spans="1:5" ht="55.5" customHeight="1">
      <c r="A239" s="2"/>
      <c r="B239" s="2" t="s">
        <v>598</v>
      </c>
      <c r="C239" s="2" t="s">
        <v>137</v>
      </c>
      <c r="D239" s="56" t="s">
        <v>597</v>
      </c>
      <c r="E239" s="25">
        <v>240000</v>
      </c>
    </row>
    <row r="240" spans="1:5" ht="41.25" customHeight="1">
      <c r="A240" s="2"/>
      <c r="B240" s="2" t="s">
        <v>600</v>
      </c>
      <c r="C240" s="2" t="s">
        <v>137</v>
      </c>
      <c r="D240" s="56" t="s">
        <v>602</v>
      </c>
      <c r="E240" s="25">
        <f>E241</f>
        <v>864454.63</v>
      </c>
    </row>
    <row r="241" spans="1:5" ht="55.5" customHeight="1">
      <c r="A241" s="2"/>
      <c r="B241" s="2" t="s">
        <v>601</v>
      </c>
      <c r="C241" s="2" t="s">
        <v>137</v>
      </c>
      <c r="D241" s="56" t="s">
        <v>599</v>
      </c>
      <c r="E241" s="25">
        <v>864454.63</v>
      </c>
    </row>
    <row r="242" spans="1:5" ht="68.25" customHeight="1">
      <c r="A242" s="2"/>
      <c r="B242" s="2" t="s">
        <v>339</v>
      </c>
      <c r="C242" s="2" t="s">
        <v>137</v>
      </c>
      <c r="D242" s="8" t="s">
        <v>340</v>
      </c>
      <c r="E242" s="25">
        <v>5593.01</v>
      </c>
    </row>
    <row r="243" spans="1:5" s="43" customFormat="1" ht="36" customHeight="1">
      <c r="A243" s="6" t="s">
        <v>603</v>
      </c>
      <c r="B243" s="6"/>
      <c r="C243" s="6"/>
      <c r="D243" s="7" t="s">
        <v>604</v>
      </c>
      <c r="E243" s="26">
        <f>E244+E245</f>
        <v>250000</v>
      </c>
    </row>
    <row r="244" spans="1:5" ht="68.25" customHeight="1">
      <c r="A244" s="2"/>
      <c r="B244" s="2" t="s">
        <v>339</v>
      </c>
      <c r="C244" s="2" t="s">
        <v>137</v>
      </c>
      <c r="D244" s="8" t="s">
        <v>340</v>
      </c>
      <c r="E244" s="25">
        <v>60000</v>
      </c>
    </row>
    <row r="245" spans="1:5" ht="45" customHeight="1">
      <c r="A245" s="2"/>
      <c r="B245" s="2" t="s">
        <v>273</v>
      </c>
      <c r="C245" s="2" t="s">
        <v>137</v>
      </c>
      <c r="D245" s="8" t="s">
        <v>223</v>
      </c>
      <c r="E245" s="25">
        <f>E246</f>
        <v>190000</v>
      </c>
    </row>
    <row r="246" spans="1:5" ht="57" customHeight="1">
      <c r="A246" s="2"/>
      <c r="B246" s="2" t="s">
        <v>139</v>
      </c>
      <c r="C246" s="2" t="s">
        <v>137</v>
      </c>
      <c r="D246" s="8" t="s">
        <v>140</v>
      </c>
      <c r="E246" s="25">
        <v>190000</v>
      </c>
    </row>
    <row r="247" spans="1:5" ht="33.75" customHeight="1">
      <c r="A247" s="6" t="s">
        <v>310</v>
      </c>
      <c r="B247" s="6" t="s">
        <v>169</v>
      </c>
      <c r="C247" s="6"/>
      <c r="D247" s="7" t="s">
        <v>311</v>
      </c>
      <c r="E247" s="26">
        <f>E248</f>
        <v>1600</v>
      </c>
    </row>
    <row r="248" spans="1:5" ht="35.25" customHeight="1">
      <c r="A248" s="2"/>
      <c r="B248" s="2" t="s">
        <v>273</v>
      </c>
      <c r="C248" s="2" t="s">
        <v>137</v>
      </c>
      <c r="D248" s="8" t="s">
        <v>223</v>
      </c>
      <c r="E248" s="25">
        <f>E249</f>
        <v>1600</v>
      </c>
    </row>
    <row r="249" spans="1:5" ht="51" customHeight="1">
      <c r="A249" s="2"/>
      <c r="B249" s="2" t="s">
        <v>139</v>
      </c>
      <c r="C249" s="2" t="s">
        <v>137</v>
      </c>
      <c r="D249" s="8" t="s">
        <v>140</v>
      </c>
      <c r="E249" s="25">
        <v>1600</v>
      </c>
    </row>
    <row r="250" spans="1:5" ht="48" customHeight="1">
      <c r="A250" s="6" t="s">
        <v>465</v>
      </c>
      <c r="B250" s="2"/>
      <c r="C250" s="2"/>
      <c r="D250" s="42" t="s">
        <v>466</v>
      </c>
      <c r="E250" s="26">
        <f>E251+E258</f>
        <v>2644269.77</v>
      </c>
    </row>
    <row r="251" spans="1:5" ht="114" customHeight="1">
      <c r="A251" s="6"/>
      <c r="B251" s="2" t="s">
        <v>275</v>
      </c>
      <c r="C251" s="2" t="s">
        <v>130</v>
      </c>
      <c r="D251" s="56" t="s">
        <v>203</v>
      </c>
      <c r="E251" s="25">
        <f>E252+E254</f>
        <v>1449929.97</v>
      </c>
    </row>
    <row r="252" spans="1:5" ht="81.75" customHeight="1">
      <c r="A252" s="6"/>
      <c r="B252" s="2" t="s">
        <v>276</v>
      </c>
      <c r="C252" s="2" t="s">
        <v>130</v>
      </c>
      <c r="D252" s="8" t="s">
        <v>249</v>
      </c>
      <c r="E252" s="25">
        <f>E253</f>
        <v>1449929.97</v>
      </c>
    </row>
    <row r="253" spans="1:5" ht="93.75" customHeight="1">
      <c r="A253" s="6"/>
      <c r="B253" s="2" t="s">
        <v>110</v>
      </c>
      <c r="C253" s="2" t="s">
        <v>130</v>
      </c>
      <c r="D253" s="40" t="s">
        <v>111</v>
      </c>
      <c r="E253" s="25">
        <v>1449929.97</v>
      </c>
    </row>
    <row r="254" spans="1:5" ht="45.75" customHeight="1" hidden="1">
      <c r="A254" s="6"/>
      <c r="B254" s="55" t="s">
        <v>401</v>
      </c>
      <c r="C254" s="2" t="s">
        <v>130</v>
      </c>
      <c r="D254" s="35" t="s">
        <v>402</v>
      </c>
      <c r="E254" s="25">
        <f>E255</f>
        <v>0</v>
      </c>
    </row>
    <row r="255" spans="1:5" ht="46.5" customHeight="1" hidden="1">
      <c r="A255" s="6"/>
      <c r="B255" s="55" t="s">
        <v>403</v>
      </c>
      <c r="C255" s="2" t="s">
        <v>130</v>
      </c>
      <c r="D255" s="35" t="s">
        <v>404</v>
      </c>
      <c r="E255" s="25">
        <f>E256</f>
        <v>0</v>
      </c>
    </row>
    <row r="256" spans="1:5" ht="108.75" customHeight="1" hidden="1">
      <c r="A256" s="6"/>
      <c r="B256" s="55" t="s">
        <v>405</v>
      </c>
      <c r="C256" s="2" t="s">
        <v>130</v>
      </c>
      <c r="D256" s="56" t="s">
        <v>406</v>
      </c>
      <c r="E256" s="25">
        <f>E257</f>
        <v>0</v>
      </c>
    </row>
    <row r="257" spans="1:5" ht="95.25" customHeight="1" hidden="1">
      <c r="A257" s="6"/>
      <c r="B257" s="55" t="s">
        <v>467</v>
      </c>
      <c r="C257" s="2" t="s">
        <v>130</v>
      </c>
      <c r="D257" s="35" t="s">
        <v>464</v>
      </c>
      <c r="E257" s="25"/>
    </row>
    <row r="258" spans="1:5" ht="84" customHeight="1">
      <c r="A258" s="6"/>
      <c r="B258" s="2" t="s">
        <v>290</v>
      </c>
      <c r="C258" s="2" t="s">
        <v>149</v>
      </c>
      <c r="D258" s="8" t="s">
        <v>263</v>
      </c>
      <c r="E258" s="25">
        <f>E259</f>
        <v>1194339.8</v>
      </c>
    </row>
    <row r="259" spans="1:5" ht="40.5" customHeight="1">
      <c r="A259" s="6"/>
      <c r="B259" s="2" t="s">
        <v>291</v>
      </c>
      <c r="C259" s="2" t="s">
        <v>149</v>
      </c>
      <c r="D259" s="8" t="s">
        <v>264</v>
      </c>
      <c r="E259" s="25">
        <f>E260</f>
        <v>1194339.8</v>
      </c>
    </row>
    <row r="260" spans="1:5" ht="62.25" customHeight="1">
      <c r="A260" s="6"/>
      <c r="B260" s="2" t="s">
        <v>113</v>
      </c>
      <c r="C260" s="2" t="s">
        <v>149</v>
      </c>
      <c r="D260" s="8" t="s">
        <v>112</v>
      </c>
      <c r="E260" s="25">
        <v>1194339.8</v>
      </c>
    </row>
    <row r="261" spans="1:5" ht="15">
      <c r="A261" s="10" t="s">
        <v>312</v>
      </c>
      <c r="B261" s="10"/>
      <c r="C261" s="10"/>
      <c r="D261" s="11"/>
      <c r="E261" s="27">
        <f>E11+E16+E32+E35+E41+E44+E50+E53+E116+E118+E143+E155+E200+E223+E227+E231+E234+E237+E243+E247+E250</f>
        <v>1174906690.3600001</v>
      </c>
    </row>
  </sheetData>
  <sheetProtection/>
  <mergeCells count="9">
    <mergeCell ref="B10:C10"/>
    <mergeCell ref="B1:E1"/>
    <mergeCell ref="A2:E2"/>
    <mergeCell ref="D3:E3"/>
    <mergeCell ref="A5:E6"/>
    <mergeCell ref="A8:C8"/>
    <mergeCell ref="D8:D9"/>
    <mergeCell ref="E8:E9"/>
    <mergeCell ref="B9:C9"/>
  </mergeCells>
  <printOptions/>
  <pageMargins left="0.7" right="0.27" top="0.41" bottom="0.35" header="0.3" footer="0.3"/>
  <pageSetup horizontalDpi="600" verticalDpi="600" orientation="portrait" paperSize="9" scale="7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14"/>
  <sheetViews>
    <sheetView tabSelected="1" workbookViewId="0" topLeftCell="A1">
      <selection activeCell="A5" sqref="A5:F5"/>
    </sheetView>
  </sheetViews>
  <sheetFormatPr defaultColWidth="9.140625" defaultRowHeight="12.75"/>
  <cols>
    <col min="1" max="1" width="4.57421875" style="30" customWidth="1"/>
    <col min="2" max="2" width="6.57421875" style="30" customWidth="1"/>
    <col min="3" max="3" width="10.421875" style="30" customWidth="1"/>
    <col min="4" max="4" width="4.140625" style="30" customWidth="1"/>
    <col min="5" max="5" width="99.00390625" style="30" customWidth="1"/>
    <col min="6" max="6" width="14.00390625" style="30" customWidth="1"/>
    <col min="7" max="7" width="18.140625" style="29" customWidth="1"/>
    <col min="8" max="8" width="21.00390625" style="29" customWidth="1"/>
    <col min="9" max="9" width="9.140625" style="29" customWidth="1"/>
    <col min="10" max="10" width="17.140625" style="29" customWidth="1"/>
    <col min="11" max="11" width="69.8515625" style="29" customWidth="1"/>
    <col min="12" max="16384" width="9.140625" style="29" customWidth="1"/>
  </cols>
  <sheetData>
    <row r="1" spans="1:8" ht="17.25" customHeight="1">
      <c r="A1" s="31"/>
      <c r="B1" s="31"/>
      <c r="C1" s="32"/>
      <c r="D1" s="32"/>
      <c r="E1" s="32"/>
      <c r="F1" s="4" t="s">
        <v>75</v>
      </c>
      <c r="G1" s="89"/>
      <c r="H1" s="89"/>
    </row>
    <row r="2" spans="1:8" ht="17.25" customHeight="1">
      <c r="A2" s="31"/>
      <c r="B2" s="31"/>
      <c r="C2" s="32"/>
      <c r="D2" s="32"/>
      <c r="E2" s="32"/>
      <c r="F2" s="4" t="s">
        <v>13</v>
      </c>
      <c r="G2" s="89"/>
      <c r="H2" s="89"/>
    </row>
    <row r="3" spans="1:8" ht="17.25" customHeight="1">
      <c r="A3" s="31"/>
      <c r="B3" s="31"/>
      <c r="C3" s="32"/>
      <c r="D3" s="32"/>
      <c r="E3" s="32"/>
      <c r="F3" s="4" t="s">
        <v>1029</v>
      </c>
      <c r="G3" s="89"/>
      <c r="H3" s="89"/>
    </row>
    <row r="4" spans="1:8" ht="15">
      <c r="A4" s="31"/>
      <c r="B4" s="31"/>
      <c r="C4" s="31"/>
      <c r="D4" s="31"/>
      <c r="E4" s="31"/>
      <c r="F4" s="31"/>
      <c r="G4" s="89"/>
      <c r="H4" s="89"/>
    </row>
    <row r="5" spans="1:8" ht="34.5" customHeight="1">
      <c r="A5" s="138" t="s">
        <v>643</v>
      </c>
      <c r="B5" s="138"/>
      <c r="C5" s="138"/>
      <c r="D5" s="138"/>
      <c r="E5" s="138"/>
      <c r="F5" s="138"/>
      <c r="G5" s="89"/>
      <c r="H5" s="89"/>
    </row>
    <row r="6" spans="6:8" ht="15">
      <c r="F6" s="95" t="s">
        <v>9</v>
      </c>
      <c r="G6" s="89"/>
      <c r="H6" s="89"/>
    </row>
    <row r="7" spans="1:8" ht="38.25" customHeight="1">
      <c r="A7" s="125" t="s">
        <v>1016</v>
      </c>
      <c r="B7" s="125" t="s">
        <v>1017</v>
      </c>
      <c r="C7" s="125" t="s">
        <v>1018</v>
      </c>
      <c r="D7" s="125" t="s">
        <v>1019</v>
      </c>
      <c r="E7" s="125" t="s">
        <v>1020</v>
      </c>
      <c r="F7" s="125" t="s">
        <v>167</v>
      </c>
      <c r="G7" s="89"/>
      <c r="H7" s="89"/>
    </row>
    <row r="8" spans="1:8" ht="21.75" customHeight="1">
      <c r="A8" s="97" t="s">
        <v>170</v>
      </c>
      <c r="B8" s="97"/>
      <c r="C8" s="97"/>
      <c r="D8" s="97"/>
      <c r="E8" s="98" t="s">
        <v>171</v>
      </c>
      <c r="F8" s="99">
        <f>F9+F224+F271</f>
        <v>749107242.61</v>
      </c>
      <c r="G8" s="89"/>
      <c r="H8" s="89"/>
    </row>
    <row r="9" spans="1:8" ht="14.25">
      <c r="A9" s="100"/>
      <c r="B9" s="100" t="s">
        <v>64</v>
      </c>
      <c r="C9" s="100"/>
      <c r="D9" s="100"/>
      <c r="E9" s="101" t="s">
        <v>355</v>
      </c>
      <c r="F9" s="102">
        <f>F10+F57+F117+F133+F151</f>
        <v>689677410.46</v>
      </c>
      <c r="G9" s="89"/>
      <c r="H9" s="89"/>
    </row>
    <row r="10" spans="1:8" ht="14.25">
      <c r="A10" s="100"/>
      <c r="B10" s="100" t="s">
        <v>49</v>
      </c>
      <c r="C10" s="100"/>
      <c r="D10" s="100"/>
      <c r="E10" s="101" t="s">
        <v>50</v>
      </c>
      <c r="F10" s="102">
        <f>F11+F44+F52</f>
        <v>242312194.77</v>
      </c>
      <c r="G10" s="89"/>
      <c r="H10" s="89"/>
    </row>
    <row r="11" spans="1:8" ht="21" customHeight="1">
      <c r="A11" s="96"/>
      <c r="B11" s="96"/>
      <c r="C11" s="96" t="s">
        <v>648</v>
      </c>
      <c r="D11" s="96"/>
      <c r="E11" s="103" t="s">
        <v>468</v>
      </c>
      <c r="F11" s="104">
        <f>F12+F37</f>
        <v>238979913.28</v>
      </c>
      <c r="G11" s="89"/>
      <c r="H11" s="89"/>
    </row>
    <row r="12" spans="1:8" ht="19.5" customHeight="1">
      <c r="A12" s="96"/>
      <c r="B12" s="96"/>
      <c r="C12" s="96" t="s">
        <v>649</v>
      </c>
      <c r="D12" s="96"/>
      <c r="E12" s="103" t="s">
        <v>65</v>
      </c>
      <c r="F12" s="104">
        <f>F13+F20+F27+F30</f>
        <v>237249567.59</v>
      </c>
      <c r="G12" s="89"/>
      <c r="H12" s="89"/>
    </row>
    <row r="13" spans="1:8" ht="21.75" customHeight="1">
      <c r="A13" s="96"/>
      <c r="B13" s="96"/>
      <c r="C13" s="96" t="s">
        <v>650</v>
      </c>
      <c r="D13" s="96"/>
      <c r="E13" s="103" t="s">
        <v>469</v>
      </c>
      <c r="F13" s="104">
        <f>F16+F18</f>
        <v>186136300.81</v>
      </c>
      <c r="G13" s="89"/>
      <c r="H13" s="89"/>
    </row>
    <row r="14" spans="1:8" ht="14.25" hidden="1">
      <c r="A14" s="105"/>
      <c r="B14" s="105"/>
      <c r="C14" s="105"/>
      <c r="D14" s="105"/>
      <c r="E14" s="106"/>
      <c r="F14" s="107">
        <v>138960972.54</v>
      </c>
      <c r="G14" s="89"/>
      <c r="H14" s="89"/>
    </row>
    <row r="15" spans="1:8" ht="14.25" hidden="1">
      <c r="A15" s="105"/>
      <c r="B15" s="105"/>
      <c r="C15" s="105"/>
      <c r="D15" s="105"/>
      <c r="E15" s="106"/>
      <c r="F15" s="107">
        <v>200500</v>
      </c>
      <c r="G15" s="89"/>
      <c r="H15" s="89"/>
    </row>
    <row r="16" spans="1:8" ht="14.25">
      <c r="A16" s="105"/>
      <c r="B16" s="105"/>
      <c r="C16" s="105" t="s">
        <v>651</v>
      </c>
      <c r="D16" s="105"/>
      <c r="E16" s="106" t="s">
        <v>652</v>
      </c>
      <c r="F16" s="107">
        <f>F17</f>
        <v>139161472.54</v>
      </c>
      <c r="G16" s="89"/>
      <c r="H16" s="89"/>
    </row>
    <row r="17" spans="1:8" ht="16.5" customHeight="1">
      <c r="A17" s="105"/>
      <c r="B17" s="105"/>
      <c r="C17" s="105"/>
      <c r="D17" s="105" t="s">
        <v>57</v>
      </c>
      <c r="E17" s="106" t="s">
        <v>58</v>
      </c>
      <c r="F17" s="107">
        <v>139161472.54</v>
      </c>
      <c r="G17" s="89"/>
      <c r="H17" s="89"/>
    </row>
    <row r="18" spans="1:8" ht="24">
      <c r="A18" s="105"/>
      <c r="B18" s="105"/>
      <c r="C18" s="105" t="s">
        <v>653</v>
      </c>
      <c r="D18" s="105"/>
      <c r="E18" s="106" t="s">
        <v>654</v>
      </c>
      <c r="F18" s="107">
        <f>F19</f>
        <v>46974828.27</v>
      </c>
      <c r="G18" s="89"/>
      <c r="H18" s="89"/>
    </row>
    <row r="19" spans="1:8" ht="14.25">
      <c r="A19" s="105"/>
      <c r="B19" s="105"/>
      <c r="C19" s="105"/>
      <c r="D19" s="105" t="s">
        <v>57</v>
      </c>
      <c r="E19" s="106" t="s">
        <v>58</v>
      </c>
      <c r="F19" s="107">
        <v>46974828.27</v>
      </c>
      <c r="G19" s="89"/>
      <c r="H19" s="89"/>
    </row>
    <row r="20" spans="1:8" ht="29.25" customHeight="1">
      <c r="A20" s="96"/>
      <c r="B20" s="96"/>
      <c r="C20" s="96" t="s">
        <v>655</v>
      </c>
      <c r="D20" s="96"/>
      <c r="E20" s="103" t="s">
        <v>470</v>
      </c>
      <c r="F20" s="104">
        <f>F21+F25</f>
        <v>49915084.95</v>
      </c>
      <c r="G20" s="89"/>
      <c r="H20" s="89"/>
    </row>
    <row r="21" spans="1:8" ht="14.25">
      <c r="A21" s="96"/>
      <c r="B21" s="96"/>
      <c r="C21" s="105" t="s">
        <v>656</v>
      </c>
      <c r="D21" s="105"/>
      <c r="E21" s="106" t="s">
        <v>652</v>
      </c>
      <c r="F21" s="107">
        <f>F22</f>
        <v>36393302.22</v>
      </c>
      <c r="G21" s="89"/>
      <c r="H21" s="89"/>
    </row>
    <row r="22" spans="1:8" ht="14.25" customHeight="1">
      <c r="A22" s="96"/>
      <c r="B22" s="96"/>
      <c r="C22" s="96"/>
      <c r="D22" s="105" t="s">
        <v>57</v>
      </c>
      <c r="E22" s="106" t="s">
        <v>58</v>
      </c>
      <c r="F22" s="107">
        <f>F23+F24</f>
        <v>36393302.22</v>
      </c>
      <c r="G22" s="89"/>
      <c r="H22" s="89"/>
    </row>
    <row r="23" spans="1:8" ht="14.25" customHeight="1" hidden="1">
      <c r="A23" s="105"/>
      <c r="B23" s="105"/>
      <c r="C23" s="105"/>
      <c r="D23" s="105"/>
      <c r="E23" s="106"/>
      <c r="F23" s="107">
        <v>34742802.22</v>
      </c>
      <c r="G23" s="89"/>
      <c r="H23" s="89"/>
    </row>
    <row r="24" spans="1:8" ht="14.25" hidden="1">
      <c r="A24" s="105"/>
      <c r="B24" s="105"/>
      <c r="C24" s="105"/>
      <c r="D24" s="105"/>
      <c r="E24" s="106"/>
      <c r="F24" s="107">
        <v>1650500</v>
      </c>
      <c r="G24" s="89"/>
      <c r="H24" s="89"/>
    </row>
    <row r="25" spans="1:8" ht="24">
      <c r="A25" s="105"/>
      <c r="B25" s="105"/>
      <c r="C25" s="105" t="s">
        <v>657</v>
      </c>
      <c r="D25" s="105"/>
      <c r="E25" s="106" t="s">
        <v>658</v>
      </c>
      <c r="F25" s="107">
        <f>F26</f>
        <v>13521782.73</v>
      </c>
      <c r="G25" s="89"/>
      <c r="H25" s="89"/>
    </row>
    <row r="26" spans="1:8" ht="14.25">
      <c r="A26" s="105"/>
      <c r="B26" s="105"/>
      <c r="C26" s="105"/>
      <c r="D26" s="105" t="s">
        <v>57</v>
      </c>
      <c r="E26" s="106" t="s">
        <v>58</v>
      </c>
      <c r="F26" s="107">
        <v>13521782.73</v>
      </c>
      <c r="G26" s="89"/>
      <c r="H26" s="89"/>
    </row>
    <row r="27" spans="1:8" ht="33" customHeight="1">
      <c r="A27" s="96"/>
      <c r="B27" s="96"/>
      <c r="C27" s="96" t="s">
        <v>659</v>
      </c>
      <c r="D27" s="96"/>
      <c r="E27" s="103" t="s">
        <v>526</v>
      </c>
      <c r="F27" s="104">
        <f>F28</f>
        <v>304372</v>
      </c>
      <c r="G27" s="89"/>
      <c r="H27" s="89"/>
    </row>
    <row r="28" spans="1:8" ht="14.25">
      <c r="A28" s="105"/>
      <c r="B28" s="105"/>
      <c r="C28" s="105" t="s">
        <v>660</v>
      </c>
      <c r="D28" s="105"/>
      <c r="E28" s="106" t="s">
        <v>661</v>
      </c>
      <c r="F28" s="107">
        <f>F29</f>
        <v>304372</v>
      </c>
      <c r="G28" s="89"/>
      <c r="H28" s="89"/>
    </row>
    <row r="29" spans="1:8" ht="14.25" customHeight="1">
      <c r="A29" s="105"/>
      <c r="B29" s="105"/>
      <c r="C29" s="105"/>
      <c r="D29" s="105" t="s">
        <v>63</v>
      </c>
      <c r="E29" s="106" t="s">
        <v>81</v>
      </c>
      <c r="F29" s="107">
        <v>304372</v>
      </c>
      <c r="G29" s="89"/>
      <c r="H29" s="89"/>
    </row>
    <row r="30" spans="1:8" ht="20.25" customHeight="1">
      <c r="A30" s="96"/>
      <c r="B30" s="96"/>
      <c r="C30" s="96" t="s">
        <v>662</v>
      </c>
      <c r="D30" s="96"/>
      <c r="E30" s="103" t="s">
        <v>471</v>
      </c>
      <c r="F30" s="104">
        <f>F31+F33+F35</f>
        <v>893809.8300000001</v>
      </c>
      <c r="G30" s="89"/>
      <c r="H30" s="89"/>
    </row>
    <row r="31" spans="1:8" ht="14.25">
      <c r="A31" s="96"/>
      <c r="B31" s="96"/>
      <c r="C31" s="105" t="s">
        <v>663</v>
      </c>
      <c r="D31" s="105"/>
      <c r="E31" s="106" t="s">
        <v>77</v>
      </c>
      <c r="F31" s="107">
        <v>278359.83</v>
      </c>
      <c r="G31" s="89"/>
      <c r="H31" s="89"/>
    </row>
    <row r="32" spans="1:8" ht="14.25">
      <c r="A32" s="105"/>
      <c r="B32" s="105"/>
      <c r="C32" s="105"/>
      <c r="D32" s="105" t="s">
        <v>57</v>
      </c>
      <c r="E32" s="106" t="s">
        <v>58</v>
      </c>
      <c r="F32" s="107">
        <v>278359.83</v>
      </c>
      <c r="G32" s="89"/>
      <c r="H32" s="89"/>
    </row>
    <row r="33" spans="1:8" ht="14.25">
      <c r="A33" s="105"/>
      <c r="B33" s="105"/>
      <c r="C33" s="105" t="s">
        <v>664</v>
      </c>
      <c r="D33" s="105"/>
      <c r="E33" s="106" t="s">
        <v>77</v>
      </c>
      <c r="F33" s="107">
        <v>291450</v>
      </c>
      <c r="G33" s="89"/>
      <c r="H33" s="89"/>
    </row>
    <row r="34" spans="1:8" ht="14.25">
      <c r="A34" s="105"/>
      <c r="B34" s="105"/>
      <c r="C34" s="105"/>
      <c r="D34" s="105" t="s">
        <v>57</v>
      </c>
      <c r="E34" s="106" t="s">
        <v>58</v>
      </c>
      <c r="F34" s="107">
        <v>291450</v>
      </c>
      <c r="G34" s="89"/>
      <c r="H34" s="89"/>
    </row>
    <row r="35" spans="1:8" ht="14.25">
      <c r="A35" s="105"/>
      <c r="B35" s="105"/>
      <c r="C35" s="105" t="s">
        <v>665</v>
      </c>
      <c r="D35" s="105"/>
      <c r="E35" s="106" t="s">
        <v>79</v>
      </c>
      <c r="F35" s="107">
        <v>324000</v>
      </c>
      <c r="G35" s="89"/>
      <c r="H35" s="89"/>
    </row>
    <row r="36" spans="1:8" ht="14.25">
      <c r="A36" s="105"/>
      <c r="B36" s="105"/>
      <c r="C36" s="105"/>
      <c r="D36" s="105" t="s">
        <v>57</v>
      </c>
      <c r="E36" s="106" t="s">
        <v>58</v>
      </c>
      <c r="F36" s="107">
        <v>324000</v>
      </c>
      <c r="G36" s="89"/>
      <c r="H36" s="89"/>
    </row>
    <row r="37" spans="1:8" ht="19.5" customHeight="1">
      <c r="A37" s="96"/>
      <c r="B37" s="96"/>
      <c r="C37" s="96" t="s">
        <v>666</v>
      </c>
      <c r="D37" s="96"/>
      <c r="E37" s="103" t="s">
        <v>66</v>
      </c>
      <c r="F37" s="104">
        <f>F38+F41</f>
        <v>1730345.69</v>
      </c>
      <c r="G37" s="89"/>
      <c r="H37" s="89"/>
    </row>
    <row r="38" spans="1:8" ht="22.5">
      <c r="A38" s="96"/>
      <c r="B38" s="96"/>
      <c r="C38" s="96" t="s">
        <v>667</v>
      </c>
      <c r="D38" s="96"/>
      <c r="E38" s="103" t="s">
        <v>668</v>
      </c>
      <c r="F38" s="104">
        <f>F39</f>
        <v>50000</v>
      </c>
      <c r="G38" s="89"/>
      <c r="H38" s="89"/>
    </row>
    <row r="39" spans="1:8" ht="14.25">
      <c r="A39" s="96"/>
      <c r="B39" s="96"/>
      <c r="C39" s="105" t="s">
        <v>669</v>
      </c>
      <c r="D39" s="105"/>
      <c r="E39" s="106" t="s">
        <v>670</v>
      </c>
      <c r="F39" s="107">
        <v>50000</v>
      </c>
      <c r="G39" s="89"/>
      <c r="H39" s="89"/>
    </row>
    <row r="40" spans="1:8" ht="14.25">
      <c r="A40" s="105"/>
      <c r="B40" s="105"/>
      <c r="C40" s="105"/>
      <c r="D40" s="105" t="s">
        <v>57</v>
      </c>
      <c r="E40" s="106" t="s">
        <v>58</v>
      </c>
      <c r="F40" s="107">
        <v>50000</v>
      </c>
      <c r="G40" s="89"/>
      <c r="H40" s="89"/>
    </row>
    <row r="41" spans="1:8" ht="22.5">
      <c r="A41" s="96"/>
      <c r="B41" s="96"/>
      <c r="C41" s="96" t="s">
        <v>671</v>
      </c>
      <c r="D41" s="96"/>
      <c r="E41" s="103" t="s">
        <v>472</v>
      </c>
      <c r="F41" s="104">
        <f>F42</f>
        <v>1680345.69</v>
      </c>
      <c r="G41" s="89"/>
      <c r="H41" s="89"/>
    </row>
    <row r="42" spans="1:8" ht="14.25">
      <c r="A42" s="96"/>
      <c r="B42" s="96"/>
      <c r="C42" s="105" t="s">
        <v>672</v>
      </c>
      <c r="D42" s="105"/>
      <c r="E42" s="106" t="s">
        <v>652</v>
      </c>
      <c r="F42" s="107">
        <v>1680345.69</v>
      </c>
      <c r="G42" s="89"/>
      <c r="H42" s="89"/>
    </row>
    <row r="43" spans="1:8" ht="14.25">
      <c r="A43" s="105"/>
      <c r="B43" s="105"/>
      <c r="C43" s="105"/>
      <c r="D43" s="105" t="s">
        <v>57</v>
      </c>
      <c r="E43" s="106" t="s">
        <v>58</v>
      </c>
      <c r="F43" s="107">
        <v>1680345.69</v>
      </c>
      <c r="G43" s="89"/>
      <c r="H43" s="89"/>
    </row>
    <row r="44" spans="1:8" ht="28.5" customHeight="1">
      <c r="A44" s="96"/>
      <c r="B44" s="96"/>
      <c r="C44" s="96" t="s">
        <v>673</v>
      </c>
      <c r="D44" s="96"/>
      <c r="E44" s="103" t="s">
        <v>356</v>
      </c>
      <c r="F44" s="104">
        <v>3118151.49</v>
      </c>
      <c r="G44" s="89"/>
      <c r="H44" s="89"/>
    </row>
    <row r="45" spans="1:8" ht="32.25" customHeight="1">
      <c r="A45" s="96"/>
      <c r="B45" s="96"/>
      <c r="C45" s="96" t="s">
        <v>674</v>
      </c>
      <c r="D45" s="96"/>
      <c r="E45" s="103" t="s">
        <v>67</v>
      </c>
      <c r="F45" s="104">
        <f>F46+F49</f>
        <v>3118151.49</v>
      </c>
      <c r="G45" s="89"/>
      <c r="H45" s="89"/>
    </row>
    <row r="46" spans="1:8" ht="22.5">
      <c r="A46" s="96"/>
      <c r="B46" s="96"/>
      <c r="C46" s="96" t="s">
        <v>675</v>
      </c>
      <c r="D46" s="96"/>
      <c r="E46" s="103" t="s">
        <v>476</v>
      </c>
      <c r="F46" s="104">
        <v>16500</v>
      </c>
      <c r="G46" s="89"/>
      <c r="H46" s="89"/>
    </row>
    <row r="47" spans="1:8" ht="14.25">
      <c r="A47" s="96"/>
      <c r="B47" s="96"/>
      <c r="C47" s="105" t="s">
        <v>676</v>
      </c>
      <c r="D47" s="105"/>
      <c r="E47" s="106" t="s">
        <v>677</v>
      </c>
      <c r="F47" s="107">
        <v>16500</v>
      </c>
      <c r="G47" s="89"/>
      <c r="H47" s="89"/>
    </row>
    <row r="48" spans="1:8" ht="14.25">
      <c r="A48" s="105"/>
      <c r="B48" s="105"/>
      <c r="C48" s="105"/>
      <c r="D48" s="105" t="s">
        <v>57</v>
      </c>
      <c r="E48" s="106" t="s">
        <v>58</v>
      </c>
      <c r="F48" s="107">
        <v>16500</v>
      </c>
      <c r="G48" s="89"/>
      <c r="H48" s="89"/>
    </row>
    <row r="49" spans="1:8" ht="14.25">
      <c r="A49" s="96"/>
      <c r="B49" s="96"/>
      <c r="C49" s="96" t="s">
        <v>678</v>
      </c>
      <c r="D49" s="96"/>
      <c r="E49" s="103" t="s">
        <v>473</v>
      </c>
      <c r="F49" s="104">
        <v>3101651.49</v>
      </c>
      <c r="G49" s="89"/>
      <c r="H49" s="89"/>
    </row>
    <row r="50" spans="1:8" ht="14.25">
      <c r="A50" s="96"/>
      <c r="B50" s="96"/>
      <c r="C50" s="105" t="s">
        <v>679</v>
      </c>
      <c r="D50" s="105"/>
      <c r="E50" s="106" t="s">
        <v>78</v>
      </c>
      <c r="F50" s="107">
        <v>3101651.49</v>
      </c>
      <c r="G50" s="89"/>
      <c r="H50" s="89"/>
    </row>
    <row r="51" spans="1:8" ht="14.25">
      <c r="A51" s="105"/>
      <c r="B51" s="105"/>
      <c r="C51" s="105"/>
      <c r="D51" s="105" t="s">
        <v>57</v>
      </c>
      <c r="E51" s="106" t="s">
        <v>58</v>
      </c>
      <c r="F51" s="107">
        <v>3101651.49</v>
      </c>
      <c r="G51" s="89"/>
      <c r="H51" s="89"/>
    </row>
    <row r="52" spans="1:8" ht="18.75" customHeight="1">
      <c r="A52" s="96"/>
      <c r="B52" s="96"/>
      <c r="C52" s="96" t="s">
        <v>680</v>
      </c>
      <c r="D52" s="96"/>
      <c r="E52" s="103" t="s">
        <v>681</v>
      </c>
      <c r="F52" s="104">
        <v>214130</v>
      </c>
      <c r="G52" s="89"/>
      <c r="H52" s="89"/>
    </row>
    <row r="53" spans="1:8" ht="28.5" customHeight="1">
      <c r="A53" s="96"/>
      <c r="B53" s="96"/>
      <c r="C53" s="96" t="s">
        <v>682</v>
      </c>
      <c r="D53" s="96"/>
      <c r="E53" s="103" t="s">
        <v>683</v>
      </c>
      <c r="F53" s="104">
        <v>214130</v>
      </c>
      <c r="G53" s="89"/>
      <c r="H53" s="89"/>
    </row>
    <row r="54" spans="1:8" ht="18.75" customHeight="1">
      <c r="A54" s="96"/>
      <c r="B54" s="96"/>
      <c r="C54" s="96" t="s">
        <v>684</v>
      </c>
      <c r="D54" s="96"/>
      <c r="E54" s="103" t="s">
        <v>685</v>
      </c>
      <c r="F54" s="104">
        <v>214130</v>
      </c>
      <c r="G54" s="89"/>
      <c r="H54" s="89"/>
    </row>
    <row r="55" spans="1:8" ht="14.25">
      <c r="A55" s="96"/>
      <c r="B55" s="96"/>
      <c r="C55" s="105" t="s">
        <v>686</v>
      </c>
      <c r="D55" s="105"/>
      <c r="E55" s="106" t="s">
        <v>361</v>
      </c>
      <c r="F55" s="107">
        <v>214130</v>
      </c>
      <c r="G55" s="89"/>
      <c r="H55" s="89"/>
    </row>
    <row r="56" spans="1:8" ht="14.25">
      <c r="A56" s="108"/>
      <c r="B56" s="108"/>
      <c r="C56" s="108"/>
      <c r="D56" s="108" t="s">
        <v>57</v>
      </c>
      <c r="E56" s="109" t="s">
        <v>58</v>
      </c>
      <c r="F56" s="110">
        <v>214130</v>
      </c>
      <c r="G56" s="89"/>
      <c r="H56" s="89"/>
    </row>
    <row r="57" spans="1:8" ht="14.25">
      <c r="A57" s="100"/>
      <c r="B57" s="100" t="s">
        <v>31</v>
      </c>
      <c r="C57" s="100"/>
      <c r="D57" s="100"/>
      <c r="E57" s="101" t="s">
        <v>32</v>
      </c>
      <c r="F57" s="102">
        <f>F58+F102+F110</f>
        <v>391171234.21</v>
      </c>
      <c r="G57" s="89"/>
      <c r="H57" s="89"/>
    </row>
    <row r="58" spans="1:8" ht="14.25">
      <c r="A58" s="100"/>
      <c r="B58" s="100"/>
      <c r="C58" s="100" t="s">
        <v>648</v>
      </c>
      <c r="D58" s="100"/>
      <c r="E58" s="101" t="s">
        <v>468</v>
      </c>
      <c r="F58" s="102">
        <f>F59+F92</f>
        <v>390313439.21</v>
      </c>
      <c r="G58" s="89"/>
      <c r="H58" s="89"/>
    </row>
    <row r="59" spans="1:8" ht="17.25" customHeight="1">
      <c r="A59" s="100"/>
      <c r="B59" s="100"/>
      <c r="C59" s="100" t="s">
        <v>649</v>
      </c>
      <c r="D59" s="100"/>
      <c r="E59" s="101" t="s">
        <v>65</v>
      </c>
      <c r="F59" s="102">
        <f>F60+F73+F87</f>
        <v>384214923.91999996</v>
      </c>
      <c r="G59" s="89"/>
      <c r="H59" s="89"/>
    </row>
    <row r="60" spans="1:8" ht="30" customHeight="1">
      <c r="A60" s="96"/>
      <c r="B60" s="96"/>
      <c r="C60" s="96" t="s">
        <v>655</v>
      </c>
      <c r="D60" s="96"/>
      <c r="E60" s="103" t="s">
        <v>470</v>
      </c>
      <c r="F60" s="104">
        <f>F61+F67+F69</f>
        <v>361023426.46999997</v>
      </c>
      <c r="G60" s="89"/>
      <c r="H60" s="89"/>
    </row>
    <row r="61" spans="1:8" ht="14.25">
      <c r="A61" s="96"/>
      <c r="B61" s="96"/>
      <c r="C61" s="105" t="s">
        <v>656</v>
      </c>
      <c r="D61" s="105"/>
      <c r="E61" s="106" t="s">
        <v>652</v>
      </c>
      <c r="F61" s="107">
        <f>F62</f>
        <v>287491590.01</v>
      </c>
      <c r="G61" s="89"/>
      <c r="H61" s="89"/>
    </row>
    <row r="62" spans="1:8" ht="14.25">
      <c r="A62" s="96"/>
      <c r="B62" s="96"/>
      <c r="C62" s="96"/>
      <c r="D62" s="105" t="s">
        <v>57</v>
      </c>
      <c r="E62" s="106" t="s">
        <v>58</v>
      </c>
      <c r="F62" s="107">
        <f>F63+F64+F65+F66</f>
        <v>287491590.01</v>
      </c>
      <c r="G62" s="89"/>
      <c r="H62" s="89"/>
    </row>
    <row r="63" spans="1:8" ht="14.25" hidden="1">
      <c r="A63" s="105"/>
      <c r="B63" s="105"/>
      <c r="C63" s="105"/>
      <c r="D63" s="105"/>
      <c r="E63" s="106"/>
      <c r="F63" s="107">
        <v>216751081.91</v>
      </c>
      <c r="G63" s="89"/>
      <c r="H63" s="89"/>
    </row>
    <row r="64" spans="1:8" ht="14.25" hidden="1">
      <c r="A64" s="105"/>
      <c r="B64" s="105"/>
      <c r="C64" s="105"/>
      <c r="D64" s="105"/>
      <c r="E64" s="106"/>
      <c r="F64" s="107">
        <v>5679115.06</v>
      </c>
      <c r="G64" s="89"/>
      <c r="H64" s="89"/>
    </row>
    <row r="65" spans="1:8" ht="14.25" hidden="1">
      <c r="A65" s="105"/>
      <c r="B65" s="105"/>
      <c r="C65" s="105"/>
      <c r="D65" s="105"/>
      <c r="E65" s="106"/>
      <c r="F65" s="107">
        <v>62513318.09</v>
      </c>
      <c r="G65" s="89"/>
      <c r="H65" s="89"/>
    </row>
    <row r="66" spans="1:8" ht="14.25" hidden="1">
      <c r="A66" s="105"/>
      <c r="B66" s="105"/>
      <c r="C66" s="105"/>
      <c r="D66" s="105"/>
      <c r="E66" s="106"/>
      <c r="F66" s="107">
        <v>2548074.95</v>
      </c>
      <c r="G66" s="89"/>
      <c r="H66" s="89"/>
    </row>
    <row r="67" spans="1:8" ht="72">
      <c r="A67" s="105"/>
      <c r="B67" s="105"/>
      <c r="C67" s="105" t="s">
        <v>687</v>
      </c>
      <c r="D67" s="105"/>
      <c r="E67" s="111" t="s">
        <v>688</v>
      </c>
      <c r="F67" s="107">
        <v>17922900</v>
      </c>
      <c r="G67" s="89"/>
      <c r="H67" s="89"/>
    </row>
    <row r="68" spans="1:8" ht="14.25">
      <c r="A68" s="105"/>
      <c r="B68" s="105"/>
      <c r="C68" s="105"/>
      <c r="D68" s="105" t="s">
        <v>57</v>
      </c>
      <c r="E68" s="106" t="s">
        <v>58</v>
      </c>
      <c r="F68" s="107">
        <v>17922900</v>
      </c>
      <c r="G68" s="89"/>
      <c r="H68" s="89"/>
    </row>
    <row r="69" spans="1:8" ht="14.25" customHeight="1">
      <c r="A69" s="105"/>
      <c r="B69" s="105"/>
      <c r="C69" s="105" t="s">
        <v>657</v>
      </c>
      <c r="D69" s="105"/>
      <c r="E69" s="106" t="s">
        <v>658</v>
      </c>
      <c r="F69" s="107">
        <f>F70</f>
        <v>55608936.46</v>
      </c>
      <c r="G69" s="89"/>
      <c r="H69" s="89"/>
    </row>
    <row r="70" spans="1:8" ht="14.25" customHeight="1">
      <c r="A70" s="105"/>
      <c r="B70" s="105"/>
      <c r="C70" s="105"/>
      <c r="D70" s="105" t="s">
        <v>57</v>
      </c>
      <c r="E70" s="106" t="s">
        <v>58</v>
      </c>
      <c r="F70" s="107">
        <f>F71+F72</f>
        <v>55608936.46</v>
      </c>
      <c r="G70" s="89"/>
      <c r="H70" s="89"/>
    </row>
    <row r="71" spans="1:8" ht="14.25" customHeight="1" hidden="1">
      <c r="A71" s="105"/>
      <c r="B71" s="105"/>
      <c r="C71" s="105"/>
      <c r="D71" s="105"/>
      <c r="E71" s="106"/>
      <c r="F71" s="107">
        <v>45930870.46</v>
      </c>
      <c r="G71" s="89"/>
      <c r="H71" s="89"/>
    </row>
    <row r="72" spans="1:8" ht="14.25" customHeight="1" hidden="1">
      <c r="A72" s="105"/>
      <c r="B72" s="105"/>
      <c r="C72" s="105"/>
      <c r="D72" s="105"/>
      <c r="E72" s="106"/>
      <c r="F72" s="107">
        <v>9678066</v>
      </c>
      <c r="G72" s="89"/>
      <c r="H72" s="89"/>
    </row>
    <row r="73" spans="1:8" ht="21" customHeight="1">
      <c r="A73" s="96"/>
      <c r="B73" s="96"/>
      <c r="C73" s="96" t="s">
        <v>662</v>
      </c>
      <c r="D73" s="96"/>
      <c r="E73" s="103" t="s">
        <v>471</v>
      </c>
      <c r="F73" s="104">
        <f>F74+F76+F78+F80+F82</f>
        <v>22867132.859999996</v>
      </c>
      <c r="G73" s="89"/>
      <c r="H73" s="89"/>
    </row>
    <row r="74" spans="1:8" ht="24">
      <c r="A74" s="96"/>
      <c r="B74" s="96"/>
      <c r="C74" s="105" t="s">
        <v>689</v>
      </c>
      <c r="D74" s="105"/>
      <c r="E74" s="106" t="s">
        <v>690</v>
      </c>
      <c r="F74" s="107">
        <v>1257168.1</v>
      </c>
      <c r="G74" s="89"/>
      <c r="H74" s="89"/>
    </row>
    <row r="75" spans="1:8" ht="14.25">
      <c r="A75" s="105"/>
      <c r="B75" s="105"/>
      <c r="C75" s="105"/>
      <c r="D75" s="105" t="s">
        <v>57</v>
      </c>
      <c r="E75" s="106" t="s">
        <v>58</v>
      </c>
      <c r="F75" s="107">
        <v>1257168.1</v>
      </c>
      <c r="G75" s="89"/>
      <c r="H75" s="89"/>
    </row>
    <row r="76" spans="1:8" ht="24">
      <c r="A76" s="105"/>
      <c r="B76" s="105"/>
      <c r="C76" s="105" t="s">
        <v>691</v>
      </c>
      <c r="D76" s="105"/>
      <c r="E76" s="106" t="s">
        <v>692</v>
      </c>
      <c r="F76" s="107">
        <v>9866380.7</v>
      </c>
      <c r="G76" s="89"/>
      <c r="H76" s="89"/>
    </row>
    <row r="77" spans="1:8" ht="14.25" customHeight="1">
      <c r="A77" s="105"/>
      <c r="B77" s="105"/>
      <c r="C77" s="105"/>
      <c r="D77" s="105" t="s">
        <v>57</v>
      </c>
      <c r="E77" s="106" t="s">
        <v>58</v>
      </c>
      <c r="F77" s="107">
        <v>9866380.7</v>
      </c>
      <c r="G77" s="89"/>
      <c r="H77" s="89"/>
    </row>
    <row r="78" spans="1:8" ht="14.25" customHeight="1">
      <c r="A78" s="105"/>
      <c r="B78" s="105"/>
      <c r="C78" s="105" t="s">
        <v>663</v>
      </c>
      <c r="D78" s="105"/>
      <c r="E78" s="106" t="s">
        <v>77</v>
      </c>
      <c r="F78" s="107">
        <v>3583277.6</v>
      </c>
      <c r="G78" s="89"/>
      <c r="H78" s="89"/>
    </row>
    <row r="79" spans="1:8" ht="14.25">
      <c r="A79" s="105"/>
      <c r="B79" s="105"/>
      <c r="C79" s="105"/>
      <c r="D79" s="105" t="s">
        <v>57</v>
      </c>
      <c r="E79" s="106" t="s">
        <v>58</v>
      </c>
      <c r="F79" s="107">
        <v>3583277.6</v>
      </c>
      <c r="G79" s="89"/>
      <c r="H79" s="89"/>
    </row>
    <row r="80" spans="1:8" ht="24">
      <c r="A80" s="105"/>
      <c r="B80" s="105"/>
      <c r="C80" s="105" t="s">
        <v>693</v>
      </c>
      <c r="D80" s="105"/>
      <c r="E80" s="106" t="s">
        <v>694</v>
      </c>
      <c r="F80" s="107">
        <v>6231417.33</v>
      </c>
      <c r="G80" s="89"/>
      <c r="H80" s="89"/>
    </row>
    <row r="81" spans="1:8" ht="14.25">
      <c r="A81" s="105"/>
      <c r="B81" s="105"/>
      <c r="C81" s="105"/>
      <c r="D81" s="105" t="s">
        <v>57</v>
      </c>
      <c r="E81" s="106" t="s">
        <v>58</v>
      </c>
      <c r="F81" s="107">
        <v>6231417.33</v>
      </c>
      <c r="G81" s="89"/>
      <c r="H81" s="89"/>
    </row>
    <row r="82" spans="1:8" ht="14.25">
      <c r="A82" s="105"/>
      <c r="B82" s="105"/>
      <c r="C82" s="105" t="s">
        <v>664</v>
      </c>
      <c r="D82" s="105"/>
      <c r="E82" s="106" t="s">
        <v>77</v>
      </c>
      <c r="F82" s="107">
        <f>F83</f>
        <v>1928889.13</v>
      </c>
      <c r="G82" s="89"/>
      <c r="H82" s="89"/>
    </row>
    <row r="83" spans="1:8" ht="14.25">
      <c r="A83" s="105"/>
      <c r="B83" s="105"/>
      <c r="C83" s="105"/>
      <c r="D83" s="105" t="s">
        <v>57</v>
      </c>
      <c r="E83" s="106" t="s">
        <v>58</v>
      </c>
      <c r="F83" s="107">
        <f>F84+F85+F86</f>
        <v>1928889.13</v>
      </c>
      <c r="G83" s="89"/>
      <c r="H83" s="89"/>
    </row>
    <row r="84" spans="1:8" ht="14.25" hidden="1">
      <c r="A84" s="105"/>
      <c r="B84" s="105"/>
      <c r="C84" s="105"/>
      <c r="D84" s="105"/>
      <c r="E84" s="106"/>
      <c r="F84" s="107">
        <v>965838.53</v>
      </c>
      <c r="G84" s="89"/>
      <c r="H84" s="89"/>
    </row>
    <row r="85" spans="1:8" ht="14.25" hidden="1">
      <c r="A85" s="105"/>
      <c r="B85" s="105"/>
      <c r="C85" s="105"/>
      <c r="D85" s="105"/>
      <c r="E85" s="106"/>
      <c r="F85" s="107">
        <v>563050.6</v>
      </c>
      <c r="G85" s="89"/>
      <c r="H85" s="89"/>
    </row>
    <row r="86" spans="1:8" ht="14.25" hidden="1">
      <c r="A86" s="105"/>
      <c r="B86" s="105"/>
      <c r="C86" s="105"/>
      <c r="D86" s="105"/>
      <c r="E86" s="106"/>
      <c r="F86" s="107">
        <v>400000</v>
      </c>
      <c r="G86" s="89"/>
      <c r="H86" s="89"/>
    </row>
    <row r="87" spans="1:8" ht="24" customHeight="1">
      <c r="A87" s="96"/>
      <c r="B87" s="96"/>
      <c r="C87" s="96" t="s">
        <v>695</v>
      </c>
      <c r="D87" s="96"/>
      <c r="E87" s="103" t="s">
        <v>474</v>
      </c>
      <c r="F87" s="104">
        <f>F88+F90</f>
        <v>324364.58999999997</v>
      </c>
      <c r="G87" s="89"/>
      <c r="H87" s="89"/>
    </row>
    <row r="88" spans="1:8" ht="14.25">
      <c r="A88" s="96"/>
      <c r="B88" s="96"/>
      <c r="C88" s="105" t="s">
        <v>696</v>
      </c>
      <c r="D88" s="105"/>
      <c r="E88" s="106" t="s">
        <v>80</v>
      </c>
      <c r="F88" s="107">
        <v>150775</v>
      </c>
      <c r="G88" s="89"/>
      <c r="H88" s="89"/>
    </row>
    <row r="89" spans="1:8" ht="14.25">
      <c r="A89" s="105"/>
      <c r="B89" s="105"/>
      <c r="C89" s="105"/>
      <c r="D89" s="105" t="s">
        <v>56</v>
      </c>
      <c r="E89" s="106" t="s">
        <v>357</v>
      </c>
      <c r="F89" s="107">
        <v>150775</v>
      </c>
      <c r="G89" s="89"/>
      <c r="H89" s="89"/>
    </row>
    <row r="90" spans="1:8" ht="14.25" customHeight="1">
      <c r="A90" s="105"/>
      <c r="B90" s="105"/>
      <c r="C90" s="105" t="s">
        <v>697</v>
      </c>
      <c r="D90" s="105"/>
      <c r="E90" s="106" t="s">
        <v>698</v>
      </c>
      <c r="F90" s="107">
        <v>173589.59</v>
      </c>
      <c r="G90" s="89"/>
      <c r="H90" s="89"/>
    </row>
    <row r="91" spans="1:8" ht="14.25" customHeight="1">
      <c r="A91" s="105"/>
      <c r="B91" s="105"/>
      <c r="C91" s="105"/>
      <c r="D91" s="105" t="s">
        <v>57</v>
      </c>
      <c r="E91" s="106" t="s">
        <v>58</v>
      </c>
      <c r="F91" s="107">
        <v>173589.59</v>
      </c>
      <c r="G91" s="89"/>
      <c r="H91" s="89"/>
    </row>
    <row r="92" spans="1:8" ht="21.75" customHeight="1">
      <c r="A92" s="96"/>
      <c r="B92" s="96"/>
      <c r="C92" s="96" t="s">
        <v>666</v>
      </c>
      <c r="D92" s="96"/>
      <c r="E92" s="103" t="s">
        <v>66</v>
      </c>
      <c r="F92" s="104">
        <f>F93</f>
        <v>6098515.29</v>
      </c>
      <c r="G92" s="89"/>
      <c r="H92" s="89"/>
    </row>
    <row r="93" spans="1:8" ht="22.5">
      <c r="A93" s="96"/>
      <c r="B93" s="96"/>
      <c r="C93" s="96" t="s">
        <v>671</v>
      </c>
      <c r="D93" s="96"/>
      <c r="E93" s="103" t="s">
        <v>472</v>
      </c>
      <c r="F93" s="104">
        <f>F94+F98</f>
        <v>6098515.29</v>
      </c>
      <c r="G93" s="89"/>
      <c r="H93" s="89"/>
    </row>
    <row r="94" spans="1:8" ht="14.25">
      <c r="A94" s="96"/>
      <c r="B94" s="96"/>
      <c r="C94" s="105" t="s">
        <v>672</v>
      </c>
      <c r="D94" s="105"/>
      <c r="E94" s="106" t="s">
        <v>652</v>
      </c>
      <c r="F94" s="104">
        <f>F95</f>
        <v>5612793.29</v>
      </c>
      <c r="G94" s="89"/>
      <c r="H94" s="89"/>
    </row>
    <row r="95" spans="1:8" ht="14.25">
      <c r="A95" s="96"/>
      <c r="B95" s="96"/>
      <c r="C95" s="96"/>
      <c r="D95" s="105" t="s">
        <v>57</v>
      </c>
      <c r="E95" s="106" t="s">
        <v>58</v>
      </c>
      <c r="F95" s="107">
        <f>F96+F97</f>
        <v>5612793.29</v>
      </c>
      <c r="G95" s="89"/>
      <c r="H95" s="89"/>
    </row>
    <row r="96" spans="1:8" ht="14.25" hidden="1">
      <c r="A96" s="105"/>
      <c r="B96" s="105"/>
      <c r="C96" s="105"/>
      <c r="D96" s="105"/>
      <c r="E96" s="106"/>
      <c r="F96" s="107">
        <v>4085544.71</v>
      </c>
      <c r="G96" s="89"/>
      <c r="H96" s="89"/>
    </row>
    <row r="97" spans="1:8" ht="14.25" hidden="1">
      <c r="A97" s="105"/>
      <c r="B97" s="105"/>
      <c r="C97" s="105"/>
      <c r="D97" s="105"/>
      <c r="E97" s="106"/>
      <c r="F97" s="107">
        <v>1527248.58</v>
      </c>
      <c r="G97" s="89"/>
      <c r="H97" s="89"/>
    </row>
    <row r="98" spans="1:8" ht="14.25">
      <c r="A98" s="105"/>
      <c r="B98" s="105"/>
      <c r="C98" s="105" t="s">
        <v>699</v>
      </c>
      <c r="D98" s="105"/>
      <c r="E98" s="106" t="s">
        <v>700</v>
      </c>
      <c r="F98" s="107">
        <f>F99</f>
        <v>485722</v>
      </c>
      <c r="G98" s="89"/>
      <c r="H98" s="89"/>
    </row>
    <row r="99" spans="1:8" ht="14.25">
      <c r="A99" s="105"/>
      <c r="B99" s="105"/>
      <c r="C99" s="105"/>
      <c r="D99" s="105" t="s">
        <v>57</v>
      </c>
      <c r="E99" s="106" t="s">
        <v>58</v>
      </c>
      <c r="F99" s="107">
        <f>F100+F101</f>
        <v>485722</v>
      </c>
      <c r="G99" s="89"/>
      <c r="H99" s="89"/>
    </row>
    <row r="100" spans="1:8" ht="14.25" hidden="1">
      <c r="A100" s="105"/>
      <c r="B100" s="105"/>
      <c r="C100" s="105"/>
      <c r="D100" s="105"/>
      <c r="E100" s="106"/>
      <c r="F100" s="107">
        <v>365189</v>
      </c>
      <c r="G100" s="89"/>
      <c r="H100" s="89"/>
    </row>
    <row r="101" spans="1:8" ht="14.25" hidden="1">
      <c r="A101" s="105"/>
      <c r="B101" s="105"/>
      <c r="C101" s="105"/>
      <c r="D101" s="105"/>
      <c r="E101" s="106"/>
      <c r="F101" s="107">
        <v>120533</v>
      </c>
      <c r="G101" s="89"/>
      <c r="H101" s="89"/>
    </row>
    <row r="102" spans="1:8" ht="29.25" customHeight="1">
      <c r="A102" s="96"/>
      <c r="B102" s="96"/>
      <c r="C102" s="96" t="s">
        <v>673</v>
      </c>
      <c r="D102" s="96"/>
      <c r="E102" s="103" t="s">
        <v>356</v>
      </c>
      <c r="F102" s="104">
        <f>F103</f>
        <v>733500</v>
      </c>
      <c r="G102" s="89"/>
      <c r="H102" s="89"/>
    </row>
    <row r="103" spans="1:8" ht="30.75" customHeight="1">
      <c r="A103" s="96"/>
      <c r="B103" s="96"/>
      <c r="C103" s="96" t="s">
        <v>674</v>
      </c>
      <c r="D103" s="96"/>
      <c r="E103" s="103" t="s">
        <v>67</v>
      </c>
      <c r="F103" s="104">
        <f>F104+F107</f>
        <v>733500</v>
      </c>
      <c r="G103" s="89"/>
      <c r="H103" s="89"/>
    </row>
    <row r="104" spans="1:8" ht="25.5" customHeight="1">
      <c r="A104" s="96"/>
      <c r="B104" s="96"/>
      <c r="C104" s="96" t="s">
        <v>675</v>
      </c>
      <c r="D104" s="96"/>
      <c r="E104" s="103" t="s">
        <v>476</v>
      </c>
      <c r="F104" s="104">
        <v>5500</v>
      </c>
      <c r="G104" s="89"/>
      <c r="H104" s="89"/>
    </row>
    <row r="105" spans="1:8" ht="14.25">
      <c r="A105" s="105"/>
      <c r="B105" s="105"/>
      <c r="C105" s="105" t="s">
        <v>676</v>
      </c>
      <c r="D105" s="105"/>
      <c r="E105" s="106" t="s">
        <v>677</v>
      </c>
      <c r="F105" s="107">
        <v>5500</v>
      </c>
      <c r="G105" s="89"/>
      <c r="H105" s="89"/>
    </row>
    <row r="106" spans="1:8" ht="14.25">
      <c r="A106" s="105"/>
      <c r="B106" s="105"/>
      <c r="C106" s="105"/>
      <c r="D106" s="105" t="s">
        <v>57</v>
      </c>
      <c r="E106" s="106" t="s">
        <v>58</v>
      </c>
      <c r="F106" s="107"/>
      <c r="G106" s="89"/>
      <c r="H106" s="89"/>
    </row>
    <row r="107" spans="1:8" ht="21.75" customHeight="1">
      <c r="A107" s="96"/>
      <c r="B107" s="96"/>
      <c r="C107" s="96" t="s">
        <v>678</v>
      </c>
      <c r="D107" s="96"/>
      <c r="E107" s="103" t="s">
        <v>473</v>
      </c>
      <c r="F107" s="104">
        <f>F108</f>
        <v>728000</v>
      </c>
      <c r="G107" s="89"/>
      <c r="H107" s="89"/>
    </row>
    <row r="108" spans="1:8" ht="14.25" customHeight="1">
      <c r="A108" s="96"/>
      <c r="B108" s="96"/>
      <c r="C108" s="105" t="s">
        <v>701</v>
      </c>
      <c r="D108" s="105"/>
      <c r="E108" s="106" t="s">
        <v>326</v>
      </c>
      <c r="F108" s="107">
        <f>F109</f>
        <v>728000</v>
      </c>
      <c r="G108" s="89"/>
      <c r="H108" s="89"/>
    </row>
    <row r="109" spans="1:8" ht="14.25">
      <c r="A109" s="105"/>
      <c r="B109" s="105"/>
      <c r="C109" s="105"/>
      <c r="D109" s="105" t="s">
        <v>57</v>
      </c>
      <c r="E109" s="106" t="s">
        <v>58</v>
      </c>
      <c r="F109" s="107">
        <v>728000</v>
      </c>
      <c r="G109" s="89"/>
      <c r="H109" s="89"/>
    </row>
    <row r="110" spans="1:8" ht="27" customHeight="1">
      <c r="A110" s="96"/>
      <c r="B110" s="96"/>
      <c r="C110" s="96" t="s">
        <v>680</v>
      </c>
      <c r="D110" s="96"/>
      <c r="E110" s="103" t="s">
        <v>681</v>
      </c>
      <c r="F110" s="104">
        <v>124295</v>
      </c>
      <c r="G110" s="89"/>
      <c r="H110" s="89"/>
    </row>
    <row r="111" spans="1:8" ht="36.75" customHeight="1">
      <c r="A111" s="96"/>
      <c r="B111" s="96"/>
      <c r="C111" s="96" t="s">
        <v>682</v>
      </c>
      <c r="D111" s="96"/>
      <c r="E111" s="103" t="s">
        <v>683</v>
      </c>
      <c r="F111" s="104">
        <v>124295</v>
      </c>
      <c r="G111" s="89"/>
      <c r="H111" s="89"/>
    </row>
    <row r="112" spans="1:8" ht="23.25" customHeight="1">
      <c r="A112" s="96"/>
      <c r="B112" s="96"/>
      <c r="C112" s="96" t="s">
        <v>684</v>
      </c>
      <c r="D112" s="96"/>
      <c r="E112" s="103" t="s">
        <v>685</v>
      </c>
      <c r="F112" s="104">
        <v>124295</v>
      </c>
      <c r="G112" s="89"/>
      <c r="H112" s="89"/>
    </row>
    <row r="113" spans="1:8" ht="14.25">
      <c r="A113" s="96"/>
      <c r="B113" s="96"/>
      <c r="C113" s="105" t="s">
        <v>686</v>
      </c>
      <c r="D113" s="105"/>
      <c r="E113" s="106" t="s">
        <v>361</v>
      </c>
      <c r="F113" s="107">
        <v>24295</v>
      </c>
      <c r="G113" s="89"/>
      <c r="H113" s="89"/>
    </row>
    <row r="114" spans="1:8" ht="14.25">
      <c r="A114" s="105"/>
      <c r="B114" s="105"/>
      <c r="C114" s="105"/>
      <c r="D114" s="105" t="s">
        <v>57</v>
      </c>
      <c r="E114" s="106" t="s">
        <v>58</v>
      </c>
      <c r="F114" s="107">
        <v>24295</v>
      </c>
      <c r="G114" s="89"/>
      <c r="H114" s="89"/>
    </row>
    <row r="115" spans="1:8" ht="14.25">
      <c r="A115" s="105"/>
      <c r="B115" s="105"/>
      <c r="C115" s="105" t="s">
        <v>686</v>
      </c>
      <c r="D115" s="105"/>
      <c r="E115" s="106" t="s">
        <v>361</v>
      </c>
      <c r="F115" s="107">
        <v>100000</v>
      </c>
      <c r="G115" s="89"/>
      <c r="H115" s="89"/>
    </row>
    <row r="116" spans="1:8" ht="14.25">
      <c r="A116" s="108"/>
      <c r="B116" s="108"/>
      <c r="C116" s="108"/>
      <c r="D116" s="108" t="s">
        <v>57</v>
      </c>
      <c r="E116" s="109" t="s">
        <v>58</v>
      </c>
      <c r="F116" s="110">
        <v>100000</v>
      </c>
      <c r="G116" s="89"/>
      <c r="H116" s="89"/>
    </row>
    <row r="117" spans="1:8" ht="18.75" customHeight="1">
      <c r="A117" s="100"/>
      <c r="B117" s="100" t="s">
        <v>481</v>
      </c>
      <c r="C117" s="100"/>
      <c r="D117" s="100"/>
      <c r="E117" s="101" t="s">
        <v>528</v>
      </c>
      <c r="F117" s="102">
        <f>F118+F128</f>
        <v>32967007.6</v>
      </c>
      <c r="G117" s="89"/>
      <c r="H117" s="89"/>
    </row>
    <row r="118" spans="1:8" ht="21.75" customHeight="1">
      <c r="A118" s="100"/>
      <c r="B118" s="100"/>
      <c r="C118" s="100" t="s">
        <v>648</v>
      </c>
      <c r="D118" s="100"/>
      <c r="E118" s="101" t="s">
        <v>468</v>
      </c>
      <c r="F118" s="102">
        <v>32961507.6</v>
      </c>
      <c r="G118" s="89"/>
      <c r="H118" s="89"/>
    </row>
    <row r="119" spans="1:8" ht="20.25" customHeight="1">
      <c r="A119" s="100"/>
      <c r="B119" s="100"/>
      <c r="C119" s="100" t="s">
        <v>649</v>
      </c>
      <c r="D119" s="100"/>
      <c r="E119" s="101" t="s">
        <v>65</v>
      </c>
      <c r="F119" s="102">
        <f>F120+F125</f>
        <v>32961507.6</v>
      </c>
      <c r="G119" s="89"/>
      <c r="H119" s="89"/>
    </row>
    <row r="120" spans="1:8" ht="24.75" customHeight="1">
      <c r="A120" s="100"/>
      <c r="B120" s="100"/>
      <c r="C120" s="100" t="s">
        <v>702</v>
      </c>
      <c r="D120" s="100"/>
      <c r="E120" s="101" t="s">
        <v>482</v>
      </c>
      <c r="F120" s="102">
        <f>F121</f>
        <v>32679107.6</v>
      </c>
      <c r="G120" s="89"/>
      <c r="H120" s="89"/>
    </row>
    <row r="121" spans="1:8" ht="14.25">
      <c r="A121" s="96"/>
      <c r="B121" s="96"/>
      <c r="C121" s="105" t="s">
        <v>703</v>
      </c>
      <c r="D121" s="105"/>
      <c r="E121" s="106" t="s">
        <v>704</v>
      </c>
      <c r="F121" s="107">
        <f>F122</f>
        <v>32679107.6</v>
      </c>
      <c r="G121" s="89"/>
      <c r="H121" s="89"/>
    </row>
    <row r="122" spans="1:8" ht="14.25" customHeight="1">
      <c r="A122" s="96"/>
      <c r="B122" s="96"/>
      <c r="C122" s="96"/>
      <c r="D122" s="105" t="s">
        <v>57</v>
      </c>
      <c r="E122" s="106" t="s">
        <v>58</v>
      </c>
      <c r="F122" s="107">
        <f>F123+F124</f>
        <v>32679107.6</v>
      </c>
      <c r="G122" s="89"/>
      <c r="H122" s="89"/>
    </row>
    <row r="123" spans="1:8" ht="14.25" customHeight="1" hidden="1">
      <c r="A123" s="105"/>
      <c r="B123" s="105"/>
      <c r="C123" s="105"/>
      <c r="D123" s="105"/>
      <c r="E123" s="106"/>
      <c r="F123" s="107">
        <v>2181201.41</v>
      </c>
      <c r="G123" s="89"/>
      <c r="H123" s="89"/>
    </row>
    <row r="124" spans="1:8" ht="14.25" hidden="1">
      <c r="A124" s="105"/>
      <c r="B124" s="105"/>
      <c r="C124" s="105"/>
      <c r="D124" s="105"/>
      <c r="E124" s="106"/>
      <c r="F124" s="107">
        <v>30497906.19</v>
      </c>
      <c r="G124" s="89"/>
      <c r="H124" s="89"/>
    </row>
    <row r="125" spans="1:8" ht="24" customHeight="1">
      <c r="A125" s="96"/>
      <c r="B125" s="96"/>
      <c r="C125" s="96" t="s">
        <v>705</v>
      </c>
      <c r="D125" s="96"/>
      <c r="E125" s="103" t="s">
        <v>706</v>
      </c>
      <c r="F125" s="104">
        <v>282400</v>
      </c>
      <c r="G125" s="89"/>
      <c r="H125" s="89"/>
    </row>
    <row r="126" spans="1:8" ht="14.25">
      <c r="A126" s="105"/>
      <c r="B126" s="105"/>
      <c r="C126" s="105" t="s">
        <v>707</v>
      </c>
      <c r="D126" s="105"/>
      <c r="E126" s="106" t="s">
        <v>708</v>
      </c>
      <c r="F126" s="107">
        <v>282400</v>
      </c>
      <c r="G126" s="89"/>
      <c r="H126" s="89"/>
    </row>
    <row r="127" spans="1:8" ht="14.25">
      <c r="A127" s="105"/>
      <c r="B127" s="105"/>
      <c r="C127" s="105"/>
      <c r="D127" s="105" t="s">
        <v>57</v>
      </c>
      <c r="E127" s="106" t="s">
        <v>58</v>
      </c>
      <c r="F127" s="107">
        <v>282400</v>
      </c>
      <c r="G127" s="89"/>
      <c r="H127" s="89"/>
    </row>
    <row r="128" spans="1:8" ht="33.75" customHeight="1">
      <c r="A128" s="96"/>
      <c r="B128" s="96"/>
      <c r="C128" s="96" t="s">
        <v>673</v>
      </c>
      <c r="D128" s="96"/>
      <c r="E128" s="103" t="s">
        <v>356</v>
      </c>
      <c r="F128" s="104">
        <v>5500</v>
      </c>
      <c r="G128" s="89"/>
      <c r="H128" s="89"/>
    </row>
    <row r="129" spans="1:8" ht="36" customHeight="1">
      <c r="A129" s="96"/>
      <c r="B129" s="96"/>
      <c r="C129" s="96" t="s">
        <v>674</v>
      </c>
      <c r="D129" s="96"/>
      <c r="E129" s="103" t="s">
        <v>67</v>
      </c>
      <c r="F129" s="104">
        <v>5500</v>
      </c>
      <c r="G129" s="89"/>
      <c r="H129" s="89"/>
    </row>
    <row r="130" spans="1:8" ht="28.5" customHeight="1">
      <c r="A130" s="96"/>
      <c r="B130" s="96"/>
      <c r="C130" s="96" t="s">
        <v>675</v>
      </c>
      <c r="D130" s="96"/>
      <c r="E130" s="103" t="s">
        <v>476</v>
      </c>
      <c r="F130" s="104">
        <v>5500</v>
      </c>
      <c r="G130" s="89"/>
      <c r="H130" s="89"/>
    </row>
    <row r="131" spans="1:8" ht="14.25" customHeight="1">
      <c r="A131" s="100"/>
      <c r="B131" s="100"/>
      <c r="C131" s="108" t="s">
        <v>676</v>
      </c>
      <c r="D131" s="108"/>
      <c r="E131" s="109" t="s">
        <v>677</v>
      </c>
      <c r="F131" s="110">
        <v>5500</v>
      </c>
      <c r="G131" s="89"/>
      <c r="H131" s="89"/>
    </row>
    <row r="132" spans="1:8" ht="14.25">
      <c r="A132" s="108"/>
      <c r="B132" s="108"/>
      <c r="C132" s="108"/>
      <c r="D132" s="108" t="s">
        <v>57</v>
      </c>
      <c r="E132" s="109" t="s">
        <v>58</v>
      </c>
      <c r="F132" s="110">
        <v>5500</v>
      </c>
      <c r="G132" s="89"/>
      <c r="H132" s="89"/>
    </row>
    <row r="133" spans="1:8" ht="21" customHeight="1">
      <c r="A133" s="100"/>
      <c r="B133" s="100" t="s">
        <v>34</v>
      </c>
      <c r="C133" s="100"/>
      <c r="D133" s="100"/>
      <c r="E133" s="101" t="s">
        <v>709</v>
      </c>
      <c r="F133" s="102">
        <v>9897895.35</v>
      </c>
      <c r="G133" s="89"/>
      <c r="H133" s="89"/>
    </row>
    <row r="134" spans="1:8" ht="24.75" customHeight="1">
      <c r="A134" s="100"/>
      <c r="B134" s="100"/>
      <c r="C134" s="100" t="s">
        <v>648</v>
      </c>
      <c r="D134" s="100"/>
      <c r="E134" s="101" t="s">
        <v>468</v>
      </c>
      <c r="F134" s="102">
        <v>9897895.35</v>
      </c>
      <c r="G134" s="89"/>
      <c r="H134" s="89"/>
    </row>
    <row r="135" spans="1:8" ht="22.5" customHeight="1">
      <c r="A135" s="100"/>
      <c r="B135" s="100"/>
      <c r="C135" s="100" t="s">
        <v>649</v>
      </c>
      <c r="D135" s="100"/>
      <c r="E135" s="101" t="s">
        <v>65</v>
      </c>
      <c r="F135" s="102">
        <v>9897895.35</v>
      </c>
      <c r="G135" s="89"/>
      <c r="H135" s="89"/>
    </row>
    <row r="136" spans="1:8" ht="20.25" customHeight="1">
      <c r="A136" s="100"/>
      <c r="B136" s="100"/>
      <c r="C136" s="100" t="s">
        <v>710</v>
      </c>
      <c r="D136" s="100"/>
      <c r="E136" s="101" t="s">
        <v>485</v>
      </c>
      <c r="F136" s="102">
        <f>F137+F144</f>
        <v>9897895.35</v>
      </c>
      <c r="G136" s="89"/>
      <c r="H136" s="89"/>
    </row>
    <row r="137" spans="1:8" ht="14.25">
      <c r="A137" s="96"/>
      <c r="B137" s="96"/>
      <c r="C137" s="105" t="s">
        <v>711</v>
      </c>
      <c r="D137" s="105"/>
      <c r="E137" s="106" t="s">
        <v>486</v>
      </c>
      <c r="F137" s="107">
        <f>F138+F139+F140+F143</f>
        <v>7179198.600000001</v>
      </c>
      <c r="G137" s="89"/>
      <c r="H137" s="89"/>
    </row>
    <row r="138" spans="1:8" ht="14.25">
      <c r="A138" s="105"/>
      <c r="B138" s="105"/>
      <c r="C138" s="105"/>
      <c r="D138" s="105" t="s">
        <v>56</v>
      </c>
      <c r="E138" s="106" t="s">
        <v>357</v>
      </c>
      <c r="F138" s="107">
        <v>3312485.6</v>
      </c>
      <c r="G138" s="89"/>
      <c r="H138" s="89"/>
    </row>
    <row r="139" spans="1:8" ht="14.25">
      <c r="A139" s="105"/>
      <c r="B139" s="105"/>
      <c r="C139" s="105"/>
      <c r="D139" s="105" t="s">
        <v>174</v>
      </c>
      <c r="E139" s="106" t="s">
        <v>61</v>
      </c>
      <c r="F139" s="107">
        <v>60686.98</v>
      </c>
      <c r="G139" s="89"/>
      <c r="H139" s="89"/>
    </row>
    <row r="140" spans="1:8" ht="14.25">
      <c r="A140" s="105"/>
      <c r="B140" s="105"/>
      <c r="C140" s="105"/>
      <c r="D140" s="105" t="s">
        <v>57</v>
      </c>
      <c r="E140" s="106" t="s">
        <v>58</v>
      </c>
      <c r="F140" s="107">
        <f>F141+F142</f>
        <v>3726626.4000000004</v>
      </c>
      <c r="G140" s="89"/>
      <c r="H140" s="89"/>
    </row>
    <row r="141" spans="1:8" ht="14.25" hidden="1">
      <c r="A141" s="105"/>
      <c r="B141" s="105"/>
      <c r="C141" s="105"/>
      <c r="D141" s="105" t="s">
        <v>1010</v>
      </c>
      <c r="E141" s="106"/>
      <c r="F141" s="107">
        <v>2309731.2</v>
      </c>
      <c r="G141" s="89"/>
      <c r="H141" s="89"/>
    </row>
    <row r="142" spans="1:8" ht="14.25" hidden="1">
      <c r="A142" s="105"/>
      <c r="B142" s="105"/>
      <c r="C142" s="105"/>
      <c r="D142" s="105" t="s">
        <v>1011</v>
      </c>
      <c r="E142" s="106"/>
      <c r="F142" s="107">
        <v>1416895.2</v>
      </c>
      <c r="G142" s="89"/>
      <c r="H142" s="89"/>
    </row>
    <row r="143" spans="1:8" ht="14.25">
      <c r="A143" s="105"/>
      <c r="B143" s="105"/>
      <c r="C143" s="105"/>
      <c r="D143" s="105" t="s">
        <v>59</v>
      </c>
      <c r="E143" s="106" t="s">
        <v>60</v>
      </c>
      <c r="F143" s="107">
        <v>79399.62</v>
      </c>
      <c r="G143" s="89"/>
      <c r="H143" s="89"/>
    </row>
    <row r="144" spans="1:8" ht="14.25">
      <c r="A144" s="105"/>
      <c r="B144" s="105"/>
      <c r="C144" s="105" t="s">
        <v>712</v>
      </c>
      <c r="D144" s="105"/>
      <c r="E144" s="106" t="s">
        <v>487</v>
      </c>
      <c r="F144" s="107">
        <f>F145+F146</f>
        <v>2718696.7499999995</v>
      </c>
      <c r="G144" s="89"/>
      <c r="H144" s="89"/>
    </row>
    <row r="145" spans="1:8" ht="14.25">
      <c r="A145" s="108"/>
      <c r="B145" s="108"/>
      <c r="C145" s="108"/>
      <c r="D145" s="108" t="s">
        <v>56</v>
      </c>
      <c r="E145" s="109" t="s">
        <v>357</v>
      </c>
      <c r="F145" s="110">
        <v>29789.05</v>
      </c>
      <c r="G145" s="89"/>
      <c r="H145" s="89"/>
    </row>
    <row r="146" spans="1:8" ht="14.25">
      <c r="A146" s="108"/>
      <c r="B146" s="108"/>
      <c r="C146" s="108"/>
      <c r="D146" s="108" t="s">
        <v>57</v>
      </c>
      <c r="E146" s="109" t="s">
        <v>58</v>
      </c>
      <c r="F146" s="110">
        <f>F147+F148+F149+F150</f>
        <v>2688907.6999999997</v>
      </c>
      <c r="G146" s="89"/>
      <c r="H146" s="89"/>
    </row>
    <row r="147" spans="1:8" ht="14.25" hidden="1">
      <c r="A147" s="108"/>
      <c r="B147" s="108"/>
      <c r="C147" s="108"/>
      <c r="D147" s="108"/>
      <c r="E147" s="109"/>
      <c r="F147" s="110">
        <v>604435.18</v>
      </c>
      <c r="G147" s="89"/>
      <c r="H147" s="89"/>
    </row>
    <row r="148" spans="1:8" ht="14.25" customHeight="1" hidden="1">
      <c r="A148" s="108"/>
      <c r="B148" s="108"/>
      <c r="C148" s="108"/>
      <c r="D148" s="108"/>
      <c r="E148" s="109"/>
      <c r="F148" s="110">
        <v>407134.35</v>
      </c>
      <c r="G148" s="89"/>
      <c r="H148" s="89"/>
    </row>
    <row r="149" spans="1:8" ht="14.25" customHeight="1" hidden="1">
      <c r="A149" s="108"/>
      <c r="B149" s="108"/>
      <c r="C149" s="108"/>
      <c r="D149" s="108"/>
      <c r="E149" s="109"/>
      <c r="F149" s="110">
        <v>1585254.77</v>
      </c>
      <c r="G149" s="89"/>
      <c r="H149" s="89"/>
    </row>
    <row r="150" spans="1:8" ht="14.25" hidden="1">
      <c r="A150" s="108"/>
      <c r="B150" s="108"/>
      <c r="C150" s="108"/>
      <c r="D150" s="108"/>
      <c r="E150" s="109"/>
      <c r="F150" s="110">
        <v>92083.4</v>
      </c>
      <c r="G150" s="89"/>
      <c r="H150" s="89"/>
    </row>
    <row r="151" spans="1:8" ht="19.5" customHeight="1">
      <c r="A151" s="100"/>
      <c r="B151" s="100" t="s">
        <v>35</v>
      </c>
      <c r="C151" s="100"/>
      <c r="D151" s="100"/>
      <c r="E151" s="101" t="s">
        <v>36</v>
      </c>
      <c r="F151" s="102">
        <v>13329078.53</v>
      </c>
      <c r="G151" s="89"/>
      <c r="H151" s="89"/>
    </row>
    <row r="152" spans="1:8" ht="22.5" customHeight="1">
      <c r="A152" s="100"/>
      <c r="B152" s="100"/>
      <c r="C152" s="100" t="s">
        <v>648</v>
      </c>
      <c r="D152" s="100"/>
      <c r="E152" s="101" t="s">
        <v>468</v>
      </c>
      <c r="F152" s="102">
        <f>F153+F166+F191+F214+F221</f>
        <v>13329078.530000001</v>
      </c>
      <c r="G152" s="89"/>
      <c r="H152" s="89"/>
    </row>
    <row r="153" spans="1:8" ht="21" customHeight="1">
      <c r="A153" s="100"/>
      <c r="B153" s="100"/>
      <c r="C153" s="100" t="s">
        <v>649</v>
      </c>
      <c r="D153" s="100"/>
      <c r="E153" s="101" t="s">
        <v>65</v>
      </c>
      <c r="F153" s="102">
        <v>4852486.7</v>
      </c>
      <c r="G153" s="89"/>
      <c r="H153" s="89"/>
    </row>
    <row r="154" spans="1:8" ht="18.75" customHeight="1">
      <c r="A154" s="100"/>
      <c r="B154" s="100"/>
      <c r="C154" s="100" t="s">
        <v>713</v>
      </c>
      <c r="D154" s="100"/>
      <c r="E154" s="101" t="s">
        <v>488</v>
      </c>
      <c r="F154" s="102">
        <v>4852486.7</v>
      </c>
      <c r="G154" s="89"/>
      <c r="H154" s="89"/>
    </row>
    <row r="155" spans="1:8" ht="14.25" customHeight="1">
      <c r="A155" s="100"/>
      <c r="B155" s="100"/>
      <c r="C155" s="108" t="s">
        <v>714</v>
      </c>
      <c r="D155" s="108"/>
      <c r="E155" s="109" t="s">
        <v>362</v>
      </c>
      <c r="F155" s="110">
        <f>F156+F160+F163</f>
        <v>4852486.7</v>
      </c>
      <c r="G155" s="89"/>
      <c r="H155" s="89"/>
    </row>
    <row r="156" spans="1:8" ht="14.25" customHeight="1">
      <c r="A156" s="100"/>
      <c r="B156" s="100"/>
      <c r="C156" s="100"/>
      <c r="D156" s="108" t="s">
        <v>62</v>
      </c>
      <c r="E156" s="106" t="s">
        <v>363</v>
      </c>
      <c r="F156" s="110">
        <f>F157+F158+F159</f>
        <v>3572627.13</v>
      </c>
      <c r="G156" s="89"/>
      <c r="H156" s="89"/>
    </row>
    <row r="157" spans="1:8" ht="14.25" customHeight="1" hidden="1">
      <c r="A157" s="108"/>
      <c r="B157" s="108"/>
      <c r="C157" s="108"/>
      <c r="D157" s="108"/>
      <c r="E157" s="109"/>
      <c r="F157" s="110">
        <v>2718651.31</v>
      </c>
      <c r="G157" s="89"/>
      <c r="H157" s="89"/>
    </row>
    <row r="158" spans="1:8" ht="14.25" hidden="1">
      <c r="A158" s="108"/>
      <c r="B158" s="108"/>
      <c r="C158" s="108"/>
      <c r="D158" s="108"/>
      <c r="E158" s="109"/>
      <c r="F158" s="110">
        <v>32942.57</v>
      </c>
      <c r="G158" s="89"/>
      <c r="H158" s="89"/>
    </row>
    <row r="159" spans="1:8" ht="14.25" hidden="1">
      <c r="A159" s="108"/>
      <c r="B159" s="108"/>
      <c r="C159" s="108"/>
      <c r="D159" s="108"/>
      <c r="E159" s="109"/>
      <c r="F159" s="110">
        <v>821033.25</v>
      </c>
      <c r="G159" s="89"/>
      <c r="H159" s="89"/>
    </row>
    <row r="160" spans="1:8" ht="14.25">
      <c r="A160" s="108"/>
      <c r="B160" s="108"/>
      <c r="C160" s="108"/>
      <c r="D160" s="108" t="s">
        <v>56</v>
      </c>
      <c r="E160" s="106" t="s">
        <v>357</v>
      </c>
      <c r="F160" s="110">
        <f>F161+F162</f>
        <v>1262653.57</v>
      </c>
      <c r="G160" s="89"/>
      <c r="H160" s="89"/>
    </row>
    <row r="161" spans="1:8" ht="14.25" hidden="1">
      <c r="A161" s="108"/>
      <c r="B161" s="108"/>
      <c r="C161" s="108"/>
      <c r="D161" s="108"/>
      <c r="E161" s="109"/>
      <c r="F161" s="110">
        <v>130525.85</v>
      </c>
      <c r="G161" s="89"/>
      <c r="H161" s="89"/>
    </row>
    <row r="162" spans="1:8" ht="14.25" hidden="1">
      <c r="A162" s="108"/>
      <c r="B162" s="108"/>
      <c r="C162" s="108"/>
      <c r="D162" s="108"/>
      <c r="E162" s="109"/>
      <c r="F162" s="110">
        <v>1132127.72</v>
      </c>
      <c r="G162" s="89"/>
      <c r="H162" s="89"/>
    </row>
    <row r="163" spans="1:8" ht="14.25">
      <c r="A163" s="108"/>
      <c r="B163" s="108"/>
      <c r="C163" s="108"/>
      <c r="D163" s="108" t="s">
        <v>59</v>
      </c>
      <c r="E163" s="106" t="s">
        <v>60</v>
      </c>
      <c r="F163" s="110">
        <f>F164+F165</f>
        <v>17206</v>
      </c>
      <c r="G163" s="89"/>
      <c r="H163" s="89"/>
    </row>
    <row r="164" spans="1:8" ht="14.25" customHeight="1" hidden="1">
      <c r="A164" s="108"/>
      <c r="B164" s="108"/>
      <c r="C164" s="108"/>
      <c r="D164" s="108"/>
      <c r="E164" s="109"/>
      <c r="F164" s="110">
        <v>12846</v>
      </c>
      <c r="G164" s="89"/>
      <c r="H164" s="89"/>
    </row>
    <row r="165" spans="1:8" ht="14.25" customHeight="1" hidden="1">
      <c r="A165" s="108"/>
      <c r="B165" s="108"/>
      <c r="C165" s="108"/>
      <c r="D165" s="108"/>
      <c r="E165" s="109"/>
      <c r="F165" s="110">
        <v>4360</v>
      </c>
      <c r="G165" s="89"/>
      <c r="H165" s="89"/>
    </row>
    <row r="166" spans="1:8" ht="21.75" customHeight="1">
      <c r="A166" s="100"/>
      <c r="B166" s="100"/>
      <c r="C166" s="100" t="s">
        <v>666</v>
      </c>
      <c r="D166" s="100"/>
      <c r="E166" s="101" t="s">
        <v>66</v>
      </c>
      <c r="F166" s="102">
        <f>F167+F170+F186</f>
        <v>1594850.71</v>
      </c>
      <c r="G166" s="89"/>
      <c r="H166" s="89"/>
    </row>
    <row r="167" spans="1:8" ht="27" customHeight="1">
      <c r="A167" s="100"/>
      <c r="B167" s="100"/>
      <c r="C167" s="100" t="s">
        <v>715</v>
      </c>
      <c r="D167" s="100"/>
      <c r="E167" s="101" t="s">
        <v>475</v>
      </c>
      <c r="F167" s="102">
        <v>349268.48</v>
      </c>
      <c r="G167" s="89"/>
      <c r="H167" s="89"/>
    </row>
    <row r="168" spans="1:8" ht="14.25" customHeight="1">
      <c r="A168" s="105"/>
      <c r="B168" s="105"/>
      <c r="C168" s="105" t="s">
        <v>716</v>
      </c>
      <c r="D168" s="105"/>
      <c r="E168" s="106" t="s">
        <v>83</v>
      </c>
      <c r="F168" s="107">
        <v>349268.48</v>
      </c>
      <c r="G168" s="89"/>
      <c r="H168" s="89"/>
    </row>
    <row r="169" spans="1:8" ht="14.25" customHeight="1">
      <c r="A169" s="105"/>
      <c r="B169" s="105"/>
      <c r="C169" s="105"/>
      <c r="D169" s="105" t="s">
        <v>56</v>
      </c>
      <c r="E169" s="106" t="s">
        <v>357</v>
      </c>
      <c r="F169" s="107">
        <v>349268.48</v>
      </c>
      <c r="G169" s="89"/>
      <c r="H169" s="89"/>
    </row>
    <row r="170" spans="1:8" ht="25.5" customHeight="1">
      <c r="A170" s="96"/>
      <c r="B170" s="96"/>
      <c r="C170" s="96" t="s">
        <v>667</v>
      </c>
      <c r="D170" s="96"/>
      <c r="E170" s="103" t="s">
        <v>668</v>
      </c>
      <c r="F170" s="104">
        <f>F171+F177+F184</f>
        <v>802982.3200000001</v>
      </c>
      <c r="G170" s="89"/>
      <c r="H170" s="89"/>
    </row>
    <row r="171" spans="1:8" ht="14.25" customHeight="1">
      <c r="A171" s="96"/>
      <c r="B171" s="96"/>
      <c r="C171" s="105" t="s">
        <v>717</v>
      </c>
      <c r="D171" s="105"/>
      <c r="E171" s="106" t="s">
        <v>364</v>
      </c>
      <c r="F171" s="107">
        <f>F172+F173+F174</f>
        <v>375077.42</v>
      </c>
      <c r="G171" s="89"/>
      <c r="H171" s="89"/>
    </row>
    <row r="172" spans="1:8" ht="14.25" customHeight="1">
      <c r="A172" s="105"/>
      <c r="B172" s="105"/>
      <c r="C172" s="105"/>
      <c r="D172" s="105" t="s">
        <v>62</v>
      </c>
      <c r="E172" s="106" t="s">
        <v>363</v>
      </c>
      <c r="F172" s="107">
        <v>79167</v>
      </c>
      <c r="G172" s="89"/>
      <c r="H172" s="89"/>
    </row>
    <row r="173" spans="1:8" ht="14.25">
      <c r="A173" s="105"/>
      <c r="B173" s="105"/>
      <c r="C173" s="105"/>
      <c r="D173" s="105" t="s">
        <v>56</v>
      </c>
      <c r="E173" s="106" t="s">
        <v>357</v>
      </c>
      <c r="F173" s="107">
        <v>38884.36</v>
      </c>
      <c r="G173" s="89"/>
      <c r="H173" s="89"/>
    </row>
    <row r="174" spans="1:8" ht="14.25">
      <c r="A174" s="105"/>
      <c r="B174" s="105"/>
      <c r="C174" s="105"/>
      <c r="D174" s="105" t="s">
        <v>57</v>
      </c>
      <c r="E174" s="106" t="s">
        <v>58</v>
      </c>
      <c r="F174" s="107">
        <f>F175+F176</f>
        <v>257026.06</v>
      </c>
      <c r="G174" s="89"/>
      <c r="H174" s="89"/>
    </row>
    <row r="175" spans="1:8" ht="15.75" customHeight="1" hidden="1">
      <c r="A175" s="105"/>
      <c r="B175" s="105"/>
      <c r="C175" s="105"/>
      <c r="D175" s="105"/>
      <c r="E175" s="106"/>
      <c r="F175" s="107">
        <v>109391.07</v>
      </c>
      <c r="G175" s="89"/>
      <c r="H175" s="89"/>
    </row>
    <row r="176" spans="1:8" ht="14.25" hidden="1">
      <c r="A176" s="105"/>
      <c r="B176" s="105"/>
      <c r="C176" s="105"/>
      <c r="D176" s="105"/>
      <c r="E176" s="106"/>
      <c r="F176" s="107">
        <v>147634.99</v>
      </c>
      <c r="G176" s="89"/>
      <c r="H176" s="89"/>
    </row>
    <row r="177" spans="1:8" ht="36">
      <c r="A177" s="105"/>
      <c r="B177" s="105"/>
      <c r="C177" s="105" t="s">
        <v>718</v>
      </c>
      <c r="D177" s="105"/>
      <c r="E177" s="111" t="s">
        <v>365</v>
      </c>
      <c r="F177" s="107">
        <f>F178+F179</f>
        <v>333984.9</v>
      </c>
      <c r="G177" s="89"/>
      <c r="H177" s="89"/>
    </row>
    <row r="178" spans="1:8" ht="14.25">
      <c r="A178" s="105"/>
      <c r="B178" s="105"/>
      <c r="C178" s="105"/>
      <c r="D178" s="105" t="s">
        <v>56</v>
      </c>
      <c r="E178" s="106" t="s">
        <v>357</v>
      </c>
      <c r="F178" s="107">
        <v>99984.9</v>
      </c>
      <c r="G178" s="89"/>
      <c r="H178" s="89"/>
    </row>
    <row r="179" spans="1:8" ht="14.25">
      <c r="A179" s="105"/>
      <c r="B179" s="105"/>
      <c r="C179" s="105"/>
      <c r="D179" s="105" t="s">
        <v>57</v>
      </c>
      <c r="E179" s="106" t="s">
        <v>58</v>
      </c>
      <c r="F179" s="107">
        <f>F180+F181+F182+F183</f>
        <v>234000</v>
      </c>
      <c r="G179" s="89"/>
      <c r="H179" s="89"/>
    </row>
    <row r="180" spans="1:8" ht="14.25" hidden="1">
      <c r="A180" s="105"/>
      <c r="B180" s="105"/>
      <c r="C180" s="105"/>
      <c r="D180" s="105"/>
      <c r="E180" s="111"/>
      <c r="F180" s="107">
        <v>35500</v>
      </c>
      <c r="G180" s="89"/>
      <c r="H180" s="89"/>
    </row>
    <row r="181" spans="1:8" ht="14.25" hidden="1">
      <c r="A181" s="105"/>
      <c r="B181" s="105"/>
      <c r="C181" s="105"/>
      <c r="D181" s="105"/>
      <c r="E181" s="111"/>
      <c r="F181" s="107">
        <v>27000</v>
      </c>
      <c r="G181" s="89"/>
      <c r="H181" s="89"/>
    </row>
    <row r="182" spans="1:8" ht="14.25" customHeight="1" hidden="1">
      <c r="A182" s="105"/>
      <c r="B182" s="105"/>
      <c r="C182" s="105"/>
      <c r="D182" s="105"/>
      <c r="E182" s="111"/>
      <c r="F182" s="107">
        <v>153500</v>
      </c>
      <c r="G182" s="89"/>
      <c r="H182" s="89"/>
    </row>
    <row r="183" spans="1:8" ht="14.25" customHeight="1" hidden="1">
      <c r="A183" s="105"/>
      <c r="B183" s="105"/>
      <c r="C183" s="105"/>
      <c r="D183" s="105"/>
      <c r="E183" s="111"/>
      <c r="F183" s="107">
        <v>18000</v>
      </c>
      <c r="G183" s="89"/>
      <c r="H183" s="89"/>
    </row>
    <row r="184" spans="1:8" ht="14.25">
      <c r="A184" s="105"/>
      <c r="B184" s="105"/>
      <c r="C184" s="105" t="s">
        <v>719</v>
      </c>
      <c r="D184" s="105"/>
      <c r="E184" s="106" t="s">
        <v>84</v>
      </c>
      <c r="F184" s="107">
        <v>93920</v>
      </c>
      <c r="G184" s="89"/>
      <c r="H184" s="89"/>
    </row>
    <row r="185" spans="1:8" ht="14.25">
      <c r="A185" s="105"/>
      <c r="B185" s="105"/>
      <c r="C185" s="105"/>
      <c r="D185" s="105" t="s">
        <v>56</v>
      </c>
      <c r="E185" s="106" t="s">
        <v>357</v>
      </c>
      <c r="F185" s="107">
        <v>93920</v>
      </c>
      <c r="G185" s="89"/>
      <c r="H185" s="89"/>
    </row>
    <row r="186" spans="1:8" ht="22.5">
      <c r="A186" s="96"/>
      <c r="B186" s="96"/>
      <c r="C186" s="96" t="s">
        <v>671</v>
      </c>
      <c r="D186" s="96"/>
      <c r="E186" s="103" t="s">
        <v>472</v>
      </c>
      <c r="F186" s="104">
        <f>F187+F189</f>
        <v>442599.91</v>
      </c>
      <c r="G186" s="89"/>
      <c r="H186" s="89"/>
    </row>
    <row r="187" spans="1:8" ht="14.25" customHeight="1">
      <c r="A187" s="105"/>
      <c r="B187" s="105"/>
      <c r="C187" s="105" t="s">
        <v>720</v>
      </c>
      <c r="D187" s="105"/>
      <c r="E187" s="106" t="s">
        <v>85</v>
      </c>
      <c r="F187" s="107">
        <v>342599.91</v>
      </c>
      <c r="G187" s="89"/>
      <c r="H187" s="89"/>
    </row>
    <row r="188" spans="1:8" ht="14.25" customHeight="1">
      <c r="A188" s="105"/>
      <c r="B188" s="105"/>
      <c r="C188" s="105"/>
      <c r="D188" s="105" t="s">
        <v>56</v>
      </c>
      <c r="E188" s="106" t="s">
        <v>357</v>
      </c>
      <c r="F188" s="107">
        <v>342599.91</v>
      </c>
      <c r="G188" s="89"/>
      <c r="H188" s="89"/>
    </row>
    <row r="189" spans="1:8" ht="14.25" customHeight="1">
      <c r="A189" s="105"/>
      <c r="B189" s="105"/>
      <c r="C189" s="105" t="s">
        <v>721</v>
      </c>
      <c r="D189" s="105"/>
      <c r="E189" s="106" t="s">
        <v>68</v>
      </c>
      <c r="F189" s="107">
        <v>100000</v>
      </c>
      <c r="G189" s="89"/>
      <c r="H189" s="89"/>
    </row>
    <row r="190" spans="1:8" ht="14.25" customHeight="1">
      <c r="A190" s="105"/>
      <c r="B190" s="105"/>
      <c r="C190" s="105"/>
      <c r="D190" s="105" t="s">
        <v>56</v>
      </c>
      <c r="E190" s="106" t="s">
        <v>357</v>
      </c>
      <c r="F190" s="107">
        <v>100000</v>
      </c>
      <c r="G190" s="89"/>
      <c r="H190" s="89"/>
    </row>
    <row r="191" spans="1:8" ht="24" customHeight="1">
      <c r="A191" s="96"/>
      <c r="B191" s="96"/>
      <c r="C191" s="96" t="s">
        <v>722</v>
      </c>
      <c r="D191" s="96"/>
      <c r="E191" s="103" t="s">
        <v>93</v>
      </c>
      <c r="F191" s="104">
        <f>F192+F204</f>
        <v>6853391.12</v>
      </c>
      <c r="G191" s="89"/>
      <c r="H191" s="89"/>
    </row>
    <row r="192" spans="1:8" ht="27" customHeight="1">
      <c r="A192" s="96"/>
      <c r="B192" s="96"/>
      <c r="C192" s="96" t="s">
        <v>723</v>
      </c>
      <c r="D192" s="96"/>
      <c r="E192" s="103" t="s">
        <v>489</v>
      </c>
      <c r="F192" s="104">
        <f>F193+F202</f>
        <v>6397759.43</v>
      </c>
      <c r="G192" s="89"/>
      <c r="H192" s="89"/>
    </row>
    <row r="193" spans="1:8" ht="14.25">
      <c r="A193" s="96"/>
      <c r="B193" s="96"/>
      <c r="C193" s="105" t="s">
        <v>724</v>
      </c>
      <c r="D193" s="105"/>
      <c r="E193" s="106" t="s">
        <v>366</v>
      </c>
      <c r="F193" s="107">
        <f>F194+F198+F201</f>
        <v>6127677.93</v>
      </c>
      <c r="G193" s="89"/>
      <c r="H193" s="89"/>
    </row>
    <row r="194" spans="1:8" ht="24">
      <c r="A194" s="96"/>
      <c r="B194" s="96"/>
      <c r="C194" s="96"/>
      <c r="D194" s="105" t="s">
        <v>62</v>
      </c>
      <c r="E194" s="106" t="s">
        <v>363</v>
      </c>
      <c r="F194" s="107">
        <f>F195+F196+F197</f>
        <v>5897621.35</v>
      </c>
      <c r="G194" s="89"/>
      <c r="H194" s="89"/>
    </row>
    <row r="195" spans="1:8" ht="14.25" hidden="1">
      <c r="A195" s="105"/>
      <c r="B195" s="105"/>
      <c r="C195" s="105"/>
      <c r="D195" s="105"/>
      <c r="E195" s="106"/>
      <c r="F195" s="107">
        <v>4525009.63</v>
      </c>
      <c r="G195" s="89"/>
      <c r="H195" s="89"/>
    </row>
    <row r="196" spans="1:8" ht="14.25" hidden="1">
      <c r="A196" s="105"/>
      <c r="B196" s="105"/>
      <c r="C196" s="105"/>
      <c r="D196" s="105"/>
      <c r="E196" s="106"/>
      <c r="F196" s="107">
        <v>18275</v>
      </c>
      <c r="G196" s="89"/>
      <c r="H196" s="89"/>
    </row>
    <row r="197" spans="1:8" ht="14.25" hidden="1">
      <c r="A197" s="105"/>
      <c r="B197" s="105"/>
      <c r="C197" s="105"/>
      <c r="D197" s="105"/>
      <c r="E197" s="106"/>
      <c r="F197" s="107">
        <v>1354336.72</v>
      </c>
      <c r="G197" s="89"/>
      <c r="H197" s="89"/>
    </row>
    <row r="198" spans="1:8" ht="14.25">
      <c r="A198" s="105"/>
      <c r="B198" s="105"/>
      <c r="C198" s="105"/>
      <c r="D198" s="105" t="s">
        <v>56</v>
      </c>
      <c r="E198" s="106" t="s">
        <v>357</v>
      </c>
      <c r="F198" s="107">
        <f>F199+F200</f>
        <v>229633.58000000002</v>
      </c>
      <c r="G198" s="89"/>
      <c r="H198" s="89"/>
    </row>
    <row r="199" spans="1:8" ht="14.25" hidden="1">
      <c r="A199" s="105"/>
      <c r="B199" s="105"/>
      <c r="C199" s="105"/>
      <c r="D199" s="105"/>
      <c r="E199" s="106"/>
      <c r="F199" s="107">
        <v>175094.2</v>
      </c>
      <c r="G199" s="89"/>
      <c r="H199" s="89"/>
    </row>
    <row r="200" spans="1:8" ht="14.25" hidden="1">
      <c r="A200" s="105"/>
      <c r="B200" s="105"/>
      <c r="C200" s="105"/>
      <c r="D200" s="105"/>
      <c r="E200" s="106"/>
      <c r="F200" s="107">
        <v>54539.38</v>
      </c>
      <c r="G200" s="89"/>
      <c r="H200" s="89"/>
    </row>
    <row r="201" spans="1:8" ht="14.25">
      <c r="A201" s="105"/>
      <c r="B201" s="105"/>
      <c r="C201" s="105"/>
      <c r="D201" s="105" t="s">
        <v>59</v>
      </c>
      <c r="E201" s="106" t="s">
        <v>60</v>
      </c>
      <c r="F201" s="107">
        <v>423</v>
      </c>
      <c r="G201" s="89"/>
      <c r="H201" s="89"/>
    </row>
    <row r="202" spans="1:8" ht="14.25" customHeight="1">
      <c r="A202" s="105"/>
      <c r="B202" s="105"/>
      <c r="C202" s="105" t="s">
        <v>725</v>
      </c>
      <c r="D202" s="105"/>
      <c r="E202" s="106" t="s">
        <v>726</v>
      </c>
      <c r="F202" s="107">
        <v>270081.5</v>
      </c>
      <c r="G202" s="89"/>
      <c r="H202" s="89"/>
    </row>
    <row r="203" spans="1:8" ht="14.25" customHeight="1">
      <c r="A203" s="105"/>
      <c r="B203" s="105"/>
      <c r="C203" s="105"/>
      <c r="D203" s="105" t="s">
        <v>56</v>
      </c>
      <c r="E203" s="106" t="s">
        <v>357</v>
      </c>
      <c r="F203" s="107">
        <v>270081.5</v>
      </c>
      <c r="G203" s="89"/>
      <c r="H203" s="89"/>
    </row>
    <row r="204" spans="1:8" ht="24" customHeight="1">
      <c r="A204" s="96"/>
      <c r="B204" s="96"/>
      <c r="C204" s="96" t="s">
        <v>727</v>
      </c>
      <c r="D204" s="96"/>
      <c r="E204" s="103" t="s">
        <v>728</v>
      </c>
      <c r="F204" s="104">
        <f>F205+F212</f>
        <v>455631.69000000006</v>
      </c>
      <c r="G204" s="89"/>
      <c r="H204" s="89"/>
    </row>
    <row r="205" spans="1:8" ht="14.25">
      <c r="A205" s="96"/>
      <c r="B205" s="96"/>
      <c r="C205" s="105" t="s">
        <v>729</v>
      </c>
      <c r="D205" s="105"/>
      <c r="E205" s="106" t="s">
        <v>652</v>
      </c>
      <c r="F205" s="107">
        <f>F206+F209</f>
        <v>275837.09</v>
      </c>
      <c r="G205" s="89"/>
      <c r="H205" s="89"/>
    </row>
    <row r="206" spans="1:8" ht="14.25" customHeight="1">
      <c r="A206" s="96"/>
      <c r="B206" s="96"/>
      <c r="C206" s="96"/>
      <c r="D206" s="105" t="s">
        <v>62</v>
      </c>
      <c r="E206" s="106" t="s">
        <v>363</v>
      </c>
      <c r="F206" s="107">
        <f>F207+F208</f>
        <v>199253.26</v>
      </c>
      <c r="G206" s="89"/>
      <c r="H206" s="89"/>
    </row>
    <row r="207" spans="1:8" ht="14.25" customHeight="1" hidden="1">
      <c r="A207" s="105"/>
      <c r="B207" s="105"/>
      <c r="C207" s="105" t="s">
        <v>729</v>
      </c>
      <c r="D207" s="105" t="s">
        <v>1012</v>
      </c>
      <c r="E207" s="106"/>
      <c r="F207" s="107">
        <v>150934.6</v>
      </c>
      <c r="G207" s="89"/>
      <c r="H207" s="89"/>
    </row>
    <row r="208" spans="1:8" ht="14.25" hidden="1">
      <c r="A208" s="105"/>
      <c r="B208" s="105"/>
      <c r="C208" s="105" t="s">
        <v>729</v>
      </c>
      <c r="D208" s="105" t="s">
        <v>1013</v>
      </c>
      <c r="E208" s="106"/>
      <c r="F208" s="107">
        <v>48318.66</v>
      </c>
      <c r="G208" s="89"/>
      <c r="H208" s="89"/>
    </row>
    <row r="209" spans="1:8" ht="14.25">
      <c r="A209" s="105"/>
      <c r="B209" s="105"/>
      <c r="C209" s="105"/>
      <c r="D209" s="105" t="s">
        <v>56</v>
      </c>
      <c r="E209" s="106" t="s">
        <v>357</v>
      </c>
      <c r="F209" s="107">
        <f>F210+F211</f>
        <v>76583.83</v>
      </c>
      <c r="G209" s="89"/>
      <c r="H209" s="89"/>
    </row>
    <row r="210" spans="1:8" ht="14.25" hidden="1">
      <c r="A210" s="105"/>
      <c r="B210" s="105"/>
      <c r="C210" s="105"/>
      <c r="D210" s="105"/>
      <c r="E210" s="106"/>
      <c r="F210" s="107">
        <v>7020</v>
      </c>
      <c r="G210" s="89"/>
      <c r="H210" s="89"/>
    </row>
    <row r="211" spans="1:8" ht="14.25" hidden="1">
      <c r="A211" s="105"/>
      <c r="B211" s="105"/>
      <c r="C211" s="105"/>
      <c r="D211" s="105"/>
      <c r="E211" s="106"/>
      <c r="F211" s="107">
        <v>69563.83</v>
      </c>
      <c r="G211" s="89"/>
      <c r="H211" s="89"/>
    </row>
    <row r="212" spans="1:8" ht="14.25">
      <c r="A212" s="105"/>
      <c r="B212" s="105"/>
      <c r="C212" s="105" t="s">
        <v>730</v>
      </c>
      <c r="D212" s="105"/>
      <c r="E212" s="106" t="s">
        <v>486</v>
      </c>
      <c r="F212" s="107">
        <v>179794.6</v>
      </c>
      <c r="G212" s="89"/>
      <c r="H212" s="89"/>
    </row>
    <row r="213" spans="1:8" ht="14.25">
      <c r="A213" s="105"/>
      <c r="B213" s="105"/>
      <c r="C213" s="105"/>
      <c r="D213" s="105" t="s">
        <v>56</v>
      </c>
      <c r="E213" s="106" t="s">
        <v>357</v>
      </c>
      <c r="F213" s="107">
        <v>179794.6</v>
      </c>
      <c r="G213" s="89"/>
      <c r="H213" s="89"/>
    </row>
    <row r="214" spans="1:8" ht="24" customHeight="1">
      <c r="A214" s="96"/>
      <c r="B214" s="96"/>
      <c r="C214" s="96" t="s">
        <v>680</v>
      </c>
      <c r="D214" s="96"/>
      <c r="E214" s="103" t="s">
        <v>681</v>
      </c>
      <c r="F214" s="104">
        <v>28200</v>
      </c>
      <c r="G214" s="89"/>
      <c r="H214" s="89"/>
    </row>
    <row r="215" spans="1:8" ht="24.75" customHeight="1">
      <c r="A215" s="96"/>
      <c r="B215" s="96"/>
      <c r="C215" s="96" t="s">
        <v>731</v>
      </c>
      <c r="D215" s="96"/>
      <c r="E215" s="103" t="s">
        <v>82</v>
      </c>
      <c r="F215" s="104">
        <v>28200</v>
      </c>
      <c r="G215" s="89"/>
      <c r="H215" s="89"/>
    </row>
    <row r="216" spans="1:8" ht="32.25" customHeight="1">
      <c r="A216" s="96"/>
      <c r="B216" s="96"/>
      <c r="C216" s="96" t="s">
        <v>732</v>
      </c>
      <c r="D216" s="96"/>
      <c r="E216" s="103" t="s">
        <v>490</v>
      </c>
      <c r="F216" s="104">
        <v>28200</v>
      </c>
      <c r="G216" s="89"/>
      <c r="H216" s="89"/>
    </row>
    <row r="217" spans="1:8" ht="14.25" customHeight="1">
      <c r="A217" s="105"/>
      <c r="B217" s="105"/>
      <c r="C217" s="105" t="s">
        <v>733</v>
      </c>
      <c r="D217" s="105"/>
      <c r="E217" s="106" t="s">
        <v>734</v>
      </c>
      <c r="F217" s="107">
        <v>18200</v>
      </c>
      <c r="G217" s="89"/>
      <c r="H217" s="89"/>
    </row>
    <row r="218" spans="1:8" ht="14.25" customHeight="1">
      <c r="A218" s="105"/>
      <c r="B218" s="105"/>
      <c r="C218" s="105"/>
      <c r="D218" s="105" t="s">
        <v>57</v>
      </c>
      <c r="E218" s="106" t="s">
        <v>58</v>
      </c>
      <c r="F218" s="107">
        <v>18200</v>
      </c>
      <c r="G218" s="89"/>
      <c r="H218" s="89"/>
    </row>
    <row r="219" spans="1:8" ht="24">
      <c r="A219" s="105"/>
      <c r="B219" s="105"/>
      <c r="C219" s="105" t="s">
        <v>735</v>
      </c>
      <c r="D219" s="105"/>
      <c r="E219" s="106" t="s">
        <v>367</v>
      </c>
      <c r="F219" s="107">
        <v>10000</v>
      </c>
      <c r="G219" s="89"/>
      <c r="H219" s="89"/>
    </row>
    <row r="220" spans="1:8" ht="14.25">
      <c r="A220" s="105"/>
      <c r="B220" s="105"/>
      <c r="C220" s="105"/>
      <c r="D220" s="105" t="s">
        <v>57</v>
      </c>
      <c r="E220" s="106" t="s">
        <v>58</v>
      </c>
      <c r="F220" s="107">
        <v>10000</v>
      </c>
      <c r="G220" s="89"/>
      <c r="H220" s="89"/>
    </row>
    <row r="221" spans="1:8" ht="20.25" customHeight="1">
      <c r="A221" s="96"/>
      <c r="B221" s="96"/>
      <c r="C221" s="96" t="s">
        <v>645</v>
      </c>
      <c r="D221" s="96"/>
      <c r="E221" s="103" t="s">
        <v>480</v>
      </c>
      <c r="F221" s="104">
        <v>150</v>
      </c>
      <c r="G221" s="89"/>
      <c r="H221" s="89"/>
    </row>
    <row r="222" spans="1:8" ht="36">
      <c r="A222" s="100"/>
      <c r="B222" s="100"/>
      <c r="C222" s="108" t="s">
        <v>646</v>
      </c>
      <c r="D222" s="108"/>
      <c r="E222" s="109" t="s">
        <v>647</v>
      </c>
      <c r="F222" s="110">
        <v>150</v>
      </c>
      <c r="G222" s="89"/>
      <c r="H222" s="89"/>
    </row>
    <row r="223" spans="1:8" ht="14.25">
      <c r="A223" s="108"/>
      <c r="B223" s="108"/>
      <c r="C223" s="108"/>
      <c r="D223" s="108" t="s">
        <v>59</v>
      </c>
      <c r="E223" s="109" t="s">
        <v>60</v>
      </c>
      <c r="F223" s="110">
        <v>150</v>
      </c>
      <c r="G223" s="89"/>
      <c r="H223" s="89"/>
    </row>
    <row r="224" spans="1:8" ht="14.25">
      <c r="A224" s="100"/>
      <c r="B224" s="100" t="s">
        <v>69</v>
      </c>
      <c r="C224" s="100"/>
      <c r="D224" s="100"/>
      <c r="E224" s="112" t="s">
        <v>370</v>
      </c>
      <c r="F224" s="102">
        <f>F225+F263</f>
        <v>54649644.86</v>
      </c>
      <c r="G224" s="89"/>
      <c r="H224" s="89"/>
    </row>
    <row r="225" spans="1:8" ht="14.25">
      <c r="A225" s="100"/>
      <c r="B225" s="100" t="s">
        <v>45</v>
      </c>
      <c r="C225" s="100"/>
      <c r="D225" s="100"/>
      <c r="E225" s="101" t="s">
        <v>46</v>
      </c>
      <c r="F225" s="102">
        <f>F226+F255</f>
        <v>45514479.15</v>
      </c>
      <c r="G225" s="89"/>
      <c r="H225" s="89"/>
    </row>
    <row r="226" spans="1:8" ht="24" customHeight="1">
      <c r="A226" s="100"/>
      <c r="B226" s="100"/>
      <c r="C226" s="100" t="s">
        <v>648</v>
      </c>
      <c r="D226" s="100"/>
      <c r="E226" s="101" t="s">
        <v>468</v>
      </c>
      <c r="F226" s="102">
        <f>F227+F241</f>
        <v>36540066.36</v>
      </c>
      <c r="G226" s="89"/>
      <c r="H226" s="89"/>
    </row>
    <row r="227" spans="1:8" ht="23.25" customHeight="1">
      <c r="A227" s="100"/>
      <c r="B227" s="100"/>
      <c r="C227" s="100" t="s">
        <v>649</v>
      </c>
      <c r="D227" s="100"/>
      <c r="E227" s="101" t="s">
        <v>65</v>
      </c>
      <c r="F227" s="102">
        <f>F228+F231</f>
        <v>35052566.36</v>
      </c>
      <c r="G227" s="89"/>
      <c r="H227" s="89"/>
    </row>
    <row r="228" spans="1:8" ht="22.5" customHeight="1">
      <c r="A228" s="96"/>
      <c r="B228" s="96"/>
      <c r="C228" s="96" t="s">
        <v>650</v>
      </c>
      <c r="D228" s="96"/>
      <c r="E228" s="103" t="s">
        <v>469</v>
      </c>
      <c r="F228" s="104">
        <v>77928.75</v>
      </c>
      <c r="G228" s="89"/>
      <c r="H228" s="89"/>
    </row>
    <row r="229" spans="1:8" ht="14.25">
      <c r="A229" s="105"/>
      <c r="B229" s="105"/>
      <c r="C229" s="105" t="s">
        <v>651</v>
      </c>
      <c r="D229" s="105"/>
      <c r="E229" s="106" t="s">
        <v>652</v>
      </c>
      <c r="F229" s="107">
        <v>77928.75</v>
      </c>
      <c r="G229" s="89"/>
      <c r="H229" s="89"/>
    </row>
    <row r="230" spans="1:8" ht="14.25">
      <c r="A230" s="105"/>
      <c r="B230" s="105"/>
      <c r="C230" s="105"/>
      <c r="D230" s="105" t="s">
        <v>174</v>
      </c>
      <c r="E230" s="106" t="s">
        <v>61</v>
      </c>
      <c r="F230" s="107">
        <v>77928.75</v>
      </c>
      <c r="G230" s="89"/>
      <c r="H230" s="89"/>
    </row>
    <row r="231" spans="1:8" ht="32.25" customHeight="1">
      <c r="A231" s="96"/>
      <c r="B231" s="96"/>
      <c r="C231" s="96" t="s">
        <v>736</v>
      </c>
      <c r="D231" s="96"/>
      <c r="E231" s="103" t="s">
        <v>491</v>
      </c>
      <c r="F231" s="104">
        <f>F232+F237</f>
        <v>34974637.61</v>
      </c>
      <c r="G231" s="89"/>
      <c r="H231" s="89"/>
    </row>
    <row r="232" spans="1:8" ht="14.25">
      <c r="A232" s="96"/>
      <c r="B232" s="96"/>
      <c r="C232" s="105" t="s">
        <v>737</v>
      </c>
      <c r="D232" s="105"/>
      <c r="E232" s="106" t="s">
        <v>652</v>
      </c>
      <c r="F232" s="107">
        <f>F233+F234</f>
        <v>33389690.9</v>
      </c>
      <c r="G232" s="89"/>
      <c r="H232" s="89"/>
    </row>
    <row r="233" spans="1:8" ht="14.25">
      <c r="A233" s="105"/>
      <c r="B233" s="105"/>
      <c r="C233" s="105"/>
      <c r="D233" s="105" t="s">
        <v>174</v>
      </c>
      <c r="E233" s="106" t="s">
        <v>61</v>
      </c>
      <c r="F233" s="107">
        <v>4002622</v>
      </c>
      <c r="G233" s="89"/>
      <c r="H233" s="89"/>
    </row>
    <row r="234" spans="1:8" ht="14.25">
      <c r="A234" s="105"/>
      <c r="B234" s="105"/>
      <c r="C234" s="105"/>
      <c r="D234" s="105" t="s">
        <v>57</v>
      </c>
      <c r="E234" s="106" t="s">
        <v>58</v>
      </c>
      <c r="F234" s="107">
        <f>F235+F236</f>
        <v>29387068.9</v>
      </c>
      <c r="G234" s="89"/>
      <c r="H234" s="89"/>
    </row>
    <row r="235" spans="1:8" ht="14.25" hidden="1">
      <c r="A235" s="105"/>
      <c r="B235" s="105"/>
      <c r="C235" s="105"/>
      <c r="D235" s="105"/>
      <c r="E235" s="106"/>
      <c r="F235" s="107">
        <v>18139481.14</v>
      </c>
      <c r="G235" s="89"/>
      <c r="H235" s="89"/>
    </row>
    <row r="236" spans="1:8" ht="14.25" hidden="1">
      <c r="A236" s="105"/>
      <c r="B236" s="105"/>
      <c r="C236" s="105"/>
      <c r="D236" s="105"/>
      <c r="E236" s="106"/>
      <c r="F236" s="107">
        <v>11247587.76</v>
      </c>
      <c r="G236" s="89"/>
      <c r="H236" s="89"/>
    </row>
    <row r="237" spans="1:8" ht="14.25">
      <c r="A237" s="105"/>
      <c r="B237" s="105"/>
      <c r="C237" s="105" t="s">
        <v>738</v>
      </c>
      <c r="D237" s="105"/>
      <c r="E237" s="106" t="s">
        <v>492</v>
      </c>
      <c r="F237" s="107">
        <f>F238</f>
        <v>1584946.71</v>
      </c>
      <c r="G237" s="89"/>
      <c r="H237" s="89"/>
    </row>
    <row r="238" spans="1:8" ht="14.25">
      <c r="A238" s="105"/>
      <c r="B238" s="105"/>
      <c r="C238" s="105"/>
      <c r="D238" s="105" t="s">
        <v>57</v>
      </c>
      <c r="E238" s="106" t="s">
        <v>58</v>
      </c>
      <c r="F238" s="107">
        <f>F239+F240</f>
        <v>1584946.71</v>
      </c>
      <c r="G238" s="89"/>
      <c r="H238" s="89"/>
    </row>
    <row r="239" spans="1:8" ht="14.25" hidden="1">
      <c r="A239" s="105"/>
      <c r="B239" s="105"/>
      <c r="C239" s="105"/>
      <c r="D239" s="105"/>
      <c r="E239" s="106"/>
      <c r="F239" s="107">
        <v>788036.04</v>
      </c>
      <c r="G239" s="89"/>
      <c r="H239" s="89"/>
    </row>
    <row r="240" spans="1:8" ht="14.25" hidden="1">
      <c r="A240" s="105"/>
      <c r="B240" s="105"/>
      <c r="C240" s="105"/>
      <c r="D240" s="105"/>
      <c r="E240" s="106"/>
      <c r="F240" s="107">
        <v>796910.67</v>
      </c>
      <c r="G240" s="89"/>
      <c r="H240" s="89"/>
    </row>
    <row r="241" spans="1:8" ht="18" customHeight="1">
      <c r="A241" s="96"/>
      <c r="B241" s="96"/>
      <c r="C241" s="96" t="s">
        <v>666</v>
      </c>
      <c r="D241" s="96"/>
      <c r="E241" s="103" t="s">
        <v>66</v>
      </c>
      <c r="F241" s="104">
        <f>F242+F247</f>
        <v>1487500</v>
      </c>
      <c r="G241" s="89"/>
      <c r="H241" s="89"/>
    </row>
    <row r="242" spans="1:8" ht="25.5" customHeight="1">
      <c r="A242" s="96"/>
      <c r="B242" s="96"/>
      <c r="C242" s="96" t="s">
        <v>667</v>
      </c>
      <c r="D242" s="96"/>
      <c r="E242" s="103" t="s">
        <v>668</v>
      </c>
      <c r="F242" s="104">
        <v>55000</v>
      </c>
      <c r="G242" s="89"/>
      <c r="H242" s="89"/>
    </row>
    <row r="243" spans="1:8" ht="14.25" customHeight="1">
      <c r="A243" s="96"/>
      <c r="B243" s="96"/>
      <c r="C243" s="105" t="s">
        <v>739</v>
      </c>
      <c r="D243" s="105"/>
      <c r="E243" s="106" t="s">
        <v>740</v>
      </c>
      <c r="F243" s="107">
        <f>F244</f>
        <v>55000</v>
      </c>
      <c r="G243" s="89"/>
      <c r="H243" s="89"/>
    </row>
    <row r="244" spans="1:8" ht="14.25">
      <c r="A244" s="96"/>
      <c r="B244" s="96"/>
      <c r="C244" s="96"/>
      <c r="D244" s="105" t="s">
        <v>57</v>
      </c>
      <c r="E244" s="106" t="s">
        <v>58</v>
      </c>
      <c r="F244" s="107">
        <f>F245+F246</f>
        <v>55000</v>
      </c>
      <c r="G244" s="89"/>
      <c r="H244" s="89"/>
    </row>
    <row r="245" spans="1:8" ht="14.25" hidden="1">
      <c r="A245" s="105"/>
      <c r="B245" s="105"/>
      <c r="C245" s="105"/>
      <c r="D245" s="105"/>
      <c r="E245" s="106"/>
      <c r="F245" s="107">
        <v>25000</v>
      </c>
      <c r="G245" s="89"/>
      <c r="H245" s="89"/>
    </row>
    <row r="246" spans="1:8" ht="14.25" customHeight="1" hidden="1">
      <c r="A246" s="105"/>
      <c r="B246" s="105"/>
      <c r="C246" s="105"/>
      <c r="D246" s="105"/>
      <c r="E246" s="106"/>
      <c r="F246" s="107">
        <v>30000</v>
      </c>
      <c r="G246" s="89"/>
      <c r="H246" s="89"/>
    </row>
    <row r="247" spans="1:8" ht="25.5" customHeight="1">
      <c r="A247" s="96"/>
      <c r="B247" s="96"/>
      <c r="C247" s="96" t="s">
        <v>671</v>
      </c>
      <c r="D247" s="96"/>
      <c r="E247" s="103" t="s">
        <v>472</v>
      </c>
      <c r="F247" s="104">
        <f>F248+F253</f>
        <v>1432500</v>
      </c>
      <c r="G247" s="89"/>
      <c r="H247" s="89"/>
    </row>
    <row r="248" spans="1:8" ht="14.25">
      <c r="A248" s="96"/>
      <c r="B248" s="96"/>
      <c r="C248" s="105" t="s">
        <v>672</v>
      </c>
      <c r="D248" s="105"/>
      <c r="E248" s="106" t="s">
        <v>652</v>
      </c>
      <c r="F248" s="107">
        <f>F249+F250</f>
        <v>432500</v>
      </c>
      <c r="G248" s="89"/>
      <c r="H248" s="89"/>
    </row>
    <row r="249" spans="1:8" ht="14.25">
      <c r="A249" s="105"/>
      <c r="B249" s="105"/>
      <c r="C249" s="105"/>
      <c r="D249" s="105" t="s">
        <v>174</v>
      </c>
      <c r="E249" s="106" t="s">
        <v>61</v>
      </c>
      <c r="F249" s="107">
        <v>120000</v>
      </c>
      <c r="G249" s="89"/>
      <c r="H249" s="89"/>
    </row>
    <row r="250" spans="1:8" ht="14.25">
      <c r="A250" s="105"/>
      <c r="B250" s="105"/>
      <c r="C250" s="105"/>
      <c r="D250" s="105" t="s">
        <v>57</v>
      </c>
      <c r="E250" s="106" t="s">
        <v>58</v>
      </c>
      <c r="F250" s="107">
        <f>F251+F252</f>
        <v>312500</v>
      </c>
      <c r="G250" s="89"/>
      <c r="H250" s="89"/>
    </row>
    <row r="251" spans="1:8" ht="14.25" hidden="1">
      <c r="A251" s="105"/>
      <c r="B251" s="105"/>
      <c r="C251" s="105"/>
      <c r="D251" s="105"/>
      <c r="E251" s="106"/>
      <c r="F251" s="107">
        <v>212500</v>
      </c>
      <c r="G251" s="89"/>
      <c r="H251" s="89"/>
    </row>
    <row r="252" spans="1:8" ht="14.25" customHeight="1" hidden="1">
      <c r="A252" s="105"/>
      <c r="B252" s="105"/>
      <c r="C252" s="105"/>
      <c r="D252" s="105"/>
      <c r="E252" s="106"/>
      <c r="F252" s="107">
        <v>100000</v>
      </c>
      <c r="G252" s="89"/>
      <c r="H252" s="89"/>
    </row>
    <row r="253" spans="1:8" ht="14.25" customHeight="1">
      <c r="A253" s="105"/>
      <c r="B253" s="105"/>
      <c r="C253" s="105" t="s">
        <v>741</v>
      </c>
      <c r="D253" s="105"/>
      <c r="E253" s="106" t="s">
        <v>742</v>
      </c>
      <c r="F253" s="107">
        <v>1000000</v>
      </c>
      <c r="G253" s="89"/>
      <c r="H253" s="89"/>
    </row>
    <row r="254" spans="1:8" ht="14.25">
      <c r="A254" s="105"/>
      <c r="B254" s="105"/>
      <c r="C254" s="105"/>
      <c r="D254" s="105" t="s">
        <v>174</v>
      </c>
      <c r="E254" s="106" t="s">
        <v>61</v>
      </c>
      <c r="F254" s="107">
        <v>1000000</v>
      </c>
      <c r="G254" s="89"/>
      <c r="H254" s="89"/>
    </row>
    <row r="255" spans="1:8" ht="18.75" customHeight="1">
      <c r="A255" s="96"/>
      <c r="B255" s="96"/>
      <c r="C255" s="96" t="s">
        <v>645</v>
      </c>
      <c r="D255" s="96"/>
      <c r="E255" s="103" t="s">
        <v>480</v>
      </c>
      <c r="F255" s="104">
        <f>F256+F261</f>
        <v>8974412.79</v>
      </c>
      <c r="G255" s="89"/>
      <c r="H255" s="89"/>
    </row>
    <row r="256" spans="1:8" ht="36">
      <c r="A256" s="96"/>
      <c r="B256" s="96"/>
      <c r="C256" s="105" t="s">
        <v>743</v>
      </c>
      <c r="D256" s="105"/>
      <c r="E256" s="111" t="s">
        <v>371</v>
      </c>
      <c r="F256" s="107">
        <f>F257+F258</f>
        <v>8656231.29</v>
      </c>
      <c r="G256" s="89"/>
      <c r="H256" s="89"/>
    </row>
    <row r="257" spans="1:8" ht="14.25">
      <c r="A257" s="105"/>
      <c r="B257" s="105"/>
      <c r="C257" s="105"/>
      <c r="D257" s="105" t="s">
        <v>174</v>
      </c>
      <c r="E257" s="106" t="s">
        <v>61</v>
      </c>
      <c r="F257" s="107">
        <v>3076064.76</v>
      </c>
      <c r="G257" s="89"/>
      <c r="H257" s="89"/>
    </row>
    <row r="258" spans="1:8" ht="14.25" customHeight="1">
      <c r="A258" s="105"/>
      <c r="B258" s="105"/>
      <c r="C258" s="105"/>
      <c r="D258" s="105" t="s">
        <v>57</v>
      </c>
      <c r="E258" s="106" t="s">
        <v>58</v>
      </c>
      <c r="F258" s="107">
        <f>F259+F260</f>
        <v>5580166.529999999</v>
      </c>
      <c r="G258" s="89"/>
      <c r="H258" s="89"/>
    </row>
    <row r="259" spans="1:8" ht="14.25" customHeight="1" hidden="1">
      <c r="A259" s="105"/>
      <c r="B259" s="105"/>
      <c r="C259" s="105"/>
      <c r="D259" s="105"/>
      <c r="E259" s="111"/>
      <c r="F259" s="107">
        <v>5513806.39</v>
      </c>
      <c r="G259" s="89"/>
      <c r="H259" s="89"/>
    </row>
    <row r="260" spans="1:8" ht="14.25" hidden="1">
      <c r="A260" s="105"/>
      <c r="B260" s="105"/>
      <c r="C260" s="105"/>
      <c r="D260" s="105"/>
      <c r="E260" s="111"/>
      <c r="F260" s="107">
        <v>66360.14</v>
      </c>
      <c r="G260" s="89"/>
      <c r="H260" s="89"/>
    </row>
    <row r="261" spans="1:8" ht="24">
      <c r="A261" s="100"/>
      <c r="B261" s="100"/>
      <c r="C261" s="108" t="s">
        <v>744</v>
      </c>
      <c r="D261" s="108"/>
      <c r="E261" s="109" t="s">
        <v>372</v>
      </c>
      <c r="F261" s="110">
        <v>318181.5</v>
      </c>
      <c r="G261" s="89"/>
      <c r="H261" s="89"/>
    </row>
    <row r="262" spans="1:8" ht="14.25">
      <c r="A262" s="108"/>
      <c r="B262" s="108"/>
      <c r="C262" s="108"/>
      <c r="D262" s="108" t="s">
        <v>56</v>
      </c>
      <c r="E262" s="109" t="s">
        <v>357</v>
      </c>
      <c r="F262" s="110">
        <v>318181.5</v>
      </c>
      <c r="G262" s="89"/>
      <c r="H262" s="89"/>
    </row>
    <row r="263" spans="1:8" ht="14.25">
      <c r="A263" s="100"/>
      <c r="B263" s="100" t="s">
        <v>180</v>
      </c>
      <c r="C263" s="100"/>
      <c r="D263" s="100"/>
      <c r="E263" s="101" t="s">
        <v>181</v>
      </c>
      <c r="F263" s="102">
        <v>9135165.71</v>
      </c>
      <c r="G263" s="89"/>
      <c r="H263" s="89"/>
    </row>
    <row r="264" spans="1:8" ht="21" customHeight="1">
      <c r="A264" s="100"/>
      <c r="B264" s="100"/>
      <c r="C264" s="100" t="s">
        <v>648</v>
      </c>
      <c r="D264" s="100"/>
      <c r="E264" s="101" t="s">
        <v>468</v>
      </c>
      <c r="F264" s="102">
        <v>9135165.71</v>
      </c>
      <c r="G264" s="89"/>
      <c r="H264" s="89"/>
    </row>
    <row r="265" spans="1:8" ht="24" customHeight="1">
      <c r="A265" s="100"/>
      <c r="B265" s="100"/>
      <c r="C265" s="100" t="s">
        <v>649</v>
      </c>
      <c r="D265" s="100"/>
      <c r="E265" s="101" t="s">
        <v>65</v>
      </c>
      <c r="F265" s="102">
        <v>9135165.71</v>
      </c>
      <c r="G265" s="89"/>
      <c r="H265" s="89"/>
    </row>
    <row r="266" spans="1:8" ht="23.25" customHeight="1">
      <c r="A266" s="100"/>
      <c r="B266" s="100"/>
      <c r="C266" s="100" t="s">
        <v>650</v>
      </c>
      <c r="D266" s="100"/>
      <c r="E266" s="101" t="s">
        <v>469</v>
      </c>
      <c r="F266" s="102">
        <f>F267+F269</f>
        <v>9135165.71</v>
      </c>
      <c r="G266" s="89"/>
      <c r="H266" s="89"/>
    </row>
    <row r="267" spans="1:8" ht="14.25" customHeight="1">
      <c r="A267" s="105"/>
      <c r="B267" s="105"/>
      <c r="C267" s="105" t="s">
        <v>651</v>
      </c>
      <c r="D267" s="105"/>
      <c r="E267" s="106" t="s">
        <v>652</v>
      </c>
      <c r="F267" s="107">
        <v>5957924.63</v>
      </c>
      <c r="G267" s="89"/>
      <c r="H267" s="89"/>
    </row>
    <row r="268" spans="1:8" ht="14.25">
      <c r="A268" s="105"/>
      <c r="B268" s="105"/>
      <c r="C268" s="105"/>
      <c r="D268" s="105" t="s">
        <v>174</v>
      </c>
      <c r="E268" s="106" t="s">
        <v>61</v>
      </c>
      <c r="F268" s="107">
        <v>5957924.63</v>
      </c>
      <c r="G268" s="89"/>
      <c r="H268" s="89"/>
    </row>
    <row r="269" spans="1:8" ht="14.25">
      <c r="A269" s="108"/>
      <c r="B269" s="108"/>
      <c r="C269" s="108" t="s">
        <v>651</v>
      </c>
      <c r="D269" s="108"/>
      <c r="E269" s="109" t="s">
        <v>652</v>
      </c>
      <c r="F269" s="110">
        <v>3177241.08</v>
      </c>
      <c r="G269" s="89"/>
      <c r="H269" s="89"/>
    </row>
    <row r="270" spans="1:8" ht="14.25">
      <c r="A270" s="108"/>
      <c r="B270" s="108"/>
      <c r="C270" s="108"/>
      <c r="D270" s="108" t="s">
        <v>57</v>
      </c>
      <c r="E270" s="109" t="s">
        <v>58</v>
      </c>
      <c r="F270" s="110">
        <v>3177241.08</v>
      </c>
      <c r="G270" s="89"/>
      <c r="H270" s="89"/>
    </row>
    <row r="271" spans="1:8" ht="14.25">
      <c r="A271" s="100"/>
      <c r="B271" s="100" t="s">
        <v>330</v>
      </c>
      <c r="C271" s="100"/>
      <c r="D271" s="100"/>
      <c r="E271" s="101" t="s">
        <v>373</v>
      </c>
      <c r="F271" s="102">
        <f>F272+F285</f>
        <v>4780187.289999999</v>
      </c>
      <c r="G271" s="89"/>
      <c r="H271" s="89"/>
    </row>
    <row r="272" spans="1:8" ht="14.25">
      <c r="A272" s="100"/>
      <c r="B272" s="100" t="s">
        <v>48</v>
      </c>
      <c r="C272" s="100"/>
      <c r="D272" s="100"/>
      <c r="E272" s="101" t="s">
        <v>227</v>
      </c>
      <c r="F272" s="102">
        <f>F273</f>
        <v>543088.27</v>
      </c>
      <c r="G272" s="89"/>
      <c r="H272" s="89"/>
    </row>
    <row r="273" spans="1:8" ht="31.5" customHeight="1">
      <c r="A273" s="100"/>
      <c r="B273" s="100"/>
      <c r="C273" s="100" t="s">
        <v>745</v>
      </c>
      <c r="D273" s="100"/>
      <c r="E273" s="101" t="s">
        <v>358</v>
      </c>
      <c r="F273" s="102">
        <f>F274</f>
        <v>543088.27</v>
      </c>
      <c r="G273" s="89"/>
      <c r="H273" s="89"/>
    </row>
    <row r="274" spans="1:8" ht="24" customHeight="1">
      <c r="A274" s="96"/>
      <c r="B274" s="96"/>
      <c r="C274" s="96" t="s">
        <v>746</v>
      </c>
      <c r="D274" s="96"/>
      <c r="E274" s="103" t="s">
        <v>359</v>
      </c>
      <c r="F274" s="104">
        <f>F275+F282</f>
        <v>543088.27</v>
      </c>
      <c r="G274" s="89"/>
      <c r="H274" s="89"/>
    </row>
    <row r="275" spans="1:8" ht="45" customHeight="1">
      <c r="A275" s="96"/>
      <c r="B275" s="96"/>
      <c r="C275" s="96" t="s">
        <v>747</v>
      </c>
      <c r="D275" s="96"/>
      <c r="E275" s="103" t="s">
        <v>483</v>
      </c>
      <c r="F275" s="104">
        <f>F276+F280</f>
        <v>493088.27</v>
      </c>
      <c r="G275" s="89"/>
      <c r="H275" s="89"/>
    </row>
    <row r="276" spans="1:8" ht="14.25">
      <c r="A276" s="96"/>
      <c r="B276" s="96"/>
      <c r="C276" s="105" t="s">
        <v>748</v>
      </c>
      <c r="D276" s="105"/>
      <c r="E276" s="106" t="s">
        <v>749</v>
      </c>
      <c r="F276" s="107">
        <f>F277</f>
        <v>348749.55</v>
      </c>
      <c r="G276" s="89"/>
      <c r="H276" s="89"/>
    </row>
    <row r="277" spans="1:8" ht="14.25">
      <c r="A277" s="96"/>
      <c r="B277" s="96"/>
      <c r="C277" s="96"/>
      <c r="D277" s="105" t="s">
        <v>57</v>
      </c>
      <c r="E277" s="106" t="s">
        <v>58</v>
      </c>
      <c r="F277" s="107">
        <f>F278+F279</f>
        <v>348749.55</v>
      </c>
      <c r="G277" s="89"/>
      <c r="H277" s="89"/>
    </row>
    <row r="278" spans="1:8" ht="14.25" hidden="1">
      <c r="A278" s="105"/>
      <c r="B278" s="105"/>
      <c r="C278" s="105"/>
      <c r="D278" s="105"/>
      <c r="E278" s="106"/>
      <c r="F278" s="107">
        <v>174376.8</v>
      </c>
      <c r="G278" s="89"/>
      <c r="H278" s="89"/>
    </row>
    <row r="279" spans="1:8" ht="14.25" hidden="1">
      <c r="A279" s="105"/>
      <c r="B279" s="105"/>
      <c r="C279" s="105"/>
      <c r="D279" s="105"/>
      <c r="E279" s="106"/>
      <c r="F279" s="107">
        <v>174372.75</v>
      </c>
      <c r="G279" s="89"/>
      <c r="H279" s="89"/>
    </row>
    <row r="280" spans="1:8" ht="14.25">
      <c r="A280" s="105"/>
      <c r="B280" s="105"/>
      <c r="C280" s="105" t="s">
        <v>750</v>
      </c>
      <c r="D280" s="105"/>
      <c r="E280" s="106" t="s">
        <v>393</v>
      </c>
      <c r="F280" s="107">
        <v>144338.72</v>
      </c>
      <c r="G280" s="89"/>
      <c r="H280" s="89"/>
    </row>
    <row r="281" spans="1:8" ht="14.25">
      <c r="A281" s="105"/>
      <c r="B281" s="105"/>
      <c r="C281" s="105"/>
      <c r="D281" s="105" t="s">
        <v>57</v>
      </c>
      <c r="E281" s="106" t="s">
        <v>58</v>
      </c>
      <c r="F281" s="107">
        <v>144338.72</v>
      </c>
      <c r="G281" s="89"/>
      <c r="H281" s="89"/>
    </row>
    <row r="282" spans="1:8" ht="22.5">
      <c r="A282" s="96"/>
      <c r="B282" s="96"/>
      <c r="C282" s="96" t="s">
        <v>751</v>
      </c>
      <c r="D282" s="96"/>
      <c r="E282" s="103" t="s">
        <v>493</v>
      </c>
      <c r="F282" s="104">
        <v>50000</v>
      </c>
      <c r="G282" s="89"/>
      <c r="H282" s="89"/>
    </row>
    <row r="283" spans="1:8" ht="24">
      <c r="A283" s="105"/>
      <c r="B283" s="105"/>
      <c r="C283" s="105" t="s">
        <v>752</v>
      </c>
      <c r="D283" s="105"/>
      <c r="E283" s="106" t="s">
        <v>360</v>
      </c>
      <c r="F283" s="107">
        <v>50000</v>
      </c>
      <c r="G283" s="89"/>
      <c r="H283" s="89"/>
    </row>
    <row r="284" spans="1:8" ht="15.75" customHeight="1">
      <c r="A284" s="108"/>
      <c r="B284" s="108"/>
      <c r="C284" s="108"/>
      <c r="D284" s="108" t="s">
        <v>57</v>
      </c>
      <c r="E284" s="109" t="s">
        <v>58</v>
      </c>
      <c r="F284" s="110">
        <v>50000</v>
      </c>
      <c r="G284" s="89"/>
      <c r="H284" s="89"/>
    </row>
    <row r="285" spans="1:8" ht="21.75" customHeight="1">
      <c r="A285" s="100"/>
      <c r="B285" s="100" t="s">
        <v>353</v>
      </c>
      <c r="C285" s="100"/>
      <c r="D285" s="100"/>
      <c r="E285" s="101" t="s">
        <v>354</v>
      </c>
      <c r="F285" s="102">
        <f>F286</f>
        <v>4237099.02</v>
      </c>
      <c r="G285" s="89"/>
      <c r="H285" s="89"/>
    </row>
    <row r="286" spans="1:8" ht="33" customHeight="1">
      <c r="A286" s="100"/>
      <c r="B286" s="100"/>
      <c r="C286" s="100" t="s">
        <v>745</v>
      </c>
      <c r="D286" s="100"/>
      <c r="E286" s="101" t="s">
        <v>358</v>
      </c>
      <c r="F286" s="102">
        <f>F287</f>
        <v>4237099.02</v>
      </c>
      <c r="G286" s="89"/>
      <c r="H286" s="89"/>
    </row>
    <row r="287" spans="1:8" ht="21.75" customHeight="1">
      <c r="A287" s="100"/>
      <c r="B287" s="100"/>
      <c r="C287" s="100" t="s">
        <v>746</v>
      </c>
      <c r="D287" s="100"/>
      <c r="E287" s="101" t="s">
        <v>359</v>
      </c>
      <c r="F287" s="102">
        <f>F288</f>
        <v>4237099.02</v>
      </c>
      <c r="G287" s="89"/>
      <c r="H287" s="89"/>
    </row>
    <row r="288" spans="1:8" ht="42" customHeight="1">
      <c r="A288" s="100"/>
      <c r="B288" s="100"/>
      <c r="C288" s="100" t="s">
        <v>747</v>
      </c>
      <c r="D288" s="100"/>
      <c r="E288" s="101" t="s">
        <v>483</v>
      </c>
      <c r="F288" s="102">
        <f>F289+F291+F293</f>
        <v>4237099.02</v>
      </c>
      <c r="G288" s="89"/>
      <c r="H288" s="89"/>
    </row>
    <row r="289" spans="1:8" ht="14.25">
      <c r="A289" s="105"/>
      <c r="B289" s="105"/>
      <c r="C289" s="105" t="s">
        <v>750</v>
      </c>
      <c r="D289" s="105"/>
      <c r="E289" s="106" t="s">
        <v>393</v>
      </c>
      <c r="F289" s="107">
        <v>197275.69</v>
      </c>
      <c r="G289" s="89"/>
      <c r="H289" s="89"/>
    </row>
    <row r="290" spans="1:8" ht="14.25">
      <c r="A290" s="105"/>
      <c r="B290" s="105"/>
      <c r="C290" s="105"/>
      <c r="D290" s="105" t="s">
        <v>57</v>
      </c>
      <c r="E290" s="106" t="s">
        <v>58</v>
      </c>
      <c r="F290" s="107">
        <v>197275.69</v>
      </c>
      <c r="G290" s="89"/>
      <c r="H290" s="89"/>
    </row>
    <row r="291" spans="1:8" ht="14.25">
      <c r="A291" s="105"/>
      <c r="B291" s="105"/>
      <c r="C291" s="105" t="s">
        <v>753</v>
      </c>
      <c r="D291" s="105"/>
      <c r="E291" s="106" t="s">
        <v>754</v>
      </c>
      <c r="F291" s="107">
        <v>685557.69</v>
      </c>
      <c r="G291" s="89"/>
      <c r="H291" s="89"/>
    </row>
    <row r="292" spans="1:8" ht="14.25">
      <c r="A292" s="105"/>
      <c r="B292" s="105"/>
      <c r="C292" s="105"/>
      <c r="D292" s="105" t="s">
        <v>57</v>
      </c>
      <c r="E292" s="106" t="s">
        <v>58</v>
      </c>
      <c r="F292" s="107">
        <v>685557.69</v>
      </c>
      <c r="G292" s="89"/>
      <c r="H292" s="89"/>
    </row>
    <row r="293" spans="1:8" ht="14.25">
      <c r="A293" s="105"/>
      <c r="B293" s="105"/>
      <c r="C293" s="105" t="s">
        <v>755</v>
      </c>
      <c r="D293" s="105"/>
      <c r="E293" s="106" t="s">
        <v>484</v>
      </c>
      <c r="F293" s="107">
        <v>3354265.64</v>
      </c>
      <c r="G293" s="89"/>
      <c r="H293" s="89"/>
    </row>
    <row r="294" spans="1:8" ht="14.25">
      <c r="A294" s="105"/>
      <c r="B294" s="105"/>
      <c r="C294" s="105"/>
      <c r="D294" s="105" t="s">
        <v>57</v>
      </c>
      <c r="E294" s="106" t="s">
        <v>58</v>
      </c>
      <c r="F294" s="107">
        <v>3354265.64</v>
      </c>
      <c r="G294" s="89"/>
      <c r="H294" s="89"/>
    </row>
    <row r="295" spans="1:8" ht="27" customHeight="1">
      <c r="A295" s="97" t="s">
        <v>172</v>
      </c>
      <c r="B295" s="97"/>
      <c r="C295" s="97"/>
      <c r="D295" s="97"/>
      <c r="E295" s="124" t="s">
        <v>173</v>
      </c>
      <c r="F295" s="99">
        <f>F296+F362+F375+F421+F426</f>
        <v>131189898.47000001</v>
      </c>
      <c r="G295" s="89"/>
      <c r="H295" s="89"/>
    </row>
    <row r="296" spans="1:8" ht="18" customHeight="1">
      <c r="A296" s="100"/>
      <c r="B296" s="100" t="s">
        <v>70</v>
      </c>
      <c r="C296" s="100"/>
      <c r="D296" s="100"/>
      <c r="E296" s="101" t="s">
        <v>374</v>
      </c>
      <c r="F296" s="102">
        <f>F297</f>
        <v>12862002.45</v>
      </c>
      <c r="G296" s="89"/>
      <c r="H296" s="89"/>
    </row>
    <row r="297" spans="1:8" ht="18.75" customHeight="1">
      <c r="A297" s="100"/>
      <c r="B297" s="100" t="s">
        <v>183</v>
      </c>
      <c r="C297" s="100"/>
      <c r="D297" s="100"/>
      <c r="E297" s="101" t="s">
        <v>29</v>
      </c>
      <c r="F297" s="102">
        <f>F298+F354+F359</f>
        <v>12862002.45</v>
      </c>
      <c r="G297" s="89"/>
      <c r="H297" s="89"/>
    </row>
    <row r="298" spans="1:8" ht="39" customHeight="1">
      <c r="A298" s="96"/>
      <c r="B298" s="96"/>
      <c r="C298" s="96" t="s">
        <v>756</v>
      </c>
      <c r="D298" s="96"/>
      <c r="E298" s="103" t="s">
        <v>95</v>
      </c>
      <c r="F298" s="104">
        <f>F299+F311+F317+F328</f>
        <v>12720796.45</v>
      </c>
      <c r="G298" s="89"/>
      <c r="H298" s="89"/>
    </row>
    <row r="299" spans="1:8" ht="33" customHeight="1">
      <c r="A299" s="96"/>
      <c r="B299" s="96"/>
      <c r="C299" s="96" t="s">
        <v>757</v>
      </c>
      <c r="D299" s="96"/>
      <c r="E299" s="103" t="s">
        <v>87</v>
      </c>
      <c r="F299" s="104">
        <f>F300+F303+F306</f>
        <v>2758700</v>
      </c>
      <c r="G299" s="89"/>
      <c r="H299" s="89"/>
    </row>
    <row r="300" spans="1:8" ht="20.25" customHeight="1">
      <c r="A300" s="96"/>
      <c r="B300" s="96"/>
      <c r="C300" s="96" t="s">
        <v>758</v>
      </c>
      <c r="D300" s="96"/>
      <c r="E300" s="103" t="s">
        <v>494</v>
      </c>
      <c r="F300" s="104">
        <v>57000</v>
      </c>
      <c r="G300" s="89"/>
      <c r="H300" s="89"/>
    </row>
    <row r="301" spans="1:8" ht="14.25">
      <c r="A301" s="105"/>
      <c r="B301" s="105"/>
      <c r="C301" s="105" t="s">
        <v>759</v>
      </c>
      <c r="D301" s="105"/>
      <c r="E301" s="106" t="s">
        <v>88</v>
      </c>
      <c r="F301" s="107">
        <v>57000</v>
      </c>
      <c r="G301" s="89"/>
      <c r="H301" s="89"/>
    </row>
    <row r="302" spans="1:8" ht="14.25">
      <c r="A302" s="105"/>
      <c r="B302" s="105"/>
      <c r="C302" s="105"/>
      <c r="D302" s="105" t="s">
        <v>56</v>
      </c>
      <c r="E302" s="106" t="s">
        <v>357</v>
      </c>
      <c r="F302" s="107">
        <v>57000</v>
      </c>
      <c r="G302" s="89"/>
      <c r="H302" s="89"/>
    </row>
    <row r="303" spans="1:8" ht="21" customHeight="1">
      <c r="A303" s="96"/>
      <c r="B303" s="96"/>
      <c r="C303" s="96" t="s">
        <v>760</v>
      </c>
      <c r="D303" s="96"/>
      <c r="E303" s="103" t="s">
        <v>495</v>
      </c>
      <c r="F303" s="104">
        <v>56800</v>
      </c>
      <c r="G303" s="89"/>
      <c r="H303" s="89"/>
    </row>
    <row r="304" spans="1:8" ht="14.25">
      <c r="A304" s="105"/>
      <c r="B304" s="105"/>
      <c r="C304" s="105" t="s">
        <v>761</v>
      </c>
      <c r="D304" s="105"/>
      <c r="E304" s="106" t="s">
        <v>89</v>
      </c>
      <c r="F304" s="107">
        <v>56800</v>
      </c>
      <c r="G304" s="89"/>
      <c r="H304" s="89"/>
    </row>
    <row r="305" spans="1:8" ht="14.25">
      <c r="A305" s="105"/>
      <c r="B305" s="105"/>
      <c r="C305" s="105"/>
      <c r="D305" s="105" t="s">
        <v>56</v>
      </c>
      <c r="E305" s="106" t="s">
        <v>357</v>
      </c>
      <c r="F305" s="107"/>
      <c r="G305" s="89"/>
      <c r="H305" s="89"/>
    </row>
    <row r="306" spans="1:8" ht="14.25">
      <c r="A306" s="96"/>
      <c r="B306" s="96"/>
      <c r="C306" s="96" t="s">
        <v>762</v>
      </c>
      <c r="D306" s="96"/>
      <c r="E306" s="103" t="s">
        <v>496</v>
      </c>
      <c r="F306" s="104">
        <f>F307+F309</f>
        <v>2644900</v>
      </c>
      <c r="G306" s="89"/>
      <c r="H306" s="89"/>
    </row>
    <row r="307" spans="1:8" ht="14.25">
      <c r="A307" s="105"/>
      <c r="B307" s="105"/>
      <c r="C307" s="105" t="s">
        <v>763</v>
      </c>
      <c r="D307" s="105"/>
      <c r="E307" s="106" t="s">
        <v>497</v>
      </c>
      <c r="F307" s="107">
        <v>44900</v>
      </c>
      <c r="G307" s="89"/>
      <c r="H307" s="89"/>
    </row>
    <row r="308" spans="1:8" ht="14.25">
      <c r="A308" s="105"/>
      <c r="B308" s="105"/>
      <c r="C308" s="105"/>
      <c r="D308" s="105" t="s">
        <v>56</v>
      </c>
      <c r="E308" s="106" t="s">
        <v>357</v>
      </c>
      <c r="F308" s="107">
        <v>44900</v>
      </c>
      <c r="G308" s="89"/>
      <c r="H308" s="89"/>
    </row>
    <row r="309" spans="1:8" ht="14.25">
      <c r="A309" s="105"/>
      <c r="B309" s="105"/>
      <c r="C309" s="105" t="s">
        <v>764</v>
      </c>
      <c r="D309" s="105"/>
      <c r="E309" s="106" t="s">
        <v>765</v>
      </c>
      <c r="F309" s="107">
        <v>2600000</v>
      </c>
      <c r="G309" s="89"/>
      <c r="H309" s="89"/>
    </row>
    <row r="310" spans="1:8" ht="14.25">
      <c r="A310" s="105"/>
      <c r="B310" s="105"/>
      <c r="C310" s="105"/>
      <c r="D310" s="105" t="s">
        <v>59</v>
      </c>
      <c r="E310" s="106" t="s">
        <v>60</v>
      </c>
      <c r="F310" s="107">
        <v>2600000</v>
      </c>
      <c r="G310" s="89"/>
      <c r="H310" s="89"/>
    </row>
    <row r="311" spans="1:8" ht="30" customHeight="1">
      <c r="A311" s="96"/>
      <c r="B311" s="96"/>
      <c r="C311" s="96" t="s">
        <v>766</v>
      </c>
      <c r="D311" s="96"/>
      <c r="E311" s="103" t="s">
        <v>90</v>
      </c>
      <c r="F311" s="104">
        <v>385403.6</v>
      </c>
      <c r="G311" s="89"/>
      <c r="H311" s="89"/>
    </row>
    <row r="312" spans="1:8" ht="18" customHeight="1">
      <c r="A312" s="96"/>
      <c r="B312" s="96"/>
      <c r="C312" s="96" t="s">
        <v>767</v>
      </c>
      <c r="D312" s="96"/>
      <c r="E312" s="103" t="s">
        <v>498</v>
      </c>
      <c r="F312" s="104">
        <f>F313+F315</f>
        <v>385403.6</v>
      </c>
      <c r="G312" s="89"/>
      <c r="H312" s="89"/>
    </row>
    <row r="313" spans="1:8" ht="24">
      <c r="A313" s="105"/>
      <c r="B313" s="105"/>
      <c r="C313" s="105" t="s">
        <v>768</v>
      </c>
      <c r="D313" s="105"/>
      <c r="E313" s="106" t="s">
        <v>91</v>
      </c>
      <c r="F313" s="107">
        <v>241313.6</v>
      </c>
      <c r="G313" s="89"/>
      <c r="H313" s="89"/>
    </row>
    <row r="314" spans="1:8" ht="14.25">
      <c r="A314" s="105"/>
      <c r="B314" s="105"/>
      <c r="C314" s="105"/>
      <c r="D314" s="105" t="s">
        <v>56</v>
      </c>
      <c r="E314" s="106" t="s">
        <v>357</v>
      </c>
      <c r="F314" s="107">
        <v>241313.6</v>
      </c>
      <c r="G314" s="89"/>
      <c r="H314" s="89"/>
    </row>
    <row r="315" spans="1:8" ht="14.25">
      <c r="A315" s="105"/>
      <c r="B315" s="105"/>
      <c r="C315" s="105" t="s">
        <v>1014</v>
      </c>
      <c r="D315" s="105"/>
      <c r="E315" s="106" t="s">
        <v>1015</v>
      </c>
      <c r="F315" s="107">
        <v>144090</v>
      </c>
      <c r="G315" s="89"/>
      <c r="H315" s="89"/>
    </row>
    <row r="316" spans="1:8" ht="14.25">
      <c r="A316" s="105"/>
      <c r="B316" s="105"/>
      <c r="C316" s="105"/>
      <c r="D316" s="105" t="s">
        <v>56</v>
      </c>
      <c r="E316" s="106" t="s">
        <v>357</v>
      </c>
      <c r="F316" s="107">
        <v>144090</v>
      </c>
      <c r="G316" s="89"/>
      <c r="H316" s="89"/>
    </row>
    <row r="317" spans="1:8" ht="30" customHeight="1">
      <c r="A317" s="96"/>
      <c r="B317" s="96"/>
      <c r="C317" s="96" t="s">
        <v>769</v>
      </c>
      <c r="D317" s="96"/>
      <c r="E317" s="103" t="s">
        <v>92</v>
      </c>
      <c r="F317" s="104">
        <f>F318+F321</f>
        <v>675158.62</v>
      </c>
      <c r="G317" s="89"/>
      <c r="H317" s="89"/>
    </row>
    <row r="318" spans="1:8" ht="20.25" customHeight="1">
      <c r="A318" s="96"/>
      <c r="B318" s="96"/>
      <c r="C318" s="96" t="s">
        <v>770</v>
      </c>
      <c r="D318" s="96"/>
      <c r="E318" s="103" t="s">
        <v>499</v>
      </c>
      <c r="F318" s="104">
        <v>115950</v>
      </c>
      <c r="G318" s="89"/>
      <c r="H318" s="89"/>
    </row>
    <row r="319" spans="1:8" ht="14.25">
      <c r="A319" s="105"/>
      <c r="B319" s="105"/>
      <c r="C319" s="105" t="s">
        <v>771</v>
      </c>
      <c r="D319" s="105"/>
      <c r="E319" s="106" t="s">
        <v>500</v>
      </c>
      <c r="F319" s="107">
        <v>115950</v>
      </c>
      <c r="G319" s="89"/>
      <c r="H319" s="89"/>
    </row>
    <row r="320" spans="1:8" ht="14.25">
      <c r="A320" s="105"/>
      <c r="B320" s="105"/>
      <c r="C320" s="105"/>
      <c r="D320" s="105" t="s">
        <v>56</v>
      </c>
      <c r="E320" s="106" t="s">
        <v>357</v>
      </c>
      <c r="F320" s="107">
        <v>115950</v>
      </c>
      <c r="G320" s="89"/>
      <c r="H320" s="89"/>
    </row>
    <row r="321" spans="1:8" ht="36" customHeight="1">
      <c r="A321" s="96"/>
      <c r="B321" s="96"/>
      <c r="C321" s="96" t="s">
        <v>772</v>
      </c>
      <c r="D321" s="96"/>
      <c r="E321" s="103" t="s">
        <v>501</v>
      </c>
      <c r="F321" s="104">
        <f>F322+F324+F326</f>
        <v>559208.62</v>
      </c>
      <c r="G321" s="89"/>
      <c r="H321" s="89"/>
    </row>
    <row r="322" spans="1:8" ht="14.25">
      <c r="A322" s="105"/>
      <c r="B322" s="105"/>
      <c r="C322" s="105" t="s">
        <v>773</v>
      </c>
      <c r="D322" s="105"/>
      <c r="E322" s="106" t="s">
        <v>375</v>
      </c>
      <c r="F322" s="107">
        <v>317698.4</v>
      </c>
      <c r="G322" s="89"/>
      <c r="H322" s="89"/>
    </row>
    <row r="323" spans="1:8" ht="14.25">
      <c r="A323" s="105"/>
      <c r="B323" s="105"/>
      <c r="C323" s="105"/>
      <c r="D323" s="105" t="s">
        <v>56</v>
      </c>
      <c r="E323" s="106" t="s">
        <v>357</v>
      </c>
      <c r="F323" s="107">
        <v>317698.4</v>
      </c>
      <c r="G323" s="89"/>
      <c r="H323" s="89"/>
    </row>
    <row r="324" spans="1:8" ht="14.25">
      <c r="A324" s="105"/>
      <c r="B324" s="105"/>
      <c r="C324" s="105" t="s">
        <v>774</v>
      </c>
      <c r="D324" s="105"/>
      <c r="E324" s="106" t="s">
        <v>502</v>
      </c>
      <c r="F324" s="107">
        <v>238301.6</v>
      </c>
      <c r="G324" s="89"/>
      <c r="H324" s="89"/>
    </row>
    <row r="325" spans="1:8" ht="14.25">
      <c r="A325" s="105"/>
      <c r="B325" s="105"/>
      <c r="C325" s="105"/>
      <c r="D325" s="105" t="s">
        <v>56</v>
      </c>
      <c r="E325" s="106" t="s">
        <v>357</v>
      </c>
      <c r="F325" s="107">
        <v>238301.6</v>
      </c>
      <c r="G325" s="89"/>
      <c r="H325" s="89"/>
    </row>
    <row r="326" spans="1:8" ht="14.25">
      <c r="A326" s="105"/>
      <c r="B326" s="105"/>
      <c r="C326" s="105" t="s">
        <v>775</v>
      </c>
      <c r="D326" s="105"/>
      <c r="E326" s="106" t="s">
        <v>375</v>
      </c>
      <c r="F326" s="107">
        <v>3208.62</v>
      </c>
      <c r="G326" s="89"/>
      <c r="H326" s="89"/>
    </row>
    <row r="327" spans="1:8" ht="14.25">
      <c r="A327" s="105"/>
      <c r="B327" s="105"/>
      <c r="C327" s="105"/>
      <c r="D327" s="105" t="s">
        <v>33</v>
      </c>
      <c r="E327" s="106" t="s">
        <v>39</v>
      </c>
      <c r="F327" s="107">
        <v>3208.62</v>
      </c>
      <c r="G327" s="89"/>
      <c r="H327" s="89"/>
    </row>
    <row r="328" spans="1:8" ht="22.5" customHeight="1">
      <c r="A328" s="96"/>
      <c r="B328" s="96"/>
      <c r="C328" s="96" t="s">
        <v>776</v>
      </c>
      <c r="D328" s="96"/>
      <c r="E328" s="103" t="s">
        <v>93</v>
      </c>
      <c r="F328" s="104">
        <f>F329</f>
        <v>8901534.229999999</v>
      </c>
      <c r="G328" s="89"/>
      <c r="H328" s="89"/>
    </row>
    <row r="329" spans="1:8" ht="18" customHeight="1">
      <c r="A329" s="96"/>
      <c r="B329" s="96"/>
      <c r="C329" s="96" t="s">
        <v>777</v>
      </c>
      <c r="D329" s="96"/>
      <c r="E329" s="103" t="s">
        <v>503</v>
      </c>
      <c r="F329" s="104">
        <f>F330+F337+F346+F350</f>
        <v>8901534.229999999</v>
      </c>
      <c r="G329" s="89"/>
      <c r="H329" s="89"/>
    </row>
    <row r="330" spans="1:8" ht="24">
      <c r="A330" s="96"/>
      <c r="B330" s="96"/>
      <c r="C330" s="105" t="s">
        <v>778</v>
      </c>
      <c r="D330" s="105"/>
      <c r="E330" s="106" t="s">
        <v>779</v>
      </c>
      <c r="F330" s="107">
        <f>F331+F334</f>
        <v>259407.75</v>
      </c>
      <c r="G330" s="89"/>
      <c r="H330" s="89"/>
    </row>
    <row r="331" spans="1:8" ht="24">
      <c r="A331" s="96"/>
      <c r="B331" s="96"/>
      <c r="C331" s="96"/>
      <c r="D331" s="105" t="s">
        <v>62</v>
      </c>
      <c r="E331" s="106" t="s">
        <v>363</v>
      </c>
      <c r="F331" s="107">
        <f>F332+F333</f>
        <v>168757.75</v>
      </c>
      <c r="G331" s="89"/>
      <c r="H331" s="89"/>
    </row>
    <row r="332" spans="1:8" ht="14.25" hidden="1">
      <c r="A332" s="105"/>
      <c r="B332" s="105"/>
      <c r="C332" s="105"/>
      <c r="D332" s="105"/>
      <c r="E332" s="106"/>
      <c r="F332" s="107">
        <v>146011.95</v>
      </c>
      <c r="G332" s="89"/>
      <c r="H332" s="89"/>
    </row>
    <row r="333" spans="1:8" ht="14.25" hidden="1">
      <c r="A333" s="105"/>
      <c r="B333" s="105"/>
      <c r="C333" s="105"/>
      <c r="D333" s="105"/>
      <c r="E333" s="106"/>
      <c r="F333" s="107">
        <v>22745.8</v>
      </c>
      <c r="G333" s="89"/>
      <c r="H333" s="89"/>
    </row>
    <row r="334" spans="1:8" ht="14.25">
      <c r="A334" s="105"/>
      <c r="B334" s="105"/>
      <c r="C334" s="105"/>
      <c r="D334" s="105" t="s">
        <v>56</v>
      </c>
      <c r="E334" s="106" t="s">
        <v>357</v>
      </c>
      <c r="F334" s="107">
        <f>F335+F336</f>
        <v>90650</v>
      </c>
      <c r="G334" s="89"/>
      <c r="H334" s="89"/>
    </row>
    <row r="335" spans="1:8" ht="14.25" hidden="1">
      <c r="A335" s="105"/>
      <c r="B335" s="105"/>
      <c r="C335" s="105"/>
      <c r="D335" s="105"/>
      <c r="E335" s="106"/>
      <c r="F335" s="107">
        <v>60690</v>
      </c>
      <c r="G335" s="89"/>
      <c r="H335" s="89"/>
    </row>
    <row r="336" spans="1:8" ht="14.25" hidden="1">
      <c r="A336" s="105"/>
      <c r="B336" s="105"/>
      <c r="C336" s="105"/>
      <c r="D336" s="105"/>
      <c r="E336" s="106"/>
      <c r="F336" s="107">
        <v>29960</v>
      </c>
      <c r="G336" s="89"/>
      <c r="H336" s="89"/>
    </row>
    <row r="337" spans="1:8" ht="14.25">
      <c r="A337" s="105"/>
      <c r="B337" s="105"/>
      <c r="C337" s="105" t="s">
        <v>780</v>
      </c>
      <c r="D337" s="105"/>
      <c r="E337" s="106" t="s">
        <v>366</v>
      </c>
      <c r="F337" s="107">
        <f>F338+F342+F345</f>
        <v>8539392.78</v>
      </c>
      <c r="G337" s="89"/>
      <c r="H337" s="89"/>
    </row>
    <row r="338" spans="1:8" ht="14.25" customHeight="1">
      <c r="A338" s="105"/>
      <c r="B338" s="105"/>
      <c r="C338" s="105"/>
      <c r="D338" s="105" t="s">
        <v>62</v>
      </c>
      <c r="E338" s="106" t="s">
        <v>363</v>
      </c>
      <c r="F338" s="107">
        <f>F339+F340+F341</f>
        <v>8186029.45</v>
      </c>
      <c r="G338" s="89"/>
      <c r="H338" s="89"/>
    </row>
    <row r="339" spans="1:8" ht="14.25" customHeight="1" hidden="1">
      <c r="A339" s="105"/>
      <c r="B339" s="105"/>
      <c r="C339" s="105"/>
      <c r="D339" s="105"/>
      <c r="E339" s="106"/>
      <c r="F339" s="107">
        <v>6294521.75</v>
      </c>
      <c r="G339" s="89"/>
      <c r="H339" s="89"/>
    </row>
    <row r="340" spans="1:8" ht="14.25" hidden="1">
      <c r="A340" s="105"/>
      <c r="B340" s="105"/>
      <c r="C340" s="105"/>
      <c r="D340" s="105"/>
      <c r="E340" s="106"/>
      <c r="F340" s="107">
        <v>11808</v>
      </c>
      <c r="G340" s="89"/>
      <c r="H340" s="89"/>
    </row>
    <row r="341" spans="1:8" ht="14.25" customHeight="1" hidden="1">
      <c r="A341" s="105"/>
      <c r="B341" s="105"/>
      <c r="C341" s="105"/>
      <c r="D341" s="105"/>
      <c r="E341" s="106"/>
      <c r="F341" s="107">
        <v>1879699.7</v>
      </c>
      <c r="G341" s="89"/>
      <c r="H341" s="89"/>
    </row>
    <row r="342" spans="1:8" ht="14.25" customHeight="1">
      <c r="A342" s="105"/>
      <c r="B342" s="105"/>
      <c r="C342" s="105"/>
      <c r="D342" s="105" t="s">
        <v>56</v>
      </c>
      <c r="E342" s="106" t="s">
        <v>357</v>
      </c>
      <c r="F342" s="107">
        <f>F343+F344</f>
        <v>353319.33</v>
      </c>
      <c r="G342" s="89"/>
      <c r="H342" s="89"/>
    </row>
    <row r="343" spans="1:8" ht="14.25" hidden="1">
      <c r="A343" s="105"/>
      <c r="B343" s="105"/>
      <c r="C343" s="105"/>
      <c r="D343" s="105"/>
      <c r="E343" s="106"/>
      <c r="F343" s="107">
        <v>279809.65</v>
      </c>
      <c r="G343" s="89"/>
      <c r="H343" s="89"/>
    </row>
    <row r="344" spans="1:8" ht="14.25" hidden="1">
      <c r="A344" s="105"/>
      <c r="B344" s="105"/>
      <c r="C344" s="105"/>
      <c r="D344" s="105"/>
      <c r="E344" s="106"/>
      <c r="F344" s="107">
        <v>73509.68</v>
      </c>
      <c r="G344" s="89"/>
      <c r="H344" s="89"/>
    </row>
    <row r="345" spans="1:8" ht="14.25" customHeight="1">
      <c r="A345" s="105"/>
      <c r="B345" s="105"/>
      <c r="C345" s="105"/>
      <c r="D345" s="105" t="s">
        <v>59</v>
      </c>
      <c r="E345" s="106" t="s">
        <v>60</v>
      </c>
      <c r="F345" s="107">
        <v>44</v>
      </c>
      <c r="G345" s="89"/>
      <c r="H345" s="89"/>
    </row>
    <row r="346" spans="1:8" ht="14.25" customHeight="1">
      <c r="A346" s="105"/>
      <c r="B346" s="105"/>
      <c r="C346" s="105" t="s">
        <v>781</v>
      </c>
      <c r="D346" s="105"/>
      <c r="E346" s="106" t="s">
        <v>782</v>
      </c>
      <c r="F346" s="107">
        <f>F347</f>
        <v>45904.759999999995</v>
      </c>
      <c r="G346" s="89"/>
      <c r="H346" s="89"/>
    </row>
    <row r="347" spans="1:8" ht="14.25" customHeight="1">
      <c r="A347" s="105"/>
      <c r="B347" s="105"/>
      <c r="C347" s="105"/>
      <c r="D347" s="105" t="s">
        <v>62</v>
      </c>
      <c r="E347" s="106" t="s">
        <v>363</v>
      </c>
      <c r="F347" s="107">
        <f>F348+F349</f>
        <v>45904.759999999995</v>
      </c>
      <c r="G347" s="89"/>
      <c r="H347" s="89"/>
    </row>
    <row r="348" spans="1:8" ht="14.25" hidden="1">
      <c r="A348" s="105"/>
      <c r="B348" s="105"/>
      <c r="C348" s="105"/>
      <c r="D348" s="105"/>
      <c r="E348" s="106"/>
      <c r="F348" s="107">
        <v>45813.13</v>
      </c>
      <c r="G348" s="89"/>
      <c r="H348" s="89"/>
    </row>
    <row r="349" spans="1:8" ht="14.25" customHeight="1" hidden="1">
      <c r="A349" s="105"/>
      <c r="B349" s="105"/>
      <c r="C349" s="105"/>
      <c r="D349" s="105"/>
      <c r="E349" s="106"/>
      <c r="F349" s="107">
        <v>91.63</v>
      </c>
      <c r="G349" s="89"/>
      <c r="H349" s="89"/>
    </row>
    <row r="350" spans="1:8" ht="14.25" customHeight="1">
      <c r="A350" s="105"/>
      <c r="B350" s="105"/>
      <c r="C350" s="105" t="s">
        <v>783</v>
      </c>
      <c r="D350" s="105"/>
      <c r="E350" s="106" t="s">
        <v>784</v>
      </c>
      <c r="F350" s="107">
        <f>F351</f>
        <v>56828.939999999995</v>
      </c>
      <c r="G350" s="89"/>
      <c r="H350" s="89"/>
    </row>
    <row r="351" spans="1:8" ht="24">
      <c r="A351" s="105"/>
      <c r="B351" s="105"/>
      <c r="C351" s="105"/>
      <c r="D351" s="105" t="s">
        <v>62</v>
      </c>
      <c r="E351" s="106" t="s">
        <v>363</v>
      </c>
      <c r="F351" s="107">
        <f>F352+F353</f>
        <v>56828.939999999995</v>
      </c>
      <c r="G351" s="89"/>
      <c r="H351" s="89"/>
    </row>
    <row r="352" spans="1:8" ht="14.25" hidden="1">
      <c r="A352" s="105"/>
      <c r="B352" s="105"/>
      <c r="C352" s="105"/>
      <c r="D352" s="105"/>
      <c r="E352" s="106"/>
      <c r="F352" s="107">
        <v>43006.63</v>
      </c>
      <c r="G352" s="89"/>
      <c r="H352" s="89"/>
    </row>
    <row r="353" spans="1:8" ht="14.25" hidden="1">
      <c r="A353" s="105"/>
      <c r="B353" s="105"/>
      <c r="C353" s="105"/>
      <c r="D353" s="105"/>
      <c r="E353" s="106"/>
      <c r="F353" s="107">
        <v>13822.31</v>
      </c>
      <c r="G353" s="89"/>
      <c r="H353" s="89"/>
    </row>
    <row r="354" spans="1:8" ht="24.75" customHeight="1">
      <c r="A354" s="96"/>
      <c r="B354" s="96"/>
      <c r="C354" s="96" t="s">
        <v>785</v>
      </c>
      <c r="D354" s="96"/>
      <c r="E354" s="103" t="s">
        <v>101</v>
      </c>
      <c r="F354" s="104">
        <v>20000</v>
      </c>
      <c r="G354" s="89"/>
      <c r="H354" s="89"/>
    </row>
    <row r="355" spans="1:8" ht="22.5" customHeight="1">
      <c r="A355" s="96"/>
      <c r="B355" s="96"/>
      <c r="C355" s="96" t="s">
        <v>786</v>
      </c>
      <c r="D355" s="96"/>
      <c r="E355" s="103" t="s">
        <v>504</v>
      </c>
      <c r="F355" s="104">
        <v>20000</v>
      </c>
      <c r="G355" s="89"/>
      <c r="H355" s="89"/>
    </row>
    <row r="356" spans="1:8" ht="19.5" customHeight="1">
      <c r="A356" s="96"/>
      <c r="B356" s="96"/>
      <c r="C356" s="96" t="s">
        <v>787</v>
      </c>
      <c r="D356" s="96"/>
      <c r="E356" s="103" t="s">
        <v>505</v>
      </c>
      <c r="F356" s="104">
        <v>20000</v>
      </c>
      <c r="G356" s="89"/>
      <c r="H356" s="89"/>
    </row>
    <row r="357" spans="1:8" ht="14.25">
      <c r="A357" s="105"/>
      <c r="B357" s="105"/>
      <c r="C357" s="105" t="s">
        <v>788</v>
      </c>
      <c r="D357" s="105"/>
      <c r="E357" s="106" t="s">
        <v>506</v>
      </c>
      <c r="F357" s="107">
        <v>20000</v>
      </c>
      <c r="G357" s="89"/>
      <c r="H357" s="89"/>
    </row>
    <row r="358" spans="1:8" ht="14.25" customHeight="1">
      <c r="A358" s="105"/>
      <c r="B358" s="105"/>
      <c r="C358" s="105"/>
      <c r="D358" s="105" t="s">
        <v>56</v>
      </c>
      <c r="E358" s="106" t="s">
        <v>357</v>
      </c>
      <c r="F358" s="107">
        <v>20000</v>
      </c>
      <c r="G358" s="89"/>
      <c r="H358" s="89"/>
    </row>
    <row r="359" spans="1:8" ht="21" customHeight="1">
      <c r="A359" s="96"/>
      <c r="B359" s="96"/>
      <c r="C359" s="96" t="s">
        <v>645</v>
      </c>
      <c r="D359" s="96"/>
      <c r="E359" s="103" t="s">
        <v>480</v>
      </c>
      <c r="F359" s="104">
        <v>121206</v>
      </c>
      <c r="G359" s="89"/>
      <c r="H359" s="89"/>
    </row>
    <row r="360" spans="1:8" ht="24">
      <c r="A360" s="100"/>
      <c r="B360" s="100"/>
      <c r="C360" s="108" t="s">
        <v>789</v>
      </c>
      <c r="D360" s="108"/>
      <c r="E360" s="109" t="s">
        <v>790</v>
      </c>
      <c r="F360" s="110">
        <v>121206</v>
      </c>
      <c r="G360" s="89"/>
      <c r="H360" s="89"/>
    </row>
    <row r="361" spans="1:8" ht="14.25">
      <c r="A361" s="108"/>
      <c r="B361" s="108"/>
      <c r="C361" s="108"/>
      <c r="D361" s="108" t="s">
        <v>59</v>
      </c>
      <c r="E361" s="109" t="s">
        <v>60</v>
      </c>
      <c r="F361" s="110">
        <v>121206</v>
      </c>
      <c r="G361" s="89"/>
      <c r="H361" s="89"/>
    </row>
    <row r="362" spans="1:8" ht="19.5" customHeight="1">
      <c r="A362" s="100"/>
      <c r="B362" s="100" t="s">
        <v>71</v>
      </c>
      <c r="C362" s="100"/>
      <c r="D362" s="100"/>
      <c r="E362" s="101" t="s">
        <v>376</v>
      </c>
      <c r="F362" s="102">
        <v>75331755.79</v>
      </c>
      <c r="G362" s="89"/>
      <c r="H362" s="89"/>
    </row>
    <row r="363" spans="1:8" ht="21" customHeight="1">
      <c r="A363" s="100"/>
      <c r="B363" s="100" t="s">
        <v>185</v>
      </c>
      <c r="C363" s="100"/>
      <c r="D363" s="100"/>
      <c r="E363" s="101" t="s">
        <v>51</v>
      </c>
      <c r="F363" s="102">
        <v>75331755.79</v>
      </c>
      <c r="G363" s="89"/>
      <c r="H363" s="89"/>
    </row>
    <row r="364" spans="1:8" ht="27.75" customHeight="1">
      <c r="A364" s="100"/>
      <c r="B364" s="100"/>
      <c r="C364" s="100" t="s">
        <v>791</v>
      </c>
      <c r="D364" s="100"/>
      <c r="E364" s="101" t="s">
        <v>94</v>
      </c>
      <c r="F364" s="102">
        <f>F365+F371</f>
        <v>75331755.78999999</v>
      </c>
      <c r="G364" s="89"/>
      <c r="H364" s="89"/>
    </row>
    <row r="365" spans="1:8" ht="24" customHeight="1">
      <c r="A365" s="100"/>
      <c r="B365" s="100"/>
      <c r="C365" s="100" t="s">
        <v>792</v>
      </c>
      <c r="D365" s="100"/>
      <c r="E365" s="101" t="s">
        <v>72</v>
      </c>
      <c r="F365" s="102">
        <v>74721464.38</v>
      </c>
      <c r="G365" s="89"/>
      <c r="H365" s="89"/>
    </row>
    <row r="366" spans="1:8" ht="31.5" customHeight="1">
      <c r="A366" s="100"/>
      <c r="B366" s="100"/>
      <c r="C366" s="100" t="s">
        <v>793</v>
      </c>
      <c r="D366" s="100"/>
      <c r="E366" s="101" t="s">
        <v>507</v>
      </c>
      <c r="F366" s="102">
        <f>F367+F369</f>
        <v>74721464.38</v>
      </c>
      <c r="G366" s="89"/>
      <c r="H366" s="89"/>
    </row>
    <row r="367" spans="1:8" ht="24">
      <c r="A367" s="105"/>
      <c r="B367" s="105"/>
      <c r="C367" s="105" t="s">
        <v>794</v>
      </c>
      <c r="D367" s="105"/>
      <c r="E367" s="106" t="s">
        <v>795</v>
      </c>
      <c r="F367" s="107">
        <v>37345882.73</v>
      </c>
      <c r="G367" s="89"/>
      <c r="H367" s="89"/>
    </row>
    <row r="368" spans="1:8" ht="14.25">
      <c r="A368" s="105"/>
      <c r="B368" s="105"/>
      <c r="C368" s="105"/>
      <c r="D368" s="105" t="s">
        <v>56</v>
      </c>
      <c r="E368" s="106" t="s">
        <v>357</v>
      </c>
      <c r="F368" s="107">
        <v>37345882.73</v>
      </c>
      <c r="G368" s="89"/>
      <c r="H368" s="89"/>
    </row>
    <row r="369" spans="1:8" ht="14.25">
      <c r="A369" s="105"/>
      <c r="B369" s="105"/>
      <c r="C369" s="105" t="s">
        <v>796</v>
      </c>
      <c r="D369" s="105"/>
      <c r="E369" s="106" t="s">
        <v>377</v>
      </c>
      <c r="F369" s="107">
        <v>37375581.65</v>
      </c>
      <c r="G369" s="89"/>
      <c r="H369" s="89"/>
    </row>
    <row r="370" spans="1:8" ht="14.25">
      <c r="A370" s="105"/>
      <c r="B370" s="105"/>
      <c r="C370" s="105"/>
      <c r="D370" s="105" t="s">
        <v>56</v>
      </c>
      <c r="E370" s="106" t="s">
        <v>357</v>
      </c>
      <c r="F370" s="107">
        <v>37375581.65</v>
      </c>
      <c r="G370" s="89"/>
      <c r="H370" s="89"/>
    </row>
    <row r="371" spans="1:8" ht="19.5" customHeight="1">
      <c r="A371" s="100"/>
      <c r="B371" s="100"/>
      <c r="C371" s="100" t="s">
        <v>797</v>
      </c>
      <c r="D371" s="100"/>
      <c r="E371" s="101" t="s">
        <v>798</v>
      </c>
      <c r="F371" s="102">
        <v>610291.41</v>
      </c>
      <c r="G371" s="89"/>
      <c r="H371" s="89"/>
    </row>
    <row r="372" spans="1:8" ht="24" customHeight="1">
      <c r="A372" s="100"/>
      <c r="B372" s="100"/>
      <c r="C372" s="100" t="s">
        <v>799</v>
      </c>
      <c r="D372" s="100"/>
      <c r="E372" s="101" t="s">
        <v>800</v>
      </c>
      <c r="F372" s="102">
        <v>610291.41</v>
      </c>
      <c r="G372" s="89"/>
      <c r="H372" s="89"/>
    </row>
    <row r="373" spans="1:8" ht="14.25">
      <c r="A373" s="108"/>
      <c r="B373" s="108"/>
      <c r="C373" s="108" t="s">
        <v>801</v>
      </c>
      <c r="D373" s="108"/>
      <c r="E373" s="109" t="s">
        <v>802</v>
      </c>
      <c r="F373" s="110">
        <v>610291.41</v>
      </c>
      <c r="G373" s="89"/>
      <c r="H373" s="89"/>
    </row>
    <row r="374" spans="1:8" ht="14.25">
      <c r="A374" s="108"/>
      <c r="B374" s="108"/>
      <c r="C374" s="108"/>
      <c r="D374" s="108" t="s">
        <v>56</v>
      </c>
      <c r="E374" s="109" t="s">
        <v>357</v>
      </c>
      <c r="F374" s="110">
        <v>610291.41</v>
      </c>
      <c r="G374" s="89"/>
      <c r="H374" s="89"/>
    </row>
    <row r="375" spans="1:8" ht="21" customHeight="1">
      <c r="A375" s="100"/>
      <c r="B375" s="100" t="s">
        <v>73</v>
      </c>
      <c r="C375" s="100"/>
      <c r="D375" s="100"/>
      <c r="E375" s="101" t="s">
        <v>378</v>
      </c>
      <c r="F375" s="102">
        <f>F376+F386+F401</f>
        <v>19072949.64</v>
      </c>
      <c r="G375" s="89"/>
      <c r="H375" s="89"/>
    </row>
    <row r="376" spans="1:8" ht="18" customHeight="1">
      <c r="A376" s="100"/>
      <c r="B376" s="100" t="s">
        <v>187</v>
      </c>
      <c r="C376" s="100"/>
      <c r="D376" s="100"/>
      <c r="E376" s="101" t="s">
        <v>188</v>
      </c>
      <c r="F376" s="102">
        <v>1389529.87</v>
      </c>
      <c r="G376" s="89"/>
      <c r="H376" s="89"/>
    </row>
    <row r="377" spans="1:8" ht="45" customHeight="1">
      <c r="A377" s="100"/>
      <c r="B377" s="100"/>
      <c r="C377" s="100" t="s">
        <v>756</v>
      </c>
      <c r="D377" s="100"/>
      <c r="E377" s="101" t="s">
        <v>95</v>
      </c>
      <c r="F377" s="102">
        <v>1389529.87</v>
      </c>
      <c r="G377" s="89"/>
      <c r="H377" s="89"/>
    </row>
    <row r="378" spans="1:8" ht="33" customHeight="1">
      <c r="A378" s="100"/>
      <c r="B378" s="100"/>
      <c r="C378" s="100" t="s">
        <v>757</v>
      </c>
      <c r="D378" s="100"/>
      <c r="E378" s="101" t="s">
        <v>87</v>
      </c>
      <c r="F378" s="102">
        <v>1389529.87</v>
      </c>
      <c r="G378" s="89"/>
      <c r="H378" s="89"/>
    </row>
    <row r="379" spans="1:8" ht="22.5" customHeight="1">
      <c r="A379" s="96"/>
      <c r="B379" s="96"/>
      <c r="C379" s="96" t="s">
        <v>762</v>
      </c>
      <c r="D379" s="96"/>
      <c r="E379" s="103" t="s">
        <v>496</v>
      </c>
      <c r="F379" s="104">
        <f>F380+F382+F384</f>
        <v>1389529.87</v>
      </c>
      <c r="G379" s="89"/>
      <c r="H379" s="89"/>
    </row>
    <row r="380" spans="1:8" ht="14.25">
      <c r="A380" s="105"/>
      <c r="B380" s="105"/>
      <c r="C380" s="105" t="s">
        <v>803</v>
      </c>
      <c r="D380" s="105"/>
      <c r="E380" s="106" t="s">
        <v>96</v>
      </c>
      <c r="F380" s="107">
        <v>1005878.37</v>
      </c>
      <c r="G380" s="89"/>
      <c r="H380" s="89"/>
    </row>
    <row r="381" spans="1:8" ht="14.25">
      <c r="A381" s="105"/>
      <c r="B381" s="105"/>
      <c r="C381" s="105"/>
      <c r="D381" s="105" t="s">
        <v>56</v>
      </c>
      <c r="E381" s="106" t="s">
        <v>357</v>
      </c>
      <c r="F381" s="107">
        <v>1005878.37</v>
      </c>
      <c r="G381" s="89"/>
      <c r="H381" s="89"/>
    </row>
    <row r="382" spans="1:8" ht="14.25">
      <c r="A382" s="105"/>
      <c r="B382" s="105"/>
      <c r="C382" s="105" t="s">
        <v>804</v>
      </c>
      <c r="D382" s="105"/>
      <c r="E382" s="106" t="s">
        <v>97</v>
      </c>
      <c r="F382" s="107">
        <v>213335.36</v>
      </c>
      <c r="G382" s="89"/>
      <c r="H382" s="89"/>
    </row>
    <row r="383" spans="1:8" ht="14.25">
      <c r="A383" s="105"/>
      <c r="B383" s="105"/>
      <c r="C383" s="105"/>
      <c r="D383" s="105" t="s">
        <v>56</v>
      </c>
      <c r="E383" s="106" t="s">
        <v>357</v>
      </c>
      <c r="F383" s="107">
        <v>213335.36</v>
      </c>
      <c r="G383" s="89"/>
      <c r="H383" s="89"/>
    </row>
    <row r="384" spans="1:8" ht="14.25">
      <c r="A384" s="108"/>
      <c r="B384" s="108"/>
      <c r="C384" s="108" t="s">
        <v>805</v>
      </c>
      <c r="D384" s="108"/>
      <c r="E384" s="109" t="s">
        <v>98</v>
      </c>
      <c r="F384" s="110">
        <v>170316.14</v>
      </c>
      <c r="G384" s="89"/>
      <c r="H384" s="89"/>
    </row>
    <row r="385" spans="1:8" ht="14.25">
      <c r="A385" s="108"/>
      <c r="B385" s="108"/>
      <c r="C385" s="108"/>
      <c r="D385" s="108" t="s">
        <v>56</v>
      </c>
      <c r="E385" s="109" t="s">
        <v>357</v>
      </c>
      <c r="F385" s="110">
        <v>170316.14</v>
      </c>
      <c r="G385" s="89"/>
      <c r="H385" s="89"/>
    </row>
    <row r="386" spans="1:8" ht="21.75" customHeight="1">
      <c r="A386" s="100"/>
      <c r="B386" s="100" t="s">
        <v>189</v>
      </c>
      <c r="C386" s="100"/>
      <c r="D386" s="100"/>
      <c r="E386" s="101" t="s">
        <v>190</v>
      </c>
      <c r="F386" s="102">
        <f>F387+F392+F397</f>
        <v>1627825.46</v>
      </c>
      <c r="G386" s="89"/>
      <c r="H386" s="89"/>
    </row>
    <row r="387" spans="1:8" ht="44.25" customHeight="1">
      <c r="A387" s="100"/>
      <c r="B387" s="100"/>
      <c r="C387" s="100" t="s">
        <v>756</v>
      </c>
      <c r="D387" s="100"/>
      <c r="E387" s="101" t="s">
        <v>95</v>
      </c>
      <c r="F387" s="102">
        <v>239825.45</v>
      </c>
      <c r="G387" s="89"/>
      <c r="H387" s="89"/>
    </row>
    <row r="388" spans="1:8" ht="29.25" customHeight="1">
      <c r="A388" s="96"/>
      <c r="B388" s="96"/>
      <c r="C388" s="96" t="s">
        <v>757</v>
      </c>
      <c r="D388" s="96"/>
      <c r="E388" s="103" t="s">
        <v>87</v>
      </c>
      <c r="F388" s="104">
        <v>239825.45</v>
      </c>
      <c r="G388" s="89"/>
      <c r="H388" s="89"/>
    </row>
    <row r="389" spans="1:8" ht="20.25" customHeight="1">
      <c r="A389" s="96"/>
      <c r="B389" s="96"/>
      <c r="C389" s="96" t="s">
        <v>762</v>
      </c>
      <c r="D389" s="96"/>
      <c r="E389" s="103" t="s">
        <v>496</v>
      </c>
      <c r="F389" s="104">
        <v>239825.45</v>
      </c>
      <c r="G389" s="89"/>
      <c r="H389" s="89"/>
    </row>
    <row r="390" spans="1:8" ht="14.25">
      <c r="A390" s="105"/>
      <c r="B390" s="105"/>
      <c r="C390" s="105" t="s">
        <v>803</v>
      </c>
      <c r="D390" s="105"/>
      <c r="E390" s="106" t="s">
        <v>96</v>
      </c>
      <c r="F390" s="107">
        <v>239825.45</v>
      </c>
      <c r="G390" s="89"/>
      <c r="H390" s="89"/>
    </row>
    <row r="391" spans="1:8" ht="14.25">
      <c r="A391" s="105"/>
      <c r="B391" s="105"/>
      <c r="C391" s="105"/>
      <c r="D391" s="105" t="s">
        <v>56</v>
      </c>
      <c r="E391" s="106" t="s">
        <v>357</v>
      </c>
      <c r="F391" s="107">
        <v>239825.45</v>
      </c>
      <c r="G391" s="89"/>
      <c r="H391" s="89"/>
    </row>
    <row r="392" spans="1:8" ht="21.75" customHeight="1">
      <c r="A392" s="96"/>
      <c r="B392" s="96"/>
      <c r="C392" s="96" t="s">
        <v>785</v>
      </c>
      <c r="D392" s="96"/>
      <c r="E392" s="103" t="s">
        <v>101</v>
      </c>
      <c r="F392" s="104">
        <v>1388000</v>
      </c>
      <c r="G392" s="89"/>
      <c r="H392" s="89"/>
    </row>
    <row r="393" spans="1:8" ht="22.5">
      <c r="A393" s="96"/>
      <c r="B393" s="96"/>
      <c r="C393" s="96" t="s">
        <v>806</v>
      </c>
      <c r="D393" s="96"/>
      <c r="E393" s="103" t="s">
        <v>807</v>
      </c>
      <c r="F393" s="104">
        <v>1388000</v>
      </c>
      <c r="G393" s="89"/>
      <c r="H393" s="89"/>
    </row>
    <row r="394" spans="1:8" ht="29.25" customHeight="1">
      <c r="A394" s="96"/>
      <c r="B394" s="96"/>
      <c r="C394" s="96" t="s">
        <v>808</v>
      </c>
      <c r="D394" s="96"/>
      <c r="E394" s="103" t="s">
        <v>809</v>
      </c>
      <c r="F394" s="104">
        <v>1388000</v>
      </c>
      <c r="G394" s="89"/>
      <c r="H394" s="89"/>
    </row>
    <row r="395" spans="1:8" ht="14.25">
      <c r="A395" s="105"/>
      <c r="B395" s="105"/>
      <c r="C395" s="105" t="s">
        <v>810</v>
      </c>
      <c r="D395" s="105"/>
      <c r="E395" s="106" t="s">
        <v>811</v>
      </c>
      <c r="F395" s="107">
        <v>1388000</v>
      </c>
      <c r="G395" s="89"/>
      <c r="H395" s="89"/>
    </row>
    <row r="396" spans="1:8" ht="14.25">
      <c r="A396" s="105"/>
      <c r="B396" s="105"/>
      <c r="C396" s="105"/>
      <c r="D396" s="105" t="s">
        <v>56</v>
      </c>
      <c r="E396" s="106" t="s">
        <v>357</v>
      </c>
      <c r="F396" s="107">
        <v>1388000</v>
      </c>
      <c r="G396" s="89"/>
      <c r="H396" s="89"/>
    </row>
    <row r="397" spans="1:8" ht="19.5" customHeight="1">
      <c r="A397" s="96"/>
      <c r="B397" s="96"/>
      <c r="C397" s="96" t="s">
        <v>645</v>
      </c>
      <c r="D397" s="96"/>
      <c r="E397" s="103" t="s">
        <v>480</v>
      </c>
      <c r="F397" s="104">
        <v>0.01</v>
      </c>
      <c r="G397" s="89"/>
      <c r="H397" s="89"/>
    </row>
    <row r="398" spans="1:8" ht="28.5" customHeight="1">
      <c r="A398" s="100"/>
      <c r="B398" s="100"/>
      <c r="C398" s="100" t="s">
        <v>812</v>
      </c>
      <c r="D398" s="100"/>
      <c r="E398" s="101" t="s">
        <v>99</v>
      </c>
      <c r="F398" s="102">
        <v>0.01</v>
      </c>
      <c r="G398" s="89"/>
      <c r="H398" s="89"/>
    </row>
    <row r="399" spans="1:8" ht="14.25">
      <c r="A399" s="108"/>
      <c r="B399" s="108"/>
      <c r="C399" s="108" t="s">
        <v>812</v>
      </c>
      <c r="D399" s="108"/>
      <c r="E399" s="109" t="s">
        <v>99</v>
      </c>
      <c r="F399" s="110">
        <v>0.01</v>
      </c>
      <c r="G399" s="89"/>
      <c r="H399" s="89"/>
    </row>
    <row r="400" spans="1:8" ht="14.25">
      <c r="A400" s="108"/>
      <c r="B400" s="108"/>
      <c r="C400" s="108"/>
      <c r="D400" s="108" t="s">
        <v>56</v>
      </c>
      <c r="E400" s="109" t="s">
        <v>357</v>
      </c>
      <c r="F400" s="110">
        <v>0.01</v>
      </c>
      <c r="G400" s="89"/>
      <c r="H400" s="89"/>
    </row>
    <row r="401" spans="1:8" ht="18.75" customHeight="1">
      <c r="A401" s="100"/>
      <c r="B401" s="100" t="s">
        <v>191</v>
      </c>
      <c r="C401" s="100"/>
      <c r="D401" s="100"/>
      <c r="E401" s="101" t="s">
        <v>192</v>
      </c>
      <c r="F401" s="102">
        <f>F402+F407+F414</f>
        <v>16055594.31</v>
      </c>
      <c r="G401" s="89"/>
      <c r="H401" s="89"/>
    </row>
    <row r="402" spans="1:8" ht="39" customHeight="1">
      <c r="A402" s="100"/>
      <c r="B402" s="100"/>
      <c r="C402" s="100" t="s">
        <v>756</v>
      </c>
      <c r="D402" s="100"/>
      <c r="E402" s="101" t="s">
        <v>95</v>
      </c>
      <c r="F402" s="102">
        <v>259185</v>
      </c>
      <c r="G402" s="89"/>
      <c r="H402" s="89"/>
    </row>
    <row r="403" spans="1:8" ht="33" customHeight="1">
      <c r="A403" s="100"/>
      <c r="B403" s="100"/>
      <c r="C403" s="100" t="s">
        <v>757</v>
      </c>
      <c r="D403" s="100"/>
      <c r="E403" s="101" t="s">
        <v>87</v>
      </c>
      <c r="F403" s="102">
        <v>259185</v>
      </c>
      <c r="G403" s="89"/>
      <c r="H403" s="89"/>
    </row>
    <row r="404" spans="1:8" ht="23.25" customHeight="1">
      <c r="A404" s="96"/>
      <c r="B404" s="96"/>
      <c r="C404" s="96" t="s">
        <v>762</v>
      </c>
      <c r="D404" s="96"/>
      <c r="E404" s="103" t="s">
        <v>496</v>
      </c>
      <c r="F404" s="104">
        <v>259185</v>
      </c>
      <c r="G404" s="89"/>
      <c r="H404" s="89"/>
    </row>
    <row r="405" spans="1:8" ht="14.25">
      <c r="A405" s="105"/>
      <c r="B405" s="105"/>
      <c r="C405" s="105" t="s">
        <v>813</v>
      </c>
      <c r="D405" s="105"/>
      <c r="E405" s="106" t="s">
        <v>100</v>
      </c>
      <c r="F405" s="107">
        <v>259185</v>
      </c>
      <c r="G405" s="89"/>
      <c r="H405" s="89"/>
    </row>
    <row r="406" spans="1:8" ht="14.25">
      <c r="A406" s="105"/>
      <c r="B406" s="105"/>
      <c r="C406" s="105"/>
      <c r="D406" s="105" t="s">
        <v>56</v>
      </c>
      <c r="E406" s="106" t="s">
        <v>357</v>
      </c>
      <c r="F406" s="107">
        <v>259185</v>
      </c>
      <c r="G406" s="89"/>
      <c r="H406" s="89"/>
    </row>
    <row r="407" spans="1:8" ht="21.75" customHeight="1">
      <c r="A407" s="96"/>
      <c r="B407" s="96"/>
      <c r="C407" s="96" t="s">
        <v>785</v>
      </c>
      <c r="D407" s="96"/>
      <c r="E407" s="103" t="s">
        <v>101</v>
      </c>
      <c r="F407" s="104">
        <v>2012800</v>
      </c>
      <c r="G407" s="89"/>
      <c r="H407" s="89"/>
    </row>
    <row r="408" spans="1:8" ht="22.5" customHeight="1">
      <c r="A408" s="96"/>
      <c r="B408" s="96"/>
      <c r="C408" s="96" t="s">
        <v>814</v>
      </c>
      <c r="D408" s="96"/>
      <c r="E408" s="103" t="s">
        <v>815</v>
      </c>
      <c r="F408" s="104">
        <v>2012800</v>
      </c>
      <c r="G408" s="89"/>
      <c r="H408" s="89"/>
    </row>
    <row r="409" spans="1:8" ht="41.25" customHeight="1">
      <c r="A409" s="96"/>
      <c r="B409" s="96"/>
      <c r="C409" s="96" t="s">
        <v>816</v>
      </c>
      <c r="D409" s="96"/>
      <c r="E409" s="103" t="s">
        <v>817</v>
      </c>
      <c r="F409" s="104">
        <f>F410+F412</f>
        <v>2012800</v>
      </c>
      <c r="G409" s="89"/>
      <c r="H409" s="89"/>
    </row>
    <row r="410" spans="1:8" ht="14.25">
      <c r="A410" s="105"/>
      <c r="B410" s="105"/>
      <c r="C410" s="105" t="s">
        <v>818</v>
      </c>
      <c r="D410" s="105"/>
      <c r="E410" s="106" t="s">
        <v>819</v>
      </c>
      <c r="F410" s="107">
        <v>1255000</v>
      </c>
      <c r="G410" s="89"/>
      <c r="H410" s="89"/>
    </row>
    <row r="411" spans="1:8" ht="14.25">
      <c r="A411" s="105"/>
      <c r="B411" s="105"/>
      <c r="C411" s="105"/>
      <c r="D411" s="105" t="s">
        <v>56</v>
      </c>
      <c r="E411" s="106" t="s">
        <v>357</v>
      </c>
      <c r="F411" s="107">
        <v>1255000</v>
      </c>
      <c r="G411" s="89"/>
      <c r="H411" s="89"/>
    </row>
    <row r="412" spans="1:8" ht="14.25">
      <c r="A412" s="105"/>
      <c r="B412" s="105"/>
      <c r="C412" s="105" t="s">
        <v>820</v>
      </c>
      <c r="D412" s="105"/>
      <c r="E412" s="106" t="s">
        <v>821</v>
      </c>
      <c r="F412" s="107">
        <v>757800</v>
      </c>
      <c r="G412" s="89"/>
      <c r="H412" s="89"/>
    </row>
    <row r="413" spans="1:8" ht="14.25">
      <c r="A413" s="105"/>
      <c r="B413" s="105"/>
      <c r="C413" s="105"/>
      <c r="D413" s="105" t="s">
        <v>56</v>
      </c>
      <c r="E413" s="106" t="s">
        <v>357</v>
      </c>
      <c r="F413" s="107">
        <v>757800</v>
      </c>
      <c r="G413" s="89"/>
      <c r="H413" s="89"/>
    </row>
    <row r="414" spans="1:8" ht="21" customHeight="1">
      <c r="A414" s="96"/>
      <c r="B414" s="96"/>
      <c r="C414" s="96" t="s">
        <v>645</v>
      </c>
      <c r="D414" s="96"/>
      <c r="E414" s="103" t="s">
        <v>480</v>
      </c>
      <c r="F414" s="104">
        <f>F415+F417+F419</f>
        <v>13783609.31</v>
      </c>
      <c r="G414" s="89"/>
      <c r="H414" s="89"/>
    </row>
    <row r="415" spans="1:8" ht="14.25">
      <c r="A415" s="105"/>
      <c r="B415" s="105"/>
      <c r="C415" s="105" t="s">
        <v>822</v>
      </c>
      <c r="D415" s="105"/>
      <c r="E415" s="106" t="s">
        <v>823</v>
      </c>
      <c r="F415" s="107">
        <v>10908499.56</v>
      </c>
      <c r="G415" s="89"/>
      <c r="H415" s="89"/>
    </row>
    <row r="416" spans="1:8" ht="14.25">
      <c r="A416" s="105"/>
      <c r="B416" s="105"/>
      <c r="C416" s="105"/>
      <c r="D416" s="105" t="s">
        <v>56</v>
      </c>
      <c r="E416" s="106" t="s">
        <v>357</v>
      </c>
      <c r="F416" s="107">
        <v>10908499.56</v>
      </c>
      <c r="G416" s="89"/>
      <c r="H416" s="89"/>
    </row>
    <row r="417" spans="1:8" ht="14.25">
      <c r="A417" s="105"/>
      <c r="B417" s="105"/>
      <c r="C417" s="105" t="s">
        <v>824</v>
      </c>
      <c r="D417" s="105"/>
      <c r="E417" s="106" t="s">
        <v>823</v>
      </c>
      <c r="F417" s="107">
        <v>2853109.75</v>
      </c>
      <c r="G417" s="89"/>
      <c r="H417" s="89"/>
    </row>
    <row r="418" spans="1:8" ht="14.25">
      <c r="A418" s="108"/>
      <c r="B418" s="108"/>
      <c r="C418" s="108"/>
      <c r="D418" s="108" t="s">
        <v>56</v>
      </c>
      <c r="E418" s="109" t="s">
        <v>357</v>
      </c>
      <c r="F418" s="110">
        <v>2853109.75</v>
      </c>
      <c r="G418" s="89"/>
      <c r="H418" s="89"/>
    </row>
    <row r="419" spans="1:8" ht="14.25">
      <c r="A419" s="108"/>
      <c r="B419" s="108"/>
      <c r="C419" s="108" t="s">
        <v>825</v>
      </c>
      <c r="D419" s="108"/>
      <c r="E419" s="109" t="s">
        <v>826</v>
      </c>
      <c r="F419" s="110">
        <v>22000</v>
      </c>
      <c r="G419" s="89"/>
      <c r="H419" s="89"/>
    </row>
    <row r="420" spans="1:8" ht="14.25">
      <c r="A420" s="108"/>
      <c r="B420" s="108"/>
      <c r="C420" s="108"/>
      <c r="D420" s="108" t="s">
        <v>56</v>
      </c>
      <c r="E420" s="109" t="s">
        <v>357</v>
      </c>
      <c r="F420" s="110">
        <v>22000</v>
      </c>
      <c r="G420" s="89"/>
      <c r="H420" s="89"/>
    </row>
    <row r="421" spans="1:8" ht="18" customHeight="1">
      <c r="A421" s="100"/>
      <c r="B421" s="100" t="s">
        <v>522</v>
      </c>
      <c r="C421" s="100"/>
      <c r="D421" s="100"/>
      <c r="E421" s="101" t="s">
        <v>523</v>
      </c>
      <c r="F421" s="102">
        <v>167750</v>
      </c>
      <c r="G421" s="89"/>
      <c r="H421" s="89"/>
    </row>
    <row r="422" spans="1:8" ht="24" customHeight="1">
      <c r="A422" s="100"/>
      <c r="B422" s="100" t="s">
        <v>524</v>
      </c>
      <c r="C422" s="100"/>
      <c r="D422" s="100"/>
      <c r="E422" s="101" t="s">
        <v>525</v>
      </c>
      <c r="F422" s="102">
        <v>167750</v>
      </c>
      <c r="G422" s="89"/>
      <c r="H422" s="89"/>
    </row>
    <row r="423" spans="1:8" ht="18.75" customHeight="1">
      <c r="A423" s="100"/>
      <c r="B423" s="100"/>
      <c r="C423" s="100" t="s">
        <v>645</v>
      </c>
      <c r="D423" s="100"/>
      <c r="E423" s="101" t="s">
        <v>480</v>
      </c>
      <c r="F423" s="102">
        <v>167750</v>
      </c>
      <c r="G423" s="89"/>
      <c r="H423" s="89"/>
    </row>
    <row r="424" spans="1:8" ht="24">
      <c r="A424" s="108"/>
      <c r="B424" s="108"/>
      <c r="C424" s="108" t="s">
        <v>827</v>
      </c>
      <c r="D424" s="108"/>
      <c r="E424" s="109" t="s">
        <v>828</v>
      </c>
      <c r="F424" s="110">
        <v>167750</v>
      </c>
      <c r="G424" s="89"/>
      <c r="H424" s="89"/>
    </row>
    <row r="425" spans="1:8" ht="14.25">
      <c r="A425" s="108"/>
      <c r="B425" s="108"/>
      <c r="C425" s="108"/>
      <c r="D425" s="108" t="s">
        <v>56</v>
      </c>
      <c r="E425" s="109" t="s">
        <v>357</v>
      </c>
      <c r="F425" s="110">
        <v>167750</v>
      </c>
      <c r="G425" s="89"/>
      <c r="H425" s="89"/>
    </row>
    <row r="426" spans="1:8" ht="21" customHeight="1">
      <c r="A426" s="100"/>
      <c r="B426" s="100" t="s">
        <v>69</v>
      </c>
      <c r="C426" s="100"/>
      <c r="D426" s="100"/>
      <c r="E426" s="101" t="s">
        <v>370</v>
      </c>
      <c r="F426" s="102">
        <f>F427+F431+F437</f>
        <v>23755440.59</v>
      </c>
      <c r="G426" s="89"/>
      <c r="H426" s="89"/>
    </row>
    <row r="427" spans="1:8" ht="18.75" customHeight="1">
      <c r="A427" s="100"/>
      <c r="B427" s="100" t="s">
        <v>45</v>
      </c>
      <c r="C427" s="100"/>
      <c r="D427" s="100"/>
      <c r="E427" s="101" t="s">
        <v>46</v>
      </c>
      <c r="F427" s="102">
        <v>231924.53</v>
      </c>
      <c r="G427" s="89"/>
      <c r="H427" s="89"/>
    </row>
    <row r="428" spans="1:8" ht="21" customHeight="1">
      <c r="A428" s="100"/>
      <c r="B428" s="100"/>
      <c r="C428" s="100" t="s">
        <v>645</v>
      </c>
      <c r="D428" s="100"/>
      <c r="E428" s="101" t="s">
        <v>480</v>
      </c>
      <c r="F428" s="102">
        <v>231924.53</v>
      </c>
      <c r="G428" s="89"/>
      <c r="H428" s="89"/>
    </row>
    <row r="429" spans="1:8" ht="24">
      <c r="A429" s="100"/>
      <c r="B429" s="100"/>
      <c r="C429" s="108" t="s">
        <v>829</v>
      </c>
      <c r="D429" s="108"/>
      <c r="E429" s="109" t="s">
        <v>316</v>
      </c>
      <c r="F429" s="110">
        <v>231924.53</v>
      </c>
      <c r="G429" s="89"/>
      <c r="H429" s="89"/>
    </row>
    <row r="430" spans="1:8" ht="14.25">
      <c r="A430" s="108"/>
      <c r="B430" s="108"/>
      <c r="C430" s="108"/>
      <c r="D430" s="108" t="s">
        <v>59</v>
      </c>
      <c r="E430" s="109" t="s">
        <v>60</v>
      </c>
      <c r="F430" s="110">
        <v>231924.53</v>
      </c>
      <c r="G430" s="89"/>
      <c r="H430" s="89"/>
    </row>
    <row r="431" spans="1:8" ht="21" customHeight="1">
      <c r="A431" s="100"/>
      <c r="B431" s="100" t="s">
        <v>180</v>
      </c>
      <c r="C431" s="100"/>
      <c r="D431" s="100"/>
      <c r="E431" s="101" t="s">
        <v>181</v>
      </c>
      <c r="F431" s="102">
        <v>23454333.88</v>
      </c>
      <c r="G431" s="89"/>
      <c r="H431" s="89"/>
    </row>
    <row r="432" spans="1:8" ht="42" customHeight="1">
      <c r="A432" s="100"/>
      <c r="B432" s="100"/>
      <c r="C432" s="100" t="s">
        <v>756</v>
      </c>
      <c r="D432" s="100"/>
      <c r="E432" s="101" t="s">
        <v>95</v>
      </c>
      <c r="F432" s="102">
        <v>23454333.88</v>
      </c>
      <c r="G432" s="89"/>
      <c r="H432" s="89"/>
    </row>
    <row r="433" spans="1:8" ht="27" customHeight="1">
      <c r="A433" s="96"/>
      <c r="B433" s="96"/>
      <c r="C433" s="96" t="s">
        <v>757</v>
      </c>
      <c r="D433" s="96"/>
      <c r="E433" s="103" t="s">
        <v>87</v>
      </c>
      <c r="F433" s="104">
        <v>23454333.88</v>
      </c>
      <c r="G433" s="89"/>
      <c r="H433" s="89"/>
    </row>
    <row r="434" spans="1:8" ht="22.5" customHeight="1">
      <c r="A434" s="96"/>
      <c r="B434" s="96"/>
      <c r="C434" s="96" t="s">
        <v>762</v>
      </c>
      <c r="D434" s="96"/>
      <c r="E434" s="103" t="s">
        <v>496</v>
      </c>
      <c r="F434" s="104">
        <v>23454333.88</v>
      </c>
      <c r="G434" s="89"/>
      <c r="H434" s="89"/>
    </row>
    <row r="435" spans="1:8" ht="36">
      <c r="A435" s="108"/>
      <c r="B435" s="108"/>
      <c r="C435" s="108" t="s">
        <v>830</v>
      </c>
      <c r="D435" s="108"/>
      <c r="E435" s="114" t="s">
        <v>831</v>
      </c>
      <c r="F435" s="110">
        <v>23454333.88</v>
      </c>
      <c r="G435" s="89"/>
      <c r="H435" s="89"/>
    </row>
    <row r="436" spans="1:8" ht="14.25">
      <c r="A436" s="108"/>
      <c r="B436" s="108"/>
      <c r="C436" s="108"/>
      <c r="D436" s="108" t="s">
        <v>63</v>
      </c>
      <c r="E436" s="109" t="s">
        <v>81</v>
      </c>
      <c r="F436" s="110">
        <v>23454333.88</v>
      </c>
      <c r="G436" s="89"/>
      <c r="H436" s="89"/>
    </row>
    <row r="437" spans="1:8" ht="21.75" customHeight="1">
      <c r="A437" s="100"/>
      <c r="B437" s="100" t="s">
        <v>508</v>
      </c>
      <c r="C437" s="100"/>
      <c r="D437" s="100"/>
      <c r="E437" s="101" t="s">
        <v>509</v>
      </c>
      <c r="F437" s="102">
        <v>69182.18</v>
      </c>
      <c r="G437" s="89"/>
      <c r="H437" s="89"/>
    </row>
    <row r="438" spans="1:8" ht="42.75" customHeight="1">
      <c r="A438" s="100"/>
      <c r="B438" s="100"/>
      <c r="C438" s="100" t="s">
        <v>756</v>
      </c>
      <c r="D438" s="100"/>
      <c r="E438" s="101" t="s">
        <v>95</v>
      </c>
      <c r="F438" s="102">
        <v>69182.18</v>
      </c>
      <c r="G438" s="89"/>
      <c r="H438" s="89"/>
    </row>
    <row r="439" spans="1:8" ht="28.5" customHeight="1">
      <c r="A439" s="96"/>
      <c r="B439" s="96"/>
      <c r="C439" s="96" t="s">
        <v>757</v>
      </c>
      <c r="D439" s="96"/>
      <c r="E439" s="103" t="s">
        <v>87</v>
      </c>
      <c r="F439" s="104">
        <v>69182.18</v>
      </c>
      <c r="G439" s="89"/>
      <c r="H439" s="89"/>
    </row>
    <row r="440" spans="1:8" ht="18" customHeight="1">
      <c r="A440" s="96"/>
      <c r="B440" s="96"/>
      <c r="C440" s="96" t="s">
        <v>762</v>
      </c>
      <c r="D440" s="96"/>
      <c r="E440" s="103" t="s">
        <v>496</v>
      </c>
      <c r="F440" s="104">
        <v>69182.18</v>
      </c>
      <c r="G440" s="89"/>
      <c r="H440" s="89"/>
    </row>
    <row r="441" spans="1:8" ht="24">
      <c r="A441" s="105"/>
      <c r="B441" s="105"/>
      <c r="C441" s="105" t="s">
        <v>832</v>
      </c>
      <c r="D441" s="105"/>
      <c r="E441" s="106" t="s">
        <v>833</v>
      </c>
      <c r="F441" s="107">
        <v>69182.18</v>
      </c>
      <c r="G441" s="89"/>
      <c r="H441" s="89"/>
    </row>
    <row r="442" spans="1:8" ht="14.25">
      <c r="A442" s="105"/>
      <c r="B442" s="105"/>
      <c r="C442" s="105"/>
      <c r="D442" s="105" t="s">
        <v>56</v>
      </c>
      <c r="E442" s="106" t="s">
        <v>357</v>
      </c>
      <c r="F442" s="107">
        <v>69182.18</v>
      </c>
      <c r="G442" s="89"/>
      <c r="H442" s="89"/>
    </row>
    <row r="443" spans="1:8" ht="24.75" customHeight="1">
      <c r="A443" s="97" t="s">
        <v>174</v>
      </c>
      <c r="B443" s="97"/>
      <c r="C443" s="97"/>
      <c r="D443" s="97"/>
      <c r="E443" s="124" t="s">
        <v>175</v>
      </c>
      <c r="F443" s="99">
        <f>F444+F587+F602+F614+F621+F672+F713+F719+F752+F763</f>
        <v>202579123</v>
      </c>
      <c r="G443" s="89"/>
      <c r="H443" s="89"/>
    </row>
    <row r="444" spans="1:8" ht="14.25">
      <c r="A444" s="100"/>
      <c r="B444" s="100" t="s">
        <v>70</v>
      </c>
      <c r="C444" s="100"/>
      <c r="D444" s="100"/>
      <c r="E444" s="101" t="s">
        <v>374</v>
      </c>
      <c r="F444" s="102">
        <v>54138216.47</v>
      </c>
      <c r="G444" s="89"/>
      <c r="H444" s="89"/>
    </row>
    <row r="445" spans="1:8" ht="23.25" customHeight="1">
      <c r="A445" s="100"/>
      <c r="B445" s="100" t="s">
        <v>3</v>
      </c>
      <c r="C445" s="100"/>
      <c r="D445" s="100"/>
      <c r="E445" s="101" t="s">
        <v>4</v>
      </c>
      <c r="F445" s="102">
        <v>1650200</v>
      </c>
      <c r="G445" s="89"/>
      <c r="H445" s="89"/>
    </row>
    <row r="446" spans="1:8" ht="18" customHeight="1">
      <c r="A446" s="96"/>
      <c r="B446" s="96"/>
      <c r="C446" s="96" t="s">
        <v>834</v>
      </c>
      <c r="D446" s="96"/>
      <c r="E446" s="103" t="s">
        <v>368</v>
      </c>
      <c r="F446" s="104">
        <v>1650200</v>
      </c>
      <c r="G446" s="89"/>
      <c r="H446" s="89"/>
    </row>
    <row r="447" spans="1:8" ht="21" customHeight="1">
      <c r="A447" s="96"/>
      <c r="B447" s="96"/>
      <c r="C447" s="96" t="s">
        <v>835</v>
      </c>
      <c r="D447" s="96"/>
      <c r="E447" s="103" t="s">
        <v>369</v>
      </c>
      <c r="F447" s="104">
        <v>1650200</v>
      </c>
      <c r="G447" s="89"/>
      <c r="H447" s="89"/>
    </row>
    <row r="448" spans="1:8" ht="28.5" customHeight="1">
      <c r="A448" s="96"/>
      <c r="B448" s="96"/>
      <c r="C448" s="96" t="s">
        <v>836</v>
      </c>
      <c r="D448" s="96"/>
      <c r="E448" s="103" t="s">
        <v>510</v>
      </c>
      <c r="F448" s="104">
        <f>F449+F453</f>
        <v>1650200</v>
      </c>
      <c r="G448" s="89"/>
      <c r="H448" s="89"/>
    </row>
    <row r="449" spans="1:8" ht="14.25">
      <c r="A449" s="96"/>
      <c r="B449" s="96"/>
      <c r="C449" s="105" t="s">
        <v>837</v>
      </c>
      <c r="D449" s="105"/>
      <c r="E449" s="106" t="s">
        <v>5</v>
      </c>
      <c r="F449" s="104">
        <f>F450</f>
        <v>1547735.27</v>
      </c>
      <c r="G449" s="89"/>
      <c r="H449" s="89"/>
    </row>
    <row r="450" spans="1:8" ht="24">
      <c r="A450" s="96"/>
      <c r="B450" s="96"/>
      <c r="C450" s="96"/>
      <c r="D450" s="105" t="s">
        <v>62</v>
      </c>
      <c r="E450" s="106" t="s">
        <v>363</v>
      </c>
      <c r="F450" s="107">
        <f>F451+F452</f>
        <v>1547735.27</v>
      </c>
      <c r="G450" s="89"/>
      <c r="H450" s="89"/>
    </row>
    <row r="451" spans="1:8" ht="14.25" hidden="1">
      <c r="A451" s="105"/>
      <c r="B451" s="105"/>
      <c r="C451" s="105"/>
      <c r="D451" s="105"/>
      <c r="E451" s="106"/>
      <c r="F451" s="107">
        <v>1226067.43</v>
      </c>
      <c r="G451" s="89"/>
      <c r="H451" s="89"/>
    </row>
    <row r="452" spans="1:8" ht="14.25" hidden="1">
      <c r="A452" s="105"/>
      <c r="B452" s="105"/>
      <c r="C452" s="105"/>
      <c r="D452" s="105"/>
      <c r="E452" s="106"/>
      <c r="F452" s="107">
        <v>321667.84</v>
      </c>
      <c r="G452" s="89"/>
      <c r="H452" s="89"/>
    </row>
    <row r="453" spans="1:8" ht="14.25">
      <c r="A453" s="105"/>
      <c r="B453" s="105"/>
      <c r="C453" s="105" t="s">
        <v>838</v>
      </c>
      <c r="D453" s="105"/>
      <c r="E453" s="106" t="s">
        <v>511</v>
      </c>
      <c r="F453" s="107">
        <f>F454</f>
        <v>102464.73</v>
      </c>
      <c r="G453" s="89"/>
      <c r="H453" s="89"/>
    </row>
    <row r="454" spans="1:8" ht="24">
      <c r="A454" s="105"/>
      <c r="B454" s="105"/>
      <c r="C454" s="105"/>
      <c r="D454" s="105" t="s">
        <v>62</v>
      </c>
      <c r="E454" s="106" t="s">
        <v>363</v>
      </c>
      <c r="F454" s="107">
        <f>F455+F456</f>
        <v>102464.73</v>
      </c>
      <c r="G454" s="89"/>
      <c r="H454" s="89"/>
    </row>
    <row r="455" spans="1:8" ht="14.25" hidden="1">
      <c r="A455" s="105"/>
      <c r="B455" s="105"/>
      <c r="C455" s="105"/>
      <c r="D455" s="105"/>
      <c r="E455" s="106"/>
      <c r="F455" s="107">
        <v>78697.95</v>
      </c>
      <c r="G455" s="89"/>
      <c r="H455" s="89"/>
    </row>
    <row r="456" spans="1:8" ht="14.25" customHeight="1" hidden="1">
      <c r="A456" s="105"/>
      <c r="B456" s="105"/>
      <c r="C456" s="105"/>
      <c r="D456" s="105"/>
      <c r="E456" s="106"/>
      <c r="F456" s="107">
        <v>23766.78</v>
      </c>
      <c r="G456" s="89"/>
      <c r="H456" s="89"/>
    </row>
    <row r="457" spans="1:8" ht="14.25" customHeight="1">
      <c r="A457" s="108"/>
      <c r="B457" s="108"/>
      <c r="C457" s="108"/>
      <c r="D457" s="108" t="s">
        <v>62</v>
      </c>
      <c r="E457" s="109" t="s">
        <v>363</v>
      </c>
      <c r="F457" s="110"/>
      <c r="G457" s="89"/>
      <c r="H457" s="89"/>
    </row>
    <row r="458" spans="1:8" ht="33.75" customHeight="1">
      <c r="A458" s="100"/>
      <c r="B458" s="100" t="s">
        <v>6</v>
      </c>
      <c r="C458" s="100"/>
      <c r="D458" s="100"/>
      <c r="E458" s="101" t="s">
        <v>7</v>
      </c>
      <c r="F458" s="102">
        <f>F459+F506+F520</f>
        <v>23392099.999999996</v>
      </c>
      <c r="G458" s="89"/>
      <c r="H458" s="89"/>
    </row>
    <row r="459" spans="1:8" ht="24" customHeight="1">
      <c r="A459" s="100"/>
      <c r="B459" s="100"/>
      <c r="C459" s="100" t="s">
        <v>834</v>
      </c>
      <c r="D459" s="100"/>
      <c r="E459" s="101" t="s">
        <v>368</v>
      </c>
      <c r="F459" s="102">
        <f>F460+F467</f>
        <v>22044599.999999996</v>
      </c>
      <c r="G459" s="89"/>
      <c r="H459" s="89"/>
    </row>
    <row r="460" spans="1:8" ht="30" customHeight="1">
      <c r="A460" s="96"/>
      <c r="B460" s="96"/>
      <c r="C460" s="96" t="s">
        <v>839</v>
      </c>
      <c r="D460" s="96"/>
      <c r="E460" s="103" t="s">
        <v>379</v>
      </c>
      <c r="F460" s="104">
        <f>F461+F464</f>
        <v>147400</v>
      </c>
      <c r="G460" s="89"/>
      <c r="H460" s="89"/>
    </row>
    <row r="461" spans="1:8" ht="30" customHeight="1">
      <c r="A461" s="96"/>
      <c r="B461" s="96"/>
      <c r="C461" s="96" t="s">
        <v>840</v>
      </c>
      <c r="D461" s="96"/>
      <c r="E461" s="103" t="s">
        <v>512</v>
      </c>
      <c r="F461" s="104">
        <v>25000</v>
      </c>
      <c r="G461" s="89"/>
      <c r="H461" s="89"/>
    </row>
    <row r="462" spans="1:8" ht="24">
      <c r="A462" s="105"/>
      <c r="B462" s="105"/>
      <c r="C462" s="105" t="s">
        <v>841</v>
      </c>
      <c r="D462" s="105"/>
      <c r="E462" s="106" t="s">
        <v>513</v>
      </c>
      <c r="F462" s="107">
        <v>25000</v>
      </c>
      <c r="G462" s="89"/>
      <c r="H462" s="89"/>
    </row>
    <row r="463" spans="1:8" ht="14.25">
      <c r="A463" s="105"/>
      <c r="B463" s="105"/>
      <c r="C463" s="105"/>
      <c r="D463" s="105" t="s">
        <v>56</v>
      </c>
      <c r="E463" s="106" t="s">
        <v>357</v>
      </c>
      <c r="F463" s="107">
        <v>25000</v>
      </c>
      <c r="G463" s="89"/>
      <c r="H463" s="89"/>
    </row>
    <row r="464" spans="1:8" ht="29.25" customHeight="1">
      <c r="A464" s="96"/>
      <c r="B464" s="96"/>
      <c r="C464" s="96" t="s">
        <v>842</v>
      </c>
      <c r="D464" s="96"/>
      <c r="E464" s="103" t="s">
        <v>514</v>
      </c>
      <c r="F464" s="104">
        <v>122400</v>
      </c>
      <c r="G464" s="89"/>
      <c r="H464" s="89"/>
    </row>
    <row r="465" spans="1:8" ht="14.25">
      <c r="A465" s="105"/>
      <c r="B465" s="105"/>
      <c r="C465" s="105" t="s">
        <v>843</v>
      </c>
      <c r="D465" s="105"/>
      <c r="E465" s="106" t="s">
        <v>380</v>
      </c>
      <c r="F465" s="107">
        <v>122400</v>
      </c>
      <c r="G465" s="89"/>
      <c r="H465" s="89"/>
    </row>
    <row r="466" spans="1:8" ht="14.25">
      <c r="A466" s="105"/>
      <c r="B466" s="105"/>
      <c r="C466" s="105"/>
      <c r="D466" s="105" t="s">
        <v>56</v>
      </c>
      <c r="E466" s="106" t="s">
        <v>357</v>
      </c>
      <c r="F466" s="107">
        <v>122400</v>
      </c>
      <c r="G466" s="89"/>
      <c r="H466" s="89"/>
    </row>
    <row r="467" spans="1:8" ht="22.5" customHeight="1">
      <c r="A467" s="96"/>
      <c r="B467" s="96"/>
      <c r="C467" s="96" t="s">
        <v>835</v>
      </c>
      <c r="D467" s="96"/>
      <c r="E467" s="103" t="s">
        <v>369</v>
      </c>
      <c r="F467" s="104">
        <f>F468+F478</f>
        <v>21897199.999999996</v>
      </c>
      <c r="G467" s="89"/>
      <c r="H467" s="89"/>
    </row>
    <row r="468" spans="1:8" ht="30" customHeight="1">
      <c r="A468" s="96"/>
      <c r="B468" s="96"/>
      <c r="C468" s="96" t="s">
        <v>836</v>
      </c>
      <c r="D468" s="96"/>
      <c r="E468" s="103" t="s">
        <v>510</v>
      </c>
      <c r="F468" s="104">
        <f>F469</f>
        <v>18894999.999999996</v>
      </c>
      <c r="G468" s="89"/>
      <c r="H468" s="89"/>
    </row>
    <row r="469" spans="1:8" ht="14.25">
      <c r="A469" s="96"/>
      <c r="B469" s="96"/>
      <c r="C469" s="105" t="s">
        <v>844</v>
      </c>
      <c r="D469" s="105"/>
      <c r="E469" s="106" t="s">
        <v>366</v>
      </c>
      <c r="F469" s="107">
        <f>F470+F474+F477</f>
        <v>18894999.999999996</v>
      </c>
      <c r="G469" s="89"/>
      <c r="H469" s="89"/>
    </row>
    <row r="470" spans="1:8" ht="24">
      <c r="A470" s="96"/>
      <c r="B470" s="96"/>
      <c r="C470" s="96"/>
      <c r="D470" s="105" t="s">
        <v>62</v>
      </c>
      <c r="E470" s="106" t="s">
        <v>363</v>
      </c>
      <c r="F470" s="107">
        <f>F471+F472+F473</f>
        <v>18126422.439999998</v>
      </c>
      <c r="G470" s="89"/>
      <c r="H470" s="89"/>
    </row>
    <row r="471" spans="1:8" ht="14.25" hidden="1">
      <c r="A471" s="105"/>
      <c r="B471" s="105"/>
      <c r="C471" s="105"/>
      <c r="D471" s="105"/>
      <c r="E471" s="106"/>
      <c r="F471" s="107">
        <v>14026502.53</v>
      </c>
      <c r="G471" s="89"/>
      <c r="H471" s="89"/>
    </row>
    <row r="472" spans="1:8" ht="14.25" hidden="1">
      <c r="A472" s="105"/>
      <c r="B472" s="105"/>
      <c r="C472" s="105"/>
      <c r="D472" s="105"/>
      <c r="E472" s="106"/>
      <c r="F472" s="107">
        <v>28024.24</v>
      </c>
      <c r="G472" s="89"/>
      <c r="H472" s="89"/>
    </row>
    <row r="473" spans="1:8" ht="14.25" hidden="1">
      <c r="A473" s="105"/>
      <c r="B473" s="105"/>
      <c r="C473" s="105"/>
      <c r="D473" s="105"/>
      <c r="E473" s="106"/>
      <c r="F473" s="107">
        <v>4071895.67</v>
      </c>
      <c r="G473" s="89"/>
      <c r="H473" s="89"/>
    </row>
    <row r="474" spans="1:8" ht="14.25">
      <c r="A474" s="105"/>
      <c r="B474" s="105"/>
      <c r="C474" s="105"/>
      <c r="D474" s="105" t="s">
        <v>56</v>
      </c>
      <c r="E474" s="106" t="s">
        <v>357</v>
      </c>
      <c r="F474" s="107">
        <f>F475+F476</f>
        <v>768577.56</v>
      </c>
      <c r="G474" s="89"/>
      <c r="H474" s="89"/>
    </row>
    <row r="475" spans="1:8" ht="14.25" customHeight="1" hidden="1">
      <c r="A475" s="105"/>
      <c r="B475" s="105"/>
      <c r="C475" s="105"/>
      <c r="D475" s="105"/>
      <c r="E475" s="106"/>
      <c r="F475" s="107">
        <v>469603.61</v>
      </c>
      <c r="G475" s="89"/>
      <c r="H475" s="89"/>
    </row>
    <row r="476" spans="1:8" ht="14.25" customHeight="1" hidden="1">
      <c r="A476" s="105"/>
      <c r="B476" s="105"/>
      <c r="C476" s="105"/>
      <c r="D476" s="105"/>
      <c r="E476" s="106"/>
      <c r="F476" s="107">
        <v>298973.95</v>
      </c>
      <c r="G476" s="89"/>
      <c r="H476" s="89"/>
    </row>
    <row r="477" spans="1:8" ht="14.25" customHeight="1">
      <c r="A477" s="105"/>
      <c r="B477" s="105"/>
      <c r="C477" s="105"/>
      <c r="D477" s="105" t="s">
        <v>59</v>
      </c>
      <c r="E477" s="106" t="s">
        <v>60</v>
      </c>
      <c r="F477" s="107">
        <v>0</v>
      </c>
      <c r="G477" s="89"/>
      <c r="H477" s="89"/>
    </row>
    <row r="478" spans="1:8" ht="30.75" customHeight="1">
      <c r="A478" s="96"/>
      <c r="B478" s="96"/>
      <c r="C478" s="96" t="s">
        <v>845</v>
      </c>
      <c r="D478" s="96"/>
      <c r="E478" s="103" t="s">
        <v>515</v>
      </c>
      <c r="F478" s="104">
        <f>F479+F486+F488+F490+F497+F499</f>
        <v>3002200</v>
      </c>
      <c r="G478" s="89"/>
      <c r="H478" s="89"/>
    </row>
    <row r="479" spans="1:8" ht="14.25" customHeight="1">
      <c r="A479" s="96"/>
      <c r="B479" s="96"/>
      <c r="C479" s="105" t="s">
        <v>846</v>
      </c>
      <c r="D479" s="105"/>
      <c r="E479" s="106" t="s">
        <v>847</v>
      </c>
      <c r="F479" s="107">
        <f>F480+F483</f>
        <v>384300</v>
      </c>
      <c r="G479" s="89"/>
      <c r="H479" s="89"/>
    </row>
    <row r="480" spans="1:8" ht="14.25" customHeight="1">
      <c r="A480" s="96"/>
      <c r="B480" s="96"/>
      <c r="C480" s="96"/>
      <c r="D480" s="105" t="s">
        <v>62</v>
      </c>
      <c r="E480" s="106" t="s">
        <v>363</v>
      </c>
      <c r="F480" s="107">
        <f>F481+F482</f>
        <v>257100</v>
      </c>
      <c r="G480" s="89"/>
      <c r="H480" s="89"/>
    </row>
    <row r="481" spans="1:8" ht="14.25" hidden="1">
      <c r="A481" s="105"/>
      <c r="B481" s="105"/>
      <c r="C481" s="105"/>
      <c r="D481" s="105"/>
      <c r="E481" s="106"/>
      <c r="F481" s="107">
        <v>197500</v>
      </c>
      <c r="G481" s="89"/>
      <c r="H481" s="89"/>
    </row>
    <row r="482" spans="1:8" ht="14.25" hidden="1">
      <c r="A482" s="105"/>
      <c r="B482" s="105"/>
      <c r="C482" s="105"/>
      <c r="D482" s="105"/>
      <c r="E482" s="106"/>
      <c r="F482" s="107">
        <v>59600</v>
      </c>
      <c r="G482" s="89"/>
      <c r="H482" s="89"/>
    </row>
    <row r="483" spans="1:8" ht="14.25">
      <c r="A483" s="105"/>
      <c r="B483" s="105"/>
      <c r="C483" s="105"/>
      <c r="D483" s="105" t="s">
        <v>56</v>
      </c>
      <c r="E483" s="106" t="s">
        <v>357</v>
      </c>
      <c r="F483" s="107">
        <f>F484+F485</f>
        <v>127200</v>
      </c>
      <c r="G483" s="89"/>
      <c r="H483" s="89"/>
    </row>
    <row r="484" spans="1:8" ht="14.25" hidden="1">
      <c r="A484" s="105"/>
      <c r="B484" s="105"/>
      <c r="C484" s="105"/>
      <c r="D484" s="105"/>
      <c r="E484" s="106"/>
      <c r="F484" s="107">
        <v>15525</v>
      </c>
      <c r="G484" s="89"/>
      <c r="H484" s="89"/>
    </row>
    <row r="485" spans="1:8" ht="14.25" customHeight="1" hidden="1">
      <c r="A485" s="105"/>
      <c r="B485" s="105"/>
      <c r="C485" s="105"/>
      <c r="D485" s="105"/>
      <c r="E485" s="106"/>
      <c r="F485" s="107">
        <v>111675</v>
      </c>
      <c r="G485" s="89"/>
      <c r="H485" s="89"/>
    </row>
    <row r="486" spans="1:8" ht="14.25" customHeight="1">
      <c r="A486" s="105"/>
      <c r="B486" s="105"/>
      <c r="C486" s="105" t="s">
        <v>848</v>
      </c>
      <c r="D486" s="105"/>
      <c r="E486" s="106" t="s">
        <v>165</v>
      </c>
      <c r="F486" s="107">
        <v>0</v>
      </c>
      <c r="G486" s="89"/>
      <c r="H486" s="89"/>
    </row>
    <row r="487" spans="1:8" ht="14.25">
      <c r="A487" s="105"/>
      <c r="B487" s="105"/>
      <c r="C487" s="105"/>
      <c r="D487" s="105" t="s">
        <v>56</v>
      </c>
      <c r="E487" s="106" t="s">
        <v>357</v>
      </c>
      <c r="F487" s="107">
        <v>0</v>
      </c>
      <c r="G487" s="89"/>
      <c r="H487" s="89"/>
    </row>
    <row r="488" spans="1:8" ht="14.25" customHeight="1">
      <c r="A488" s="105"/>
      <c r="B488" s="105"/>
      <c r="C488" s="105" t="s">
        <v>849</v>
      </c>
      <c r="D488" s="105"/>
      <c r="E488" s="106" t="s">
        <v>382</v>
      </c>
      <c r="F488" s="107">
        <v>56100</v>
      </c>
      <c r="G488" s="89"/>
      <c r="H488" s="89"/>
    </row>
    <row r="489" spans="1:8" ht="14.25" customHeight="1">
      <c r="A489" s="105"/>
      <c r="B489" s="105"/>
      <c r="C489" s="105"/>
      <c r="D489" s="105" t="s">
        <v>56</v>
      </c>
      <c r="E489" s="106" t="s">
        <v>357</v>
      </c>
      <c r="F489" s="107">
        <v>56100</v>
      </c>
      <c r="G489" s="89"/>
      <c r="H489" s="89"/>
    </row>
    <row r="490" spans="1:8" ht="14.25">
      <c r="A490" s="105"/>
      <c r="B490" s="105"/>
      <c r="C490" s="105" t="s">
        <v>850</v>
      </c>
      <c r="D490" s="105"/>
      <c r="E490" s="106" t="s">
        <v>381</v>
      </c>
      <c r="F490" s="107">
        <f>F491+F494</f>
        <v>1879100</v>
      </c>
      <c r="G490" s="89"/>
      <c r="H490" s="89"/>
    </row>
    <row r="491" spans="1:8" ht="24">
      <c r="A491" s="105"/>
      <c r="B491" s="105"/>
      <c r="C491" s="105"/>
      <c r="D491" s="105" t="s">
        <v>62</v>
      </c>
      <c r="E491" s="106" t="s">
        <v>363</v>
      </c>
      <c r="F491" s="107">
        <f>F492+F493</f>
        <v>1777000</v>
      </c>
      <c r="G491" s="89"/>
      <c r="H491" s="89"/>
    </row>
    <row r="492" spans="1:8" ht="14.25" hidden="1">
      <c r="A492" s="105"/>
      <c r="B492" s="105"/>
      <c r="C492" s="105"/>
      <c r="D492" s="105"/>
      <c r="E492" s="106"/>
      <c r="F492" s="107">
        <v>1364870.92</v>
      </c>
      <c r="G492" s="89"/>
      <c r="H492" s="89"/>
    </row>
    <row r="493" spans="1:8" ht="14.25" hidden="1">
      <c r="A493" s="105"/>
      <c r="B493" s="105"/>
      <c r="C493" s="105"/>
      <c r="D493" s="105"/>
      <c r="E493" s="106"/>
      <c r="F493" s="107">
        <v>412129.08</v>
      </c>
      <c r="G493" s="89"/>
      <c r="H493" s="89"/>
    </row>
    <row r="494" spans="1:8" ht="14.25">
      <c r="A494" s="105"/>
      <c r="B494" s="105"/>
      <c r="C494" s="105"/>
      <c r="D494" s="105" t="s">
        <v>56</v>
      </c>
      <c r="E494" s="106" t="s">
        <v>357</v>
      </c>
      <c r="F494" s="107">
        <f>F495+F496</f>
        <v>102100</v>
      </c>
      <c r="G494" s="89"/>
      <c r="H494" s="89"/>
    </row>
    <row r="495" spans="1:8" ht="14.25" hidden="1">
      <c r="A495" s="105"/>
      <c r="B495" s="105"/>
      <c r="C495" s="105"/>
      <c r="D495" s="105"/>
      <c r="E495" s="106"/>
      <c r="F495" s="107">
        <v>27420</v>
      </c>
      <c r="G495" s="89"/>
      <c r="H495" s="89"/>
    </row>
    <row r="496" spans="1:8" ht="14.25" customHeight="1" hidden="1">
      <c r="A496" s="105"/>
      <c r="B496" s="105"/>
      <c r="C496" s="105"/>
      <c r="D496" s="105"/>
      <c r="E496" s="106"/>
      <c r="F496" s="107">
        <v>74680</v>
      </c>
      <c r="G496" s="89"/>
      <c r="H496" s="89"/>
    </row>
    <row r="497" spans="1:8" ht="14.25" customHeight="1">
      <c r="A497" s="105"/>
      <c r="B497" s="105"/>
      <c r="C497" s="105" t="s">
        <v>851</v>
      </c>
      <c r="D497" s="105"/>
      <c r="E497" s="106" t="s">
        <v>852</v>
      </c>
      <c r="F497" s="107">
        <v>13200</v>
      </c>
      <c r="G497" s="89"/>
      <c r="H497" s="89"/>
    </row>
    <row r="498" spans="1:8" ht="14.25">
      <c r="A498" s="105"/>
      <c r="B498" s="105"/>
      <c r="C498" s="105"/>
      <c r="D498" s="105" t="s">
        <v>56</v>
      </c>
      <c r="E498" s="106" t="s">
        <v>357</v>
      </c>
      <c r="F498" s="107">
        <v>13200</v>
      </c>
      <c r="G498" s="89"/>
      <c r="H498" s="89"/>
    </row>
    <row r="499" spans="1:8" ht="14.25" customHeight="1">
      <c r="A499" s="105"/>
      <c r="B499" s="105"/>
      <c r="C499" s="105" t="s">
        <v>853</v>
      </c>
      <c r="D499" s="105"/>
      <c r="E499" s="106" t="s">
        <v>166</v>
      </c>
      <c r="F499" s="107">
        <f>F500+F503</f>
        <v>669500</v>
      </c>
      <c r="G499" s="89"/>
      <c r="H499" s="89"/>
    </row>
    <row r="500" spans="1:8" ht="14.25" customHeight="1">
      <c r="A500" s="105"/>
      <c r="B500" s="105"/>
      <c r="C500" s="105"/>
      <c r="D500" s="105" t="s">
        <v>62</v>
      </c>
      <c r="E500" s="106" t="s">
        <v>363</v>
      </c>
      <c r="F500" s="107">
        <f>F501+F502</f>
        <v>647100</v>
      </c>
      <c r="G500" s="89"/>
      <c r="H500" s="89"/>
    </row>
    <row r="501" spans="1:8" ht="14.25" hidden="1">
      <c r="A501" s="105"/>
      <c r="B501" s="105"/>
      <c r="C501" s="105"/>
      <c r="D501" s="105"/>
      <c r="E501" s="106"/>
      <c r="F501" s="107">
        <v>488078.69</v>
      </c>
      <c r="G501" s="89"/>
      <c r="H501" s="89"/>
    </row>
    <row r="502" spans="1:8" ht="14.25" hidden="1">
      <c r="A502" s="105"/>
      <c r="B502" s="105"/>
      <c r="C502" s="105"/>
      <c r="D502" s="105"/>
      <c r="E502" s="106"/>
      <c r="F502" s="107">
        <v>159021.31</v>
      </c>
      <c r="G502" s="89"/>
      <c r="H502" s="89"/>
    </row>
    <row r="503" spans="1:8" ht="14.25">
      <c r="A503" s="105"/>
      <c r="B503" s="105"/>
      <c r="C503" s="105"/>
      <c r="D503" s="105" t="s">
        <v>56</v>
      </c>
      <c r="E503" s="106" t="s">
        <v>357</v>
      </c>
      <c r="F503" s="107">
        <f>F504+F505</f>
        <v>22400</v>
      </c>
      <c r="G503" s="89"/>
      <c r="H503" s="89"/>
    </row>
    <row r="504" spans="1:8" ht="14.25" hidden="1">
      <c r="A504" s="105"/>
      <c r="B504" s="105"/>
      <c r="C504" s="105"/>
      <c r="D504" s="105"/>
      <c r="E504" s="106"/>
      <c r="F504" s="107">
        <v>3800</v>
      </c>
      <c r="G504" s="89"/>
      <c r="H504" s="89"/>
    </row>
    <row r="505" spans="1:8" ht="14.25" customHeight="1" hidden="1">
      <c r="A505" s="105"/>
      <c r="B505" s="105"/>
      <c r="C505" s="105"/>
      <c r="D505" s="105"/>
      <c r="E505" s="106"/>
      <c r="F505" s="107">
        <v>18600</v>
      </c>
      <c r="G505" s="89"/>
      <c r="H505" s="89"/>
    </row>
    <row r="506" spans="1:8" ht="42" customHeight="1">
      <c r="A506" s="96"/>
      <c r="B506" s="96"/>
      <c r="C506" s="96" t="s">
        <v>854</v>
      </c>
      <c r="D506" s="96"/>
      <c r="E506" s="103" t="s">
        <v>383</v>
      </c>
      <c r="F506" s="104">
        <v>1277500</v>
      </c>
      <c r="G506" s="89"/>
      <c r="H506" s="89"/>
    </row>
    <row r="507" spans="1:8" ht="30" customHeight="1">
      <c r="A507" s="96"/>
      <c r="B507" s="96"/>
      <c r="C507" s="96" t="s">
        <v>855</v>
      </c>
      <c r="D507" s="96"/>
      <c r="E507" s="103" t="s">
        <v>384</v>
      </c>
      <c r="F507" s="104">
        <v>1277500</v>
      </c>
      <c r="G507" s="89"/>
      <c r="H507" s="89"/>
    </row>
    <row r="508" spans="1:8" ht="30" customHeight="1">
      <c r="A508" s="96"/>
      <c r="B508" s="96"/>
      <c r="C508" s="96" t="s">
        <v>856</v>
      </c>
      <c r="D508" s="96"/>
      <c r="E508" s="103" t="s">
        <v>516</v>
      </c>
      <c r="F508" s="104">
        <f>F509+F516+F518</f>
        <v>1277500</v>
      </c>
      <c r="G508" s="89"/>
      <c r="H508" s="89"/>
    </row>
    <row r="509" spans="1:8" ht="14.25" customHeight="1">
      <c r="A509" s="96"/>
      <c r="B509" s="96"/>
      <c r="C509" s="105" t="s">
        <v>857</v>
      </c>
      <c r="D509" s="105"/>
      <c r="E509" s="106" t="s">
        <v>385</v>
      </c>
      <c r="F509" s="107">
        <f>F510+F513</f>
        <v>1265900</v>
      </c>
      <c r="G509" s="89"/>
      <c r="H509" s="89"/>
    </row>
    <row r="510" spans="1:8" ht="24">
      <c r="A510" s="96"/>
      <c r="B510" s="96"/>
      <c r="C510" s="96"/>
      <c r="D510" s="105" t="s">
        <v>62</v>
      </c>
      <c r="E510" s="106" t="s">
        <v>363</v>
      </c>
      <c r="F510" s="107">
        <f>F511+F512</f>
        <v>1181200</v>
      </c>
      <c r="G510" s="89"/>
      <c r="H510" s="89"/>
    </row>
    <row r="511" spans="1:8" ht="14.25" hidden="1">
      <c r="A511" s="105"/>
      <c r="B511" s="105"/>
      <c r="C511" s="105"/>
      <c r="D511" s="105"/>
      <c r="E511" s="106"/>
      <c r="F511" s="107">
        <v>907220</v>
      </c>
      <c r="G511" s="89"/>
      <c r="H511" s="89"/>
    </row>
    <row r="512" spans="1:8" ht="14.25" hidden="1">
      <c r="A512" s="105"/>
      <c r="B512" s="105"/>
      <c r="C512" s="105"/>
      <c r="D512" s="105"/>
      <c r="E512" s="106"/>
      <c r="F512" s="107">
        <v>273980</v>
      </c>
      <c r="G512" s="89"/>
      <c r="H512" s="89"/>
    </row>
    <row r="513" spans="1:8" ht="14.25">
      <c r="A513" s="105"/>
      <c r="B513" s="105"/>
      <c r="C513" s="105"/>
      <c r="D513" s="105" t="s">
        <v>56</v>
      </c>
      <c r="E513" s="106" t="s">
        <v>357</v>
      </c>
      <c r="F513" s="107">
        <f>F514+F515</f>
        <v>84700</v>
      </c>
      <c r="G513" s="89"/>
      <c r="H513" s="89"/>
    </row>
    <row r="514" spans="1:8" ht="14.25" hidden="1">
      <c r="A514" s="105"/>
      <c r="B514" s="105"/>
      <c r="C514" s="105"/>
      <c r="D514" s="105"/>
      <c r="E514" s="106"/>
      <c r="F514" s="107">
        <v>80270</v>
      </c>
      <c r="G514" s="89"/>
      <c r="H514" s="89"/>
    </row>
    <row r="515" spans="1:8" ht="14.25" customHeight="1" hidden="1">
      <c r="A515" s="105"/>
      <c r="B515" s="105"/>
      <c r="C515" s="105"/>
      <c r="D515" s="105"/>
      <c r="E515" s="106"/>
      <c r="F515" s="107">
        <v>4430</v>
      </c>
      <c r="G515" s="89"/>
      <c r="H515" s="89"/>
    </row>
    <row r="516" spans="1:8" ht="14.25" customHeight="1">
      <c r="A516" s="105"/>
      <c r="B516" s="105"/>
      <c r="C516" s="105" t="s">
        <v>858</v>
      </c>
      <c r="D516" s="105"/>
      <c r="E516" s="106" t="s">
        <v>859</v>
      </c>
      <c r="F516" s="107">
        <v>11600</v>
      </c>
      <c r="G516" s="89"/>
      <c r="H516" s="89"/>
    </row>
    <row r="517" spans="1:8" ht="14.25">
      <c r="A517" s="105"/>
      <c r="B517" s="105"/>
      <c r="C517" s="105"/>
      <c r="D517" s="105" t="s">
        <v>56</v>
      </c>
      <c r="E517" s="106" t="s">
        <v>357</v>
      </c>
      <c r="F517" s="107">
        <v>11600</v>
      </c>
      <c r="G517" s="89"/>
      <c r="H517" s="89"/>
    </row>
    <row r="518" spans="1:8" ht="14.25" customHeight="1">
      <c r="A518" s="105"/>
      <c r="B518" s="105"/>
      <c r="C518" s="105" t="s">
        <v>860</v>
      </c>
      <c r="D518" s="105"/>
      <c r="E518" s="106" t="s">
        <v>386</v>
      </c>
      <c r="F518" s="107">
        <v>0</v>
      </c>
      <c r="G518" s="89"/>
      <c r="H518" s="89"/>
    </row>
    <row r="519" spans="1:8" ht="14.25" customHeight="1">
      <c r="A519" s="105"/>
      <c r="B519" s="105"/>
      <c r="C519" s="105"/>
      <c r="D519" s="105" t="s">
        <v>56</v>
      </c>
      <c r="E519" s="106" t="s">
        <v>357</v>
      </c>
      <c r="F519" s="107">
        <v>0</v>
      </c>
      <c r="G519" s="89"/>
      <c r="H519" s="89"/>
    </row>
    <row r="520" spans="1:8" ht="24" customHeight="1">
      <c r="A520" s="96"/>
      <c r="B520" s="96"/>
      <c r="C520" s="96" t="s">
        <v>645</v>
      </c>
      <c r="D520" s="96"/>
      <c r="E520" s="103" t="s">
        <v>480</v>
      </c>
      <c r="F520" s="104">
        <v>70000</v>
      </c>
      <c r="G520" s="89"/>
      <c r="H520" s="89"/>
    </row>
    <row r="521" spans="1:8" ht="36">
      <c r="A521" s="96"/>
      <c r="B521" s="96"/>
      <c r="C521" s="105" t="s">
        <v>861</v>
      </c>
      <c r="D521" s="105"/>
      <c r="E521" s="106" t="s">
        <v>862</v>
      </c>
      <c r="F521" s="107">
        <v>70000</v>
      </c>
      <c r="G521" s="89"/>
      <c r="H521" s="89"/>
    </row>
    <row r="522" spans="1:8" ht="24">
      <c r="A522" s="100"/>
      <c r="B522" s="100"/>
      <c r="C522" s="100"/>
      <c r="D522" s="108" t="s">
        <v>62</v>
      </c>
      <c r="E522" s="109" t="s">
        <v>363</v>
      </c>
      <c r="F522" s="110">
        <f>F523+F524</f>
        <v>70000</v>
      </c>
      <c r="G522" s="89"/>
      <c r="H522" s="89"/>
    </row>
    <row r="523" spans="1:8" ht="14.25" hidden="1">
      <c r="A523" s="108"/>
      <c r="B523" s="108"/>
      <c r="C523" s="108"/>
      <c r="D523" s="108"/>
      <c r="E523" s="109"/>
      <c r="F523" s="110">
        <v>53763.44</v>
      </c>
      <c r="G523" s="89"/>
      <c r="H523" s="89"/>
    </row>
    <row r="524" spans="1:8" ht="14.25" hidden="1">
      <c r="A524" s="108"/>
      <c r="B524" s="108"/>
      <c r="C524" s="108"/>
      <c r="D524" s="108"/>
      <c r="E524" s="109"/>
      <c r="F524" s="110">
        <v>16236.56</v>
      </c>
      <c r="G524" s="89"/>
      <c r="H524" s="89"/>
    </row>
    <row r="525" spans="1:8" ht="14.25">
      <c r="A525" s="100"/>
      <c r="B525" s="100" t="s">
        <v>351</v>
      </c>
      <c r="C525" s="100"/>
      <c r="D525" s="100"/>
      <c r="E525" s="101" t="s">
        <v>352</v>
      </c>
      <c r="F525" s="102">
        <v>147600</v>
      </c>
      <c r="G525" s="89"/>
      <c r="H525" s="89"/>
    </row>
    <row r="526" spans="1:8" ht="27" customHeight="1">
      <c r="A526" s="100"/>
      <c r="B526" s="100"/>
      <c r="C526" s="100" t="s">
        <v>834</v>
      </c>
      <c r="D526" s="100"/>
      <c r="E526" s="101" t="s">
        <v>368</v>
      </c>
      <c r="F526" s="102">
        <v>147600</v>
      </c>
      <c r="G526" s="89"/>
      <c r="H526" s="89"/>
    </row>
    <row r="527" spans="1:8" ht="27" customHeight="1">
      <c r="A527" s="100"/>
      <c r="B527" s="100"/>
      <c r="C527" s="100" t="s">
        <v>835</v>
      </c>
      <c r="D527" s="100"/>
      <c r="E527" s="101" t="s">
        <v>369</v>
      </c>
      <c r="F527" s="102">
        <v>147600</v>
      </c>
      <c r="G527" s="89"/>
      <c r="H527" s="89"/>
    </row>
    <row r="528" spans="1:8" ht="29.25" customHeight="1">
      <c r="A528" s="100"/>
      <c r="B528" s="100"/>
      <c r="C528" s="100" t="s">
        <v>845</v>
      </c>
      <c r="D528" s="100"/>
      <c r="E528" s="101" t="s">
        <v>515</v>
      </c>
      <c r="F528" s="102">
        <v>147600</v>
      </c>
      <c r="G528" s="89"/>
      <c r="H528" s="89"/>
    </row>
    <row r="529" spans="1:8" ht="24">
      <c r="A529" s="108"/>
      <c r="B529" s="108"/>
      <c r="C529" s="108" t="s">
        <v>863</v>
      </c>
      <c r="D529" s="108"/>
      <c r="E529" s="109" t="s">
        <v>864</v>
      </c>
      <c r="F529" s="110">
        <v>147600</v>
      </c>
      <c r="G529" s="89"/>
      <c r="H529" s="89"/>
    </row>
    <row r="530" spans="1:8" ht="14.25">
      <c r="A530" s="108"/>
      <c r="B530" s="108"/>
      <c r="C530" s="108"/>
      <c r="D530" s="108" t="s">
        <v>56</v>
      </c>
      <c r="E530" s="109" t="s">
        <v>357</v>
      </c>
      <c r="F530" s="110">
        <v>147600</v>
      </c>
      <c r="G530" s="89"/>
      <c r="H530" s="89"/>
    </row>
    <row r="531" spans="1:8" ht="14.25">
      <c r="A531" s="100"/>
      <c r="B531" s="100" t="s">
        <v>183</v>
      </c>
      <c r="C531" s="100"/>
      <c r="D531" s="100"/>
      <c r="E531" s="101" t="s">
        <v>29</v>
      </c>
      <c r="F531" s="102">
        <f>F532+F537+F542+F564</f>
        <v>28948316.47</v>
      </c>
      <c r="G531" s="89"/>
      <c r="H531" s="89"/>
    </row>
    <row r="532" spans="1:8" ht="24" customHeight="1">
      <c r="A532" s="100"/>
      <c r="B532" s="100"/>
      <c r="C532" s="100" t="s">
        <v>865</v>
      </c>
      <c r="D532" s="100"/>
      <c r="E532" s="101" t="s">
        <v>866</v>
      </c>
      <c r="F532" s="102">
        <v>60000</v>
      </c>
      <c r="G532" s="89"/>
      <c r="H532" s="89"/>
    </row>
    <row r="533" spans="1:8" ht="24.75" customHeight="1">
      <c r="A533" s="100"/>
      <c r="B533" s="100"/>
      <c r="C533" s="100" t="s">
        <v>867</v>
      </c>
      <c r="D533" s="100"/>
      <c r="E533" s="101" t="s">
        <v>104</v>
      </c>
      <c r="F533" s="102">
        <v>60000</v>
      </c>
      <c r="G533" s="89"/>
      <c r="H533" s="89"/>
    </row>
    <row r="534" spans="1:8" ht="22.5">
      <c r="A534" s="100"/>
      <c r="B534" s="100"/>
      <c r="C534" s="100" t="s">
        <v>868</v>
      </c>
      <c r="D534" s="100"/>
      <c r="E534" s="101" t="s">
        <v>517</v>
      </c>
      <c r="F534" s="102">
        <v>60000</v>
      </c>
      <c r="G534" s="89"/>
      <c r="H534" s="89"/>
    </row>
    <row r="535" spans="1:8" ht="24">
      <c r="A535" s="108"/>
      <c r="B535" s="108"/>
      <c r="C535" s="108" t="s">
        <v>869</v>
      </c>
      <c r="D535" s="108"/>
      <c r="E535" s="109" t="s">
        <v>105</v>
      </c>
      <c r="F535" s="110">
        <v>60000</v>
      </c>
      <c r="G535" s="89"/>
      <c r="H535" s="89"/>
    </row>
    <row r="536" spans="1:8" ht="14.25">
      <c r="A536" s="105"/>
      <c r="B536" s="105"/>
      <c r="C536" s="105"/>
      <c r="D536" s="105" t="s">
        <v>56</v>
      </c>
      <c r="E536" s="106" t="s">
        <v>357</v>
      </c>
      <c r="F536" s="107">
        <v>60000</v>
      </c>
      <c r="G536" s="89"/>
      <c r="H536" s="89"/>
    </row>
    <row r="537" spans="1:8" ht="21.75" customHeight="1">
      <c r="A537" s="96"/>
      <c r="B537" s="96"/>
      <c r="C537" s="96" t="s">
        <v>680</v>
      </c>
      <c r="D537" s="96"/>
      <c r="E537" s="103" t="s">
        <v>681</v>
      </c>
      <c r="F537" s="104">
        <v>15000</v>
      </c>
      <c r="G537" s="89"/>
      <c r="H537" s="89"/>
    </row>
    <row r="538" spans="1:8" ht="33" customHeight="1">
      <c r="A538" s="96"/>
      <c r="B538" s="96"/>
      <c r="C538" s="96" t="s">
        <v>682</v>
      </c>
      <c r="D538" s="96"/>
      <c r="E538" s="103" t="s">
        <v>683</v>
      </c>
      <c r="F538" s="104">
        <v>15000</v>
      </c>
      <c r="G538" s="89"/>
      <c r="H538" s="89"/>
    </row>
    <row r="539" spans="1:8" ht="21" customHeight="1">
      <c r="A539" s="96"/>
      <c r="B539" s="96"/>
      <c r="C539" s="96" t="s">
        <v>684</v>
      </c>
      <c r="D539" s="96"/>
      <c r="E539" s="103" t="s">
        <v>685</v>
      </c>
      <c r="F539" s="104">
        <v>15000</v>
      </c>
      <c r="G539" s="89"/>
      <c r="H539" s="89"/>
    </row>
    <row r="540" spans="1:8" ht="14.25">
      <c r="A540" s="105"/>
      <c r="B540" s="105"/>
      <c r="C540" s="105" t="s">
        <v>870</v>
      </c>
      <c r="D540" s="105"/>
      <c r="E540" s="106" t="s">
        <v>871</v>
      </c>
      <c r="F540" s="107">
        <v>15000</v>
      </c>
      <c r="G540" s="89"/>
      <c r="H540" s="89"/>
    </row>
    <row r="541" spans="1:8" ht="14.25">
      <c r="A541" s="105"/>
      <c r="B541" s="105"/>
      <c r="C541" s="105"/>
      <c r="D541" s="105" t="s">
        <v>56</v>
      </c>
      <c r="E541" s="106" t="s">
        <v>357</v>
      </c>
      <c r="F541" s="107">
        <v>15000</v>
      </c>
      <c r="G541" s="89"/>
      <c r="H541" s="89"/>
    </row>
    <row r="542" spans="1:8" ht="21.75" customHeight="1">
      <c r="A542" s="96"/>
      <c r="B542" s="96"/>
      <c r="C542" s="96" t="s">
        <v>834</v>
      </c>
      <c r="D542" s="96"/>
      <c r="E542" s="103" t="s">
        <v>368</v>
      </c>
      <c r="F542" s="104">
        <f>F543+F547+F554</f>
        <v>2289870</v>
      </c>
      <c r="G542" s="89"/>
      <c r="H542" s="89"/>
    </row>
    <row r="543" spans="1:8" ht="28.5" customHeight="1">
      <c r="A543" s="96"/>
      <c r="B543" s="96"/>
      <c r="C543" s="96" t="s">
        <v>839</v>
      </c>
      <c r="D543" s="96"/>
      <c r="E543" s="103" t="s">
        <v>379</v>
      </c>
      <c r="F543" s="104">
        <v>54500</v>
      </c>
      <c r="G543" s="89"/>
      <c r="H543" s="89"/>
    </row>
    <row r="544" spans="1:8" ht="31.5" customHeight="1">
      <c r="A544" s="96"/>
      <c r="B544" s="96"/>
      <c r="C544" s="96" t="s">
        <v>842</v>
      </c>
      <c r="D544" s="96"/>
      <c r="E544" s="103" t="s">
        <v>514</v>
      </c>
      <c r="F544" s="104">
        <v>54500</v>
      </c>
      <c r="G544" s="89"/>
      <c r="H544" s="89"/>
    </row>
    <row r="545" spans="1:8" ht="14.25">
      <c r="A545" s="105"/>
      <c r="B545" s="105"/>
      <c r="C545" s="105" t="s">
        <v>874</v>
      </c>
      <c r="D545" s="105"/>
      <c r="E545" s="106" t="s">
        <v>102</v>
      </c>
      <c r="F545" s="107">
        <v>54500</v>
      </c>
      <c r="G545" s="89"/>
      <c r="H545" s="89"/>
    </row>
    <row r="546" spans="1:8" ht="14.25">
      <c r="A546" s="105"/>
      <c r="B546" s="105"/>
      <c r="C546" s="105"/>
      <c r="D546" s="105" t="s">
        <v>59</v>
      </c>
      <c r="E546" s="109" t="s">
        <v>60</v>
      </c>
      <c r="F546" s="107">
        <v>54500</v>
      </c>
      <c r="G546" s="89"/>
      <c r="H546" s="89"/>
    </row>
    <row r="547" spans="1:8" ht="28.5" customHeight="1">
      <c r="A547" s="96"/>
      <c r="B547" s="96"/>
      <c r="C547" s="96" t="s">
        <v>875</v>
      </c>
      <c r="D547" s="96"/>
      <c r="E547" s="103" t="s">
        <v>387</v>
      </c>
      <c r="F547" s="104">
        <v>139470</v>
      </c>
      <c r="G547" s="89"/>
      <c r="H547" s="89"/>
    </row>
    <row r="548" spans="1:8" ht="28.5" customHeight="1">
      <c r="A548" s="96"/>
      <c r="B548" s="96"/>
      <c r="C548" s="96" t="s">
        <v>876</v>
      </c>
      <c r="D548" s="96"/>
      <c r="E548" s="103" t="s">
        <v>518</v>
      </c>
      <c r="F548" s="104">
        <v>113700</v>
      </c>
      <c r="G548" s="89"/>
      <c r="H548" s="89"/>
    </row>
    <row r="549" spans="1:8" ht="36">
      <c r="A549" s="105"/>
      <c r="B549" s="105"/>
      <c r="C549" s="105" t="s">
        <v>877</v>
      </c>
      <c r="D549" s="105"/>
      <c r="E549" s="106" t="s">
        <v>388</v>
      </c>
      <c r="F549" s="107">
        <v>113700</v>
      </c>
      <c r="G549" s="89"/>
      <c r="H549" s="89"/>
    </row>
    <row r="550" spans="1:8" ht="14.25">
      <c r="A550" s="105"/>
      <c r="B550" s="105"/>
      <c r="C550" s="105"/>
      <c r="D550" s="105" t="s">
        <v>56</v>
      </c>
      <c r="E550" s="106" t="s">
        <v>357</v>
      </c>
      <c r="F550" s="107">
        <v>113700</v>
      </c>
      <c r="G550" s="89"/>
      <c r="H550" s="89"/>
    </row>
    <row r="551" spans="1:8" ht="25.5" customHeight="1">
      <c r="A551" s="96"/>
      <c r="B551" s="96"/>
      <c r="C551" s="96" t="s">
        <v>878</v>
      </c>
      <c r="D551" s="96"/>
      <c r="E551" s="103" t="s">
        <v>519</v>
      </c>
      <c r="F551" s="104">
        <v>25770</v>
      </c>
      <c r="G551" s="89"/>
      <c r="H551" s="89"/>
    </row>
    <row r="552" spans="1:8" ht="14.25">
      <c r="A552" s="105"/>
      <c r="B552" s="105"/>
      <c r="C552" s="105" t="s">
        <v>879</v>
      </c>
      <c r="D552" s="105"/>
      <c r="E552" s="106" t="s">
        <v>389</v>
      </c>
      <c r="F552" s="107">
        <v>25770</v>
      </c>
      <c r="G552" s="89"/>
      <c r="H552" s="89"/>
    </row>
    <row r="553" spans="1:8" ht="14.25">
      <c r="A553" s="105"/>
      <c r="B553" s="105"/>
      <c r="C553" s="105"/>
      <c r="D553" s="105" t="s">
        <v>56</v>
      </c>
      <c r="E553" s="106" t="s">
        <v>357</v>
      </c>
      <c r="F553" s="107">
        <v>25770</v>
      </c>
      <c r="G553" s="89"/>
      <c r="H553" s="89"/>
    </row>
    <row r="554" spans="1:8" ht="27" customHeight="1">
      <c r="A554" s="96"/>
      <c r="B554" s="96"/>
      <c r="C554" s="96" t="s">
        <v>835</v>
      </c>
      <c r="D554" s="96"/>
      <c r="E554" s="103" t="s">
        <v>369</v>
      </c>
      <c r="F554" s="104">
        <v>2095900</v>
      </c>
      <c r="G554" s="89"/>
      <c r="H554" s="89"/>
    </row>
    <row r="555" spans="1:8" ht="30" customHeight="1">
      <c r="A555" s="96"/>
      <c r="B555" s="96"/>
      <c r="C555" s="96" t="s">
        <v>845</v>
      </c>
      <c r="D555" s="96"/>
      <c r="E555" s="103" t="s">
        <v>515</v>
      </c>
      <c r="F555" s="104">
        <v>2095900</v>
      </c>
      <c r="G555" s="89"/>
      <c r="H555" s="89"/>
    </row>
    <row r="556" spans="1:8" ht="14.25">
      <c r="A556" s="96"/>
      <c r="B556" s="96"/>
      <c r="C556" s="105" t="s">
        <v>880</v>
      </c>
      <c r="D556" s="105"/>
      <c r="E556" s="106" t="s">
        <v>8</v>
      </c>
      <c r="F556" s="107">
        <f>F557+F561</f>
        <v>2095900</v>
      </c>
      <c r="G556" s="89"/>
      <c r="H556" s="89"/>
    </row>
    <row r="557" spans="1:8" ht="24">
      <c r="A557" s="96"/>
      <c r="B557" s="96"/>
      <c r="C557" s="96"/>
      <c r="D557" s="105" t="s">
        <v>62</v>
      </c>
      <c r="E557" s="106" t="s">
        <v>363</v>
      </c>
      <c r="F557" s="107">
        <f>F558+F559+F560</f>
        <v>1473600</v>
      </c>
      <c r="G557" s="89"/>
      <c r="H557" s="89"/>
    </row>
    <row r="558" spans="1:8" ht="14.25" hidden="1">
      <c r="A558" s="105"/>
      <c r="B558" s="105"/>
      <c r="C558" s="105"/>
      <c r="D558" s="105"/>
      <c r="E558" s="106"/>
      <c r="F558" s="107">
        <v>1131253.39</v>
      </c>
      <c r="G558" s="89"/>
      <c r="H558" s="89"/>
    </row>
    <row r="559" spans="1:8" ht="14.25" hidden="1">
      <c r="A559" s="105"/>
      <c r="B559" s="105"/>
      <c r="C559" s="105"/>
      <c r="D559" s="105"/>
      <c r="E559" s="106"/>
      <c r="F559" s="107">
        <v>287.5</v>
      </c>
      <c r="G559" s="89"/>
      <c r="H559" s="89"/>
    </row>
    <row r="560" spans="1:8" ht="14.25" hidden="1">
      <c r="A560" s="105"/>
      <c r="B560" s="105"/>
      <c r="C560" s="105"/>
      <c r="D560" s="105"/>
      <c r="E560" s="106"/>
      <c r="F560" s="107">
        <v>342059.11</v>
      </c>
      <c r="G560" s="89"/>
      <c r="H560" s="89"/>
    </row>
    <row r="561" spans="1:8" ht="14.25">
      <c r="A561" s="105"/>
      <c r="B561" s="105"/>
      <c r="C561" s="105"/>
      <c r="D561" s="105" t="s">
        <v>56</v>
      </c>
      <c r="E561" s="106" t="s">
        <v>357</v>
      </c>
      <c r="F561" s="107">
        <f>F562+F563</f>
        <v>622300</v>
      </c>
      <c r="G561" s="89"/>
      <c r="H561" s="89"/>
    </row>
    <row r="562" spans="1:8" ht="14.25" hidden="1">
      <c r="A562" s="105"/>
      <c r="B562" s="105"/>
      <c r="C562" s="105"/>
      <c r="D562" s="105"/>
      <c r="E562" s="106"/>
      <c r="F562" s="107">
        <v>45617.07</v>
      </c>
      <c r="G562" s="89"/>
      <c r="H562" s="89"/>
    </row>
    <row r="563" spans="1:8" ht="14.25" hidden="1">
      <c r="A563" s="105"/>
      <c r="B563" s="105"/>
      <c r="C563" s="105"/>
      <c r="D563" s="105"/>
      <c r="E563" s="106"/>
      <c r="F563" s="107">
        <v>576682.93</v>
      </c>
      <c r="G563" s="89"/>
      <c r="H563" s="89"/>
    </row>
    <row r="564" spans="1:8" ht="21" customHeight="1">
      <c r="A564" s="96"/>
      <c r="B564" s="96"/>
      <c r="C564" s="96" t="s">
        <v>645</v>
      </c>
      <c r="D564" s="96"/>
      <c r="E564" s="103" t="s">
        <v>480</v>
      </c>
      <c r="F564" s="104">
        <f>F565+F577+F579+F581+F583+F585</f>
        <v>26583446.47</v>
      </c>
      <c r="G564" s="89"/>
      <c r="H564" s="89"/>
    </row>
    <row r="565" spans="1:8" ht="14.25">
      <c r="A565" s="96"/>
      <c r="B565" s="96"/>
      <c r="C565" s="105" t="s">
        <v>881</v>
      </c>
      <c r="D565" s="105"/>
      <c r="E565" s="106" t="s">
        <v>362</v>
      </c>
      <c r="F565" s="107">
        <f>F566+F571+F574</f>
        <v>26361615.47</v>
      </c>
      <c r="G565" s="89"/>
      <c r="H565" s="89"/>
    </row>
    <row r="566" spans="1:8" ht="14.25" customHeight="1">
      <c r="A566" s="96"/>
      <c r="B566" s="96"/>
      <c r="C566" s="96"/>
      <c r="D566" s="105" t="s">
        <v>62</v>
      </c>
      <c r="E566" s="106" t="s">
        <v>363</v>
      </c>
      <c r="F566" s="107">
        <f>F567+F568+F569+F570</f>
        <v>14333052.919999998</v>
      </c>
      <c r="G566" s="89"/>
      <c r="H566" s="89"/>
    </row>
    <row r="567" spans="1:8" ht="14.25" customHeight="1" hidden="1">
      <c r="A567" s="105"/>
      <c r="B567" s="105"/>
      <c r="C567" s="105"/>
      <c r="D567" s="105"/>
      <c r="E567" s="106"/>
      <c r="F567" s="107">
        <v>11013348.79</v>
      </c>
      <c r="G567" s="89"/>
      <c r="H567" s="89"/>
    </row>
    <row r="568" spans="1:8" ht="14.25" customHeight="1" hidden="1">
      <c r="A568" s="105"/>
      <c r="B568" s="105"/>
      <c r="C568" s="105"/>
      <c r="D568" s="105"/>
      <c r="E568" s="106"/>
      <c r="F568" s="107">
        <v>2358.44</v>
      </c>
      <c r="G568" s="89"/>
      <c r="H568" s="89"/>
    </row>
    <row r="569" spans="1:8" ht="14.25" hidden="1">
      <c r="A569" s="105"/>
      <c r="B569" s="105"/>
      <c r="C569" s="105"/>
      <c r="D569" s="105"/>
      <c r="E569" s="106"/>
      <c r="F569" s="107">
        <v>3316849.27</v>
      </c>
      <c r="G569" s="89"/>
      <c r="H569" s="89"/>
    </row>
    <row r="570" spans="1:8" ht="14.25" customHeight="1" hidden="1">
      <c r="A570" s="105"/>
      <c r="B570" s="105"/>
      <c r="C570" s="105"/>
      <c r="D570" s="105"/>
      <c r="E570" s="106"/>
      <c r="F570" s="107">
        <v>496.42</v>
      </c>
      <c r="G570" s="89"/>
      <c r="H570" s="89"/>
    </row>
    <row r="571" spans="1:8" ht="14.25" customHeight="1">
      <c r="A571" s="105"/>
      <c r="B571" s="105"/>
      <c r="C571" s="105"/>
      <c r="D571" s="105" t="s">
        <v>56</v>
      </c>
      <c r="E571" s="106" t="s">
        <v>357</v>
      </c>
      <c r="F571" s="107">
        <f>F572+F573</f>
        <v>10708562.549999999</v>
      </c>
      <c r="G571" s="89"/>
      <c r="H571" s="89"/>
    </row>
    <row r="572" spans="1:8" ht="14.25" hidden="1">
      <c r="A572" s="105"/>
      <c r="B572" s="105"/>
      <c r="C572" s="105"/>
      <c r="D572" s="105"/>
      <c r="E572" s="106"/>
      <c r="F572" s="107">
        <v>381896.54</v>
      </c>
      <c r="G572" s="89"/>
      <c r="H572" s="89"/>
    </row>
    <row r="573" spans="1:8" ht="14.25" hidden="1">
      <c r="A573" s="105"/>
      <c r="B573" s="105"/>
      <c r="C573" s="105"/>
      <c r="D573" s="105"/>
      <c r="E573" s="106"/>
      <c r="F573" s="107">
        <v>10326666.01</v>
      </c>
      <c r="G573" s="89"/>
      <c r="H573" s="89"/>
    </row>
    <row r="574" spans="1:8" ht="14.25">
      <c r="A574" s="105"/>
      <c r="B574" s="105"/>
      <c r="C574" s="105"/>
      <c r="D574" s="105" t="s">
        <v>59</v>
      </c>
      <c r="E574" s="106" t="s">
        <v>60</v>
      </c>
      <c r="F574" s="107">
        <f>F575+F576</f>
        <v>1320000</v>
      </c>
      <c r="G574" s="89"/>
      <c r="H574" s="89"/>
    </row>
    <row r="575" spans="1:8" ht="14.25" customHeight="1" hidden="1">
      <c r="A575" s="105"/>
      <c r="B575" s="105"/>
      <c r="C575" s="105"/>
      <c r="D575" s="105"/>
      <c r="E575" s="106"/>
      <c r="F575" s="107">
        <v>1232838</v>
      </c>
      <c r="G575" s="89"/>
      <c r="H575" s="89"/>
    </row>
    <row r="576" spans="1:8" ht="14.25" customHeight="1" hidden="1">
      <c r="A576" s="105"/>
      <c r="B576" s="105"/>
      <c r="C576" s="105"/>
      <c r="D576" s="105"/>
      <c r="E576" s="106"/>
      <c r="F576" s="107">
        <v>87162</v>
      </c>
      <c r="G576" s="89"/>
      <c r="H576" s="89"/>
    </row>
    <row r="577" spans="1:8" ht="14.25" customHeight="1">
      <c r="A577" s="96"/>
      <c r="B577" s="96"/>
      <c r="C577" s="105" t="s">
        <v>882</v>
      </c>
      <c r="D577" s="105"/>
      <c r="E577" s="106" t="s">
        <v>883</v>
      </c>
      <c r="F577" s="107">
        <v>200000</v>
      </c>
      <c r="G577" s="89"/>
      <c r="H577" s="89"/>
    </row>
    <row r="578" spans="1:8" ht="14.25" customHeight="1">
      <c r="A578" s="105"/>
      <c r="B578" s="105"/>
      <c r="C578" s="105"/>
      <c r="D578" s="105" t="s">
        <v>59</v>
      </c>
      <c r="E578" s="106" t="s">
        <v>60</v>
      </c>
      <c r="F578" s="107">
        <v>200000</v>
      </c>
      <c r="G578" s="89"/>
      <c r="H578" s="89"/>
    </row>
    <row r="579" spans="1:8" ht="24">
      <c r="A579" s="96"/>
      <c r="B579" s="96"/>
      <c r="C579" s="105" t="s">
        <v>884</v>
      </c>
      <c r="D579" s="105"/>
      <c r="E579" s="106" t="s">
        <v>885</v>
      </c>
      <c r="F579" s="107">
        <v>12965</v>
      </c>
      <c r="G579" s="89"/>
      <c r="H579" s="89"/>
    </row>
    <row r="580" spans="1:8" ht="14.25" customHeight="1">
      <c r="A580" s="105"/>
      <c r="B580" s="105"/>
      <c r="C580" s="105"/>
      <c r="D580" s="105" t="s">
        <v>59</v>
      </c>
      <c r="E580" s="106" t="s">
        <v>60</v>
      </c>
      <c r="F580" s="107">
        <v>12965</v>
      </c>
      <c r="G580" s="89"/>
      <c r="H580" s="89"/>
    </row>
    <row r="581" spans="1:8" ht="14.25" customHeight="1">
      <c r="A581" s="96"/>
      <c r="B581" s="96"/>
      <c r="C581" s="105" t="s">
        <v>886</v>
      </c>
      <c r="D581" s="105"/>
      <c r="E581" s="111" t="s">
        <v>887</v>
      </c>
      <c r="F581" s="107">
        <v>1866</v>
      </c>
      <c r="G581" s="89"/>
      <c r="H581" s="89"/>
    </row>
    <row r="582" spans="1:8" ht="14.25">
      <c r="A582" s="105"/>
      <c r="B582" s="105"/>
      <c r="C582" s="105"/>
      <c r="D582" s="105" t="s">
        <v>56</v>
      </c>
      <c r="E582" s="106" t="s">
        <v>357</v>
      </c>
      <c r="F582" s="107">
        <v>1866</v>
      </c>
      <c r="G582" s="89"/>
      <c r="H582" s="89"/>
    </row>
    <row r="583" spans="1:8" ht="14.25" customHeight="1">
      <c r="A583" s="105"/>
      <c r="B583" s="105"/>
      <c r="C583" s="105" t="s">
        <v>888</v>
      </c>
      <c r="D583" s="105"/>
      <c r="E583" s="106" t="s">
        <v>889</v>
      </c>
      <c r="F583" s="107">
        <v>4000</v>
      </c>
      <c r="G583" s="89"/>
      <c r="H583" s="89"/>
    </row>
    <row r="584" spans="1:8" ht="14.25" customHeight="1">
      <c r="A584" s="105"/>
      <c r="B584" s="105"/>
      <c r="C584" s="105"/>
      <c r="D584" s="105" t="s">
        <v>59</v>
      </c>
      <c r="E584" s="106" t="s">
        <v>60</v>
      </c>
      <c r="F584" s="107">
        <v>4000</v>
      </c>
      <c r="G584" s="89"/>
      <c r="H584" s="89"/>
    </row>
    <row r="585" spans="1:8" ht="24">
      <c r="A585" s="108"/>
      <c r="B585" s="108"/>
      <c r="C585" s="108" t="s">
        <v>890</v>
      </c>
      <c r="D585" s="108"/>
      <c r="E585" s="109" t="s">
        <v>891</v>
      </c>
      <c r="F585" s="110">
        <v>3000</v>
      </c>
      <c r="G585" s="89"/>
      <c r="H585" s="89"/>
    </row>
    <row r="586" spans="1:8" ht="14.25">
      <c r="A586" s="108"/>
      <c r="B586" s="108"/>
      <c r="C586" s="108"/>
      <c r="D586" s="108" t="s">
        <v>59</v>
      </c>
      <c r="E586" s="109" t="s">
        <v>60</v>
      </c>
      <c r="F586" s="110">
        <v>3000</v>
      </c>
      <c r="G586" s="89"/>
      <c r="H586" s="89"/>
    </row>
    <row r="587" spans="1:8" ht="17.25" customHeight="1">
      <c r="A587" s="100"/>
      <c r="B587" s="100" t="s">
        <v>71</v>
      </c>
      <c r="C587" s="100"/>
      <c r="D587" s="100"/>
      <c r="E587" s="101" t="s">
        <v>376</v>
      </c>
      <c r="F587" s="102">
        <v>260272.18</v>
      </c>
      <c r="G587" s="89"/>
      <c r="H587" s="89"/>
    </row>
    <row r="588" spans="1:8" ht="17.25" customHeight="1">
      <c r="A588" s="100"/>
      <c r="B588" s="100" t="s">
        <v>23</v>
      </c>
      <c r="C588" s="100"/>
      <c r="D588" s="100"/>
      <c r="E588" s="101" t="s">
        <v>24</v>
      </c>
      <c r="F588" s="102">
        <v>260272.18</v>
      </c>
      <c r="G588" s="89"/>
      <c r="H588" s="89"/>
    </row>
    <row r="589" spans="1:8" ht="22.5">
      <c r="A589" s="100"/>
      <c r="B589" s="100"/>
      <c r="C589" s="100" t="s">
        <v>892</v>
      </c>
      <c r="D589" s="100"/>
      <c r="E589" s="101" t="s">
        <v>893</v>
      </c>
      <c r="F589" s="102">
        <v>260272.18</v>
      </c>
      <c r="G589" s="89"/>
      <c r="H589" s="89"/>
    </row>
    <row r="590" spans="1:8" ht="18" customHeight="1">
      <c r="A590" s="100"/>
      <c r="B590" s="100"/>
      <c r="C590" s="100" t="s">
        <v>894</v>
      </c>
      <c r="D590" s="100"/>
      <c r="E590" s="101" t="s">
        <v>103</v>
      </c>
      <c r="F590" s="102">
        <v>260000</v>
      </c>
      <c r="G590" s="89"/>
      <c r="H590" s="89"/>
    </row>
    <row r="591" spans="1:8" ht="18" customHeight="1">
      <c r="A591" s="100"/>
      <c r="B591" s="100"/>
      <c r="C591" s="100" t="s">
        <v>895</v>
      </c>
      <c r="D591" s="100"/>
      <c r="E591" s="101" t="s">
        <v>896</v>
      </c>
      <c r="F591" s="102">
        <v>260000</v>
      </c>
      <c r="G591" s="89"/>
      <c r="H591" s="89"/>
    </row>
    <row r="592" spans="1:8" ht="24">
      <c r="A592" s="105"/>
      <c r="B592" s="105"/>
      <c r="C592" s="105" t="s">
        <v>897</v>
      </c>
      <c r="D592" s="105"/>
      <c r="E592" s="106" t="s">
        <v>898</v>
      </c>
      <c r="F592" s="107">
        <v>200000</v>
      </c>
      <c r="G592" s="89"/>
      <c r="H592" s="89"/>
    </row>
    <row r="593" spans="1:8" ht="14.25">
      <c r="A593" s="105"/>
      <c r="B593" s="105"/>
      <c r="C593" s="105"/>
      <c r="D593" s="105" t="s">
        <v>57</v>
      </c>
      <c r="E593" s="106" t="s">
        <v>58</v>
      </c>
      <c r="F593" s="107">
        <v>200000</v>
      </c>
      <c r="G593" s="89"/>
      <c r="H593" s="89"/>
    </row>
    <row r="594" spans="1:8" ht="14.25">
      <c r="A594" s="105"/>
      <c r="B594" s="105"/>
      <c r="C594" s="105" t="s">
        <v>899</v>
      </c>
      <c r="D594" s="105"/>
      <c r="E594" s="106" t="s">
        <v>900</v>
      </c>
      <c r="F594" s="107">
        <v>60000</v>
      </c>
      <c r="G594" s="89"/>
      <c r="H594" s="89"/>
    </row>
    <row r="595" spans="1:8" ht="14.25">
      <c r="A595" s="105"/>
      <c r="B595" s="105"/>
      <c r="C595" s="105"/>
      <c r="D595" s="105" t="s">
        <v>57</v>
      </c>
      <c r="E595" s="106" t="s">
        <v>58</v>
      </c>
      <c r="F595" s="107">
        <v>60000</v>
      </c>
      <c r="G595" s="89"/>
      <c r="H595" s="89"/>
    </row>
    <row r="596" spans="1:8" ht="21.75" customHeight="1">
      <c r="A596" s="96"/>
      <c r="B596" s="96"/>
      <c r="C596" s="96" t="s">
        <v>901</v>
      </c>
      <c r="D596" s="96"/>
      <c r="E596" s="103" t="s">
        <v>902</v>
      </c>
      <c r="F596" s="104">
        <v>272.18</v>
      </c>
      <c r="G596" s="89"/>
      <c r="H596" s="89"/>
    </row>
    <row r="597" spans="1:8" ht="39.75" customHeight="1">
      <c r="A597" s="96"/>
      <c r="B597" s="96"/>
      <c r="C597" s="96" t="s">
        <v>903</v>
      </c>
      <c r="D597" s="96"/>
      <c r="E597" s="115" t="s">
        <v>520</v>
      </c>
      <c r="F597" s="104">
        <f>F598+F600</f>
        <v>272.18</v>
      </c>
      <c r="G597" s="89"/>
      <c r="H597" s="89"/>
    </row>
    <row r="598" spans="1:8" ht="24">
      <c r="A598" s="105"/>
      <c r="B598" s="105"/>
      <c r="C598" s="105" t="s">
        <v>904</v>
      </c>
      <c r="D598" s="105"/>
      <c r="E598" s="106" t="s">
        <v>905</v>
      </c>
      <c r="F598" s="107">
        <v>23.62</v>
      </c>
      <c r="G598" s="89"/>
      <c r="H598" s="89"/>
    </row>
    <row r="599" spans="1:8" ht="14.25">
      <c r="A599" s="105"/>
      <c r="B599" s="105"/>
      <c r="C599" s="105"/>
      <c r="D599" s="105" t="s">
        <v>59</v>
      </c>
      <c r="E599" s="106" t="s">
        <v>60</v>
      </c>
      <c r="F599" s="107">
        <v>23.62</v>
      </c>
      <c r="G599" s="89"/>
      <c r="H599" s="89"/>
    </row>
    <row r="600" spans="1:8" ht="24">
      <c r="A600" s="108"/>
      <c r="B600" s="108"/>
      <c r="C600" s="108" t="s">
        <v>906</v>
      </c>
      <c r="D600" s="108"/>
      <c r="E600" s="109" t="s">
        <v>907</v>
      </c>
      <c r="F600" s="110">
        <v>248.56</v>
      </c>
      <c r="G600" s="89"/>
      <c r="H600" s="89"/>
    </row>
    <row r="601" spans="1:8" ht="14.25">
      <c r="A601" s="108"/>
      <c r="B601" s="108"/>
      <c r="C601" s="108"/>
      <c r="D601" s="108" t="s">
        <v>59</v>
      </c>
      <c r="E601" s="109" t="s">
        <v>60</v>
      </c>
      <c r="F601" s="110">
        <v>248.56</v>
      </c>
      <c r="G601" s="89"/>
      <c r="H601" s="89"/>
    </row>
    <row r="602" spans="1:8" ht="14.25">
      <c r="A602" s="100"/>
      <c r="B602" s="100" t="s">
        <v>73</v>
      </c>
      <c r="C602" s="100"/>
      <c r="D602" s="100"/>
      <c r="E602" s="101" t="s">
        <v>378</v>
      </c>
      <c r="F602" s="102">
        <v>19309296.22</v>
      </c>
      <c r="G602" s="89"/>
      <c r="H602" s="89"/>
    </row>
    <row r="603" spans="1:8" ht="14.25">
      <c r="A603" s="100"/>
      <c r="B603" s="100" t="s">
        <v>189</v>
      </c>
      <c r="C603" s="100"/>
      <c r="D603" s="100"/>
      <c r="E603" s="101" t="s">
        <v>190</v>
      </c>
      <c r="F603" s="102">
        <f>F604+F611</f>
        <v>19309296.22</v>
      </c>
      <c r="G603" s="89"/>
      <c r="H603" s="89"/>
    </row>
    <row r="604" spans="1:8" ht="25.5" customHeight="1">
      <c r="A604" s="100"/>
      <c r="B604" s="100"/>
      <c r="C604" s="100" t="s">
        <v>892</v>
      </c>
      <c r="D604" s="100"/>
      <c r="E604" s="101" t="s">
        <v>893</v>
      </c>
      <c r="F604" s="102">
        <v>11369935.92</v>
      </c>
      <c r="G604" s="89"/>
      <c r="H604" s="89"/>
    </row>
    <row r="605" spans="1:8" ht="23.25" customHeight="1">
      <c r="A605" s="100"/>
      <c r="B605" s="100"/>
      <c r="C605" s="100" t="s">
        <v>908</v>
      </c>
      <c r="D605" s="100"/>
      <c r="E605" s="101" t="s">
        <v>106</v>
      </c>
      <c r="F605" s="102">
        <v>11369935.92</v>
      </c>
      <c r="G605" s="89"/>
      <c r="H605" s="89"/>
    </row>
    <row r="606" spans="1:8" ht="22.5" customHeight="1">
      <c r="A606" s="100"/>
      <c r="B606" s="100"/>
      <c r="C606" s="100" t="s">
        <v>909</v>
      </c>
      <c r="D606" s="100"/>
      <c r="E606" s="101" t="s">
        <v>521</v>
      </c>
      <c r="F606" s="102">
        <v>11369935.92</v>
      </c>
      <c r="G606" s="89"/>
      <c r="H606" s="89"/>
    </row>
    <row r="607" spans="1:8" ht="24">
      <c r="A607" s="108"/>
      <c r="B607" s="108"/>
      <c r="C607" s="108" t="s">
        <v>910</v>
      </c>
      <c r="D607" s="108"/>
      <c r="E607" s="109" t="s">
        <v>911</v>
      </c>
      <c r="F607" s="110">
        <v>3893807.92</v>
      </c>
      <c r="G607" s="89"/>
      <c r="H607" s="89"/>
    </row>
    <row r="608" spans="1:8" ht="14.25">
      <c r="A608" s="105"/>
      <c r="B608" s="105"/>
      <c r="C608" s="105"/>
      <c r="D608" s="105" t="s">
        <v>33</v>
      </c>
      <c r="E608" s="106" t="s">
        <v>39</v>
      </c>
      <c r="F608" s="107">
        <v>3893807.92</v>
      </c>
      <c r="G608" s="89"/>
      <c r="H608" s="89"/>
    </row>
    <row r="609" spans="1:8" ht="14.25">
      <c r="A609" s="105"/>
      <c r="B609" s="105"/>
      <c r="C609" s="105" t="s">
        <v>912</v>
      </c>
      <c r="D609" s="105"/>
      <c r="E609" s="106" t="s">
        <v>913</v>
      </c>
      <c r="F609" s="107">
        <v>7476128</v>
      </c>
      <c r="G609" s="89"/>
      <c r="H609" s="89"/>
    </row>
    <row r="610" spans="1:8" ht="14.25">
      <c r="A610" s="105"/>
      <c r="B610" s="105"/>
      <c r="C610" s="105"/>
      <c r="D610" s="105" t="s">
        <v>33</v>
      </c>
      <c r="E610" s="106" t="s">
        <v>39</v>
      </c>
      <c r="F610" s="107">
        <v>7476128</v>
      </c>
      <c r="G610" s="89"/>
      <c r="H610" s="89"/>
    </row>
    <row r="611" spans="1:8" ht="19.5" customHeight="1">
      <c r="A611" s="96"/>
      <c r="B611" s="96"/>
      <c r="C611" s="96" t="s">
        <v>645</v>
      </c>
      <c r="D611" s="96"/>
      <c r="E611" s="103" t="s">
        <v>480</v>
      </c>
      <c r="F611" s="104">
        <v>7939360.3</v>
      </c>
      <c r="G611" s="89"/>
      <c r="H611" s="89"/>
    </row>
    <row r="612" spans="1:8" ht="24">
      <c r="A612" s="100"/>
      <c r="B612" s="100"/>
      <c r="C612" s="108" t="s">
        <v>914</v>
      </c>
      <c r="D612" s="108"/>
      <c r="E612" s="109" t="s">
        <v>915</v>
      </c>
      <c r="F612" s="110">
        <v>7939360.3</v>
      </c>
      <c r="G612" s="89"/>
      <c r="H612" s="89"/>
    </row>
    <row r="613" spans="1:8" ht="14.25">
      <c r="A613" s="108"/>
      <c r="B613" s="108"/>
      <c r="C613" s="108"/>
      <c r="D613" s="108" t="s">
        <v>63</v>
      </c>
      <c r="E613" s="109" t="s">
        <v>81</v>
      </c>
      <c r="F613" s="110">
        <v>7939360.3</v>
      </c>
      <c r="G613" s="89"/>
      <c r="H613" s="89"/>
    </row>
    <row r="614" spans="1:8" ht="14.25">
      <c r="A614" s="100"/>
      <c r="B614" s="100" t="s">
        <v>522</v>
      </c>
      <c r="C614" s="100"/>
      <c r="D614" s="100"/>
      <c r="E614" s="101" t="s">
        <v>523</v>
      </c>
      <c r="F614" s="102">
        <v>168700</v>
      </c>
      <c r="G614" s="89"/>
      <c r="H614" s="89"/>
    </row>
    <row r="615" spans="1:8" ht="14.25">
      <c r="A615" s="100"/>
      <c r="B615" s="100" t="s">
        <v>524</v>
      </c>
      <c r="C615" s="100"/>
      <c r="D615" s="100"/>
      <c r="E615" s="101" t="s">
        <v>525</v>
      </c>
      <c r="F615" s="102">
        <v>168700</v>
      </c>
      <c r="G615" s="89"/>
      <c r="H615" s="89"/>
    </row>
    <row r="616" spans="1:8" ht="20.25" customHeight="1">
      <c r="A616" s="100"/>
      <c r="B616" s="100"/>
      <c r="C616" s="100" t="s">
        <v>785</v>
      </c>
      <c r="D616" s="100"/>
      <c r="E616" s="101" t="s">
        <v>101</v>
      </c>
      <c r="F616" s="102">
        <v>168700</v>
      </c>
      <c r="G616" s="89"/>
      <c r="H616" s="89"/>
    </row>
    <row r="617" spans="1:8" ht="19.5" customHeight="1">
      <c r="A617" s="100"/>
      <c r="B617" s="100"/>
      <c r="C617" s="100" t="s">
        <v>814</v>
      </c>
      <c r="D617" s="100"/>
      <c r="E617" s="101" t="s">
        <v>815</v>
      </c>
      <c r="F617" s="102">
        <v>168700</v>
      </c>
      <c r="G617" s="89"/>
      <c r="H617" s="89"/>
    </row>
    <row r="618" spans="1:8" ht="22.5" customHeight="1">
      <c r="A618" s="100"/>
      <c r="B618" s="100"/>
      <c r="C618" s="100" t="s">
        <v>916</v>
      </c>
      <c r="D618" s="100"/>
      <c r="E618" s="101" t="s">
        <v>917</v>
      </c>
      <c r="F618" s="102">
        <v>168700</v>
      </c>
      <c r="G618" s="89"/>
      <c r="H618" s="89"/>
    </row>
    <row r="619" spans="1:8" ht="24">
      <c r="A619" s="108"/>
      <c r="B619" s="108"/>
      <c r="C619" s="108" t="s">
        <v>918</v>
      </c>
      <c r="D619" s="108"/>
      <c r="E619" s="109" t="s">
        <v>919</v>
      </c>
      <c r="F619" s="110">
        <v>168700</v>
      </c>
      <c r="G619" s="89"/>
      <c r="H619" s="89"/>
    </row>
    <row r="620" spans="1:8" ht="14.25">
      <c r="A620" s="108"/>
      <c r="B620" s="108"/>
      <c r="C620" s="108"/>
      <c r="D620" s="108" t="s">
        <v>56</v>
      </c>
      <c r="E620" s="109" t="s">
        <v>357</v>
      </c>
      <c r="F620" s="110">
        <v>168700</v>
      </c>
      <c r="G620" s="89"/>
      <c r="H620" s="89"/>
    </row>
    <row r="621" spans="1:8" ht="14.25">
      <c r="A621" s="100"/>
      <c r="B621" s="100" t="s">
        <v>64</v>
      </c>
      <c r="C621" s="100"/>
      <c r="D621" s="100"/>
      <c r="E621" s="101" t="s">
        <v>920</v>
      </c>
      <c r="F621" s="102">
        <f>F622+F628+F647+F664</f>
        <v>28592206.650000002</v>
      </c>
      <c r="G621" s="89"/>
      <c r="H621" s="89"/>
    </row>
    <row r="622" spans="1:8" ht="14.25">
      <c r="A622" s="100"/>
      <c r="B622" s="100" t="s">
        <v>49</v>
      </c>
      <c r="C622" s="100"/>
      <c r="D622" s="100"/>
      <c r="E622" s="101" t="s">
        <v>50</v>
      </c>
      <c r="F622" s="102">
        <v>36517.48</v>
      </c>
      <c r="G622" s="89"/>
      <c r="H622" s="89"/>
    </row>
    <row r="623" spans="1:8" ht="30" customHeight="1">
      <c r="A623" s="100"/>
      <c r="B623" s="100"/>
      <c r="C623" s="100" t="s">
        <v>673</v>
      </c>
      <c r="D623" s="100"/>
      <c r="E623" s="101" t="s">
        <v>356</v>
      </c>
      <c r="F623" s="102">
        <v>36517.48</v>
      </c>
      <c r="G623" s="89"/>
      <c r="H623" s="89"/>
    </row>
    <row r="624" spans="1:8" ht="30.75" customHeight="1">
      <c r="A624" s="100"/>
      <c r="B624" s="100"/>
      <c r="C624" s="100" t="s">
        <v>674</v>
      </c>
      <c r="D624" s="100"/>
      <c r="E624" s="101" t="s">
        <v>67</v>
      </c>
      <c r="F624" s="102">
        <v>36517.48</v>
      </c>
      <c r="G624" s="89"/>
      <c r="H624" s="89"/>
    </row>
    <row r="625" spans="1:8" ht="22.5">
      <c r="A625" s="100"/>
      <c r="B625" s="100"/>
      <c r="C625" s="100" t="s">
        <v>675</v>
      </c>
      <c r="D625" s="100"/>
      <c r="E625" s="101" t="s">
        <v>476</v>
      </c>
      <c r="F625" s="102">
        <v>36517.48</v>
      </c>
      <c r="G625" s="89"/>
      <c r="H625" s="89"/>
    </row>
    <row r="626" spans="1:8" ht="14.25">
      <c r="A626" s="108"/>
      <c r="B626" s="108"/>
      <c r="C626" s="108" t="s">
        <v>676</v>
      </c>
      <c r="D626" s="108"/>
      <c r="E626" s="109" t="s">
        <v>677</v>
      </c>
      <c r="F626" s="110">
        <v>36517.48</v>
      </c>
      <c r="G626" s="89"/>
      <c r="H626" s="89"/>
    </row>
    <row r="627" spans="1:8" ht="14.25">
      <c r="A627" s="108"/>
      <c r="B627" s="108"/>
      <c r="C627" s="108"/>
      <c r="D627" s="108" t="s">
        <v>63</v>
      </c>
      <c r="E627" s="109" t="s">
        <v>81</v>
      </c>
      <c r="F627" s="110">
        <v>36517.48</v>
      </c>
      <c r="G627" s="89"/>
      <c r="H627" s="89"/>
    </row>
    <row r="628" spans="1:8" ht="18.75" customHeight="1">
      <c r="A628" s="100"/>
      <c r="B628" s="100" t="s">
        <v>481</v>
      </c>
      <c r="C628" s="100"/>
      <c r="D628" s="100"/>
      <c r="E628" s="101" t="s">
        <v>528</v>
      </c>
      <c r="F628" s="102">
        <f>F629+F637+F642</f>
        <v>27309117.48</v>
      </c>
      <c r="G628" s="89"/>
      <c r="H628" s="89"/>
    </row>
    <row r="629" spans="1:8" ht="28.5" customHeight="1">
      <c r="A629" s="100"/>
      <c r="B629" s="100"/>
      <c r="C629" s="100" t="s">
        <v>745</v>
      </c>
      <c r="D629" s="100"/>
      <c r="E629" s="101" t="s">
        <v>358</v>
      </c>
      <c r="F629" s="102">
        <v>27222600</v>
      </c>
      <c r="G629" s="89"/>
      <c r="H629" s="89"/>
    </row>
    <row r="630" spans="1:8" ht="18" customHeight="1">
      <c r="A630" s="100"/>
      <c r="B630" s="100"/>
      <c r="C630" s="100" t="s">
        <v>921</v>
      </c>
      <c r="D630" s="100"/>
      <c r="E630" s="101" t="s">
        <v>922</v>
      </c>
      <c r="F630" s="102">
        <f>F631+F634</f>
        <v>27222600</v>
      </c>
      <c r="G630" s="89"/>
      <c r="H630" s="89"/>
    </row>
    <row r="631" spans="1:8" ht="18.75" customHeight="1">
      <c r="A631" s="96"/>
      <c r="B631" s="96"/>
      <c r="C631" s="96" t="s">
        <v>923</v>
      </c>
      <c r="D631" s="96"/>
      <c r="E631" s="103" t="s">
        <v>529</v>
      </c>
      <c r="F631" s="104">
        <v>27156100</v>
      </c>
      <c r="G631" s="89"/>
      <c r="H631" s="89"/>
    </row>
    <row r="632" spans="1:8" ht="14.25">
      <c r="A632" s="105"/>
      <c r="B632" s="105"/>
      <c r="C632" s="105" t="s">
        <v>924</v>
      </c>
      <c r="D632" s="105"/>
      <c r="E632" s="106" t="s">
        <v>925</v>
      </c>
      <c r="F632" s="107">
        <v>27156100</v>
      </c>
      <c r="G632" s="89"/>
      <c r="H632" s="89"/>
    </row>
    <row r="633" spans="1:8" ht="14.25">
      <c r="A633" s="105"/>
      <c r="B633" s="105"/>
      <c r="C633" s="105"/>
      <c r="D633" s="105" t="s">
        <v>57</v>
      </c>
      <c r="E633" s="106" t="s">
        <v>58</v>
      </c>
      <c r="F633" s="107">
        <v>27156100</v>
      </c>
      <c r="G633" s="89"/>
      <c r="H633" s="89"/>
    </row>
    <row r="634" spans="1:8" ht="14.25">
      <c r="A634" s="96"/>
      <c r="B634" s="96"/>
      <c r="C634" s="96" t="s">
        <v>926</v>
      </c>
      <c r="D634" s="96"/>
      <c r="E634" s="103" t="s">
        <v>530</v>
      </c>
      <c r="F634" s="104">
        <v>66500</v>
      </c>
      <c r="G634" s="89"/>
      <c r="H634" s="89"/>
    </row>
    <row r="635" spans="1:8" ht="24">
      <c r="A635" s="105"/>
      <c r="B635" s="105"/>
      <c r="C635" s="105" t="s">
        <v>927</v>
      </c>
      <c r="D635" s="105"/>
      <c r="E635" s="106" t="s">
        <v>928</v>
      </c>
      <c r="F635" s="107">
        <v>66500</v>
      </c>
      <c r="G635" s="89"/>
      <c r="H635" s="89"/>
    </row>
    <row r="636" spans="1:8" ht="14.25">
      <c r="A636" s="105"/>
      <c r="B636" s="105"/>
      <c r="C636" s="105"/>
      <c r="D636" s="105" t="s">
        <v>57</v>
      </c>
      <c r="E636" s="106" t="s">
        <v>58</v>
      </c>
      <c r="F636" s="107">
        <v>66500</v>
      </c>
      <c r="G636" s="89"/>
      <c r="H636" s="89"/>
    </row>
    <row r="637" spans="1:8" ht="30" customHeight="1">
      <c r="A637" s="96"/>
      <c r="B637" s="96"/>
      <c r="C637" s="96" t="s">
        <v>673</v>
      </c>
      <c r="D637" s="96"/>
      <c r="E637" s="103" t="s">
        <v>356</v>
      </c>
      <c r="F637" s="104">
        <v>36517.48</v>
      </c>
      <c r="G637" s="89"/>
      <c r="H637" s="89"/>
    </row>
    <row r="638" spans="1:8" ht="27.75" customHeight="1">
      <c r="A638" s="96"/>
      <c r="B638" s="96"/>
      <c r="C638" s="96" t="s">
        <v>674</v>
      </c>
      <c r="D638" s="96"/>
      <c r="E638" s="103" t="s">
        <v>67</v>
      </c>
      <c r="F638" s="104">
        <v>36517.48</v>
      </c>
      <c r="G638" s="89"/>
      <c r="H638" s="89"/>
    </row>
    <row r="639" spans="1:8" ht="22.5">
      <c r="A639" s="96"/>
      <c r="B639" s="96"/>
      <c r="C639" s="96" t="s">
        <v>675</v>
      </c>
      <c r="D639" s="96"/>
      <c r="E639" s="103" t="s">
        <v>476</v>
      </c>
      <c r="F639" s="104">
        <v>36517.48</v>
      </c>
      <c r="G639" s="89"/>
      <c r="H639" s="89"/>
    </row>
    <row r="640" spans="1:8" ht="14.25">
      <c r="A640" s="105"/>
      <c r="B640" s="105"/>
      <c r="C640" s="105" t="s">
        <v>676</v>
      </c>
      <c r="D640" s="105"/>
      <c r="E640" s="106" t="s">
        <v>677</v>
      </c>
      <c r="F640" s="107">
        <v>36517.48</v>
      </c>
      <c r="G640" s="89"/>
      <c r="H640" s="89"/>
    </row>
    <row r="641" spans="1:8" ht="14.25">
      <c r="A641" s="105"/>
      <c r="B641" s="105"/>
      <c r="C641" s="105"/>
      <c r="D641" s="105" t="s">
        <v>63</v>
      </c>
      <c r="E641" s="106" t="s">
        <v>81</v>
      </c>
      <c r="F641" s="107">
        <v>36517.48</v>
      </c>
      <c r="G641" s="89"/>
      <c r="H641" s="89"/>
    </row>
    <row r="642" spans="1:8" ht="21" customHeight="1">
      <c r="A642" s="96"/>
      <c r="B642" s="96"/>
      <c r="C642" s="96" t="s">
        <v>680</v>
      </c>
      <c r="D642" s="96"/>
      <c r="E642" s="103" t="s">
        <v>681</v>
      </c>
      <c r="F642" s="104">
        <v>50000</v>
      </c>
      <c r="G642" s="89"/>
      <c r="H642" s="89"/>
    </row>
    <row r="643" spans="1:8" ht="19.5" customHeight="1">
      <c r="A643" s="100"/>
      <c r="B643" s="100"/>
      <c r="C643" s="100" t="s">
        <v>731</v>
      </c>
      <c r="D643" s="100"/>
      <c r="E643" s="101" t="s">
        <v>82</v>
      </c>
      <c r="F643" s="102">
        <v>50000</v>
      </c>
      <c r="G643" s="89"/>
      <c r="H643" s="89"/>
    </row>
    <row r="644" spans="1:8" ht="24.75" customHeight="1">
      <c r="A644" s="100"/>
      <c r="B644" s="100"/>
      <c r="C644" s="100" t="s">
        <v>732</v>
      </c>
      <c r="D644" s="100"/>
      <c r="E644" s="101" t="s">
        <v>490</v>
      </c>
      <c r="F644" s="102">
        <v>50000</v>
      </c>
      <c r="G644" s="89"/>
      <c r="H644" s="89"/>
    </row>
    <row r="645" spans="1:8" ht="24">
      <c r="A645" s="108"/>
      <c r="B645" s="108"/>
      <c r="C645" s="108" t="s">
        <v>872</v>
      </c>
      <c r="D645" s="108"/>
      <c r="E645" s="109" t="s">
        <v>873</v>
      </c>
      <c r="F645" s="110">
        <v>50000</v>
      </c>
      <c r="G645" s="89"/>
      <c r="H645" s="89"/>
    </row>
    <row r="646" spans="1:8" ht="14.25">
      <c r="A646" s="108"/>
      <c r="B646" s="108"/>
      <c r="C646" s="108"/>
      <c r="D646" s="108" t="s">
        <v>57</v>
      </c>
      <c r="E646" s="109" t="s">
        <v>58</v>
      </c>
      <c r="F646" s="110">
        <v>50000</v>
      </c>
      <c r="G646" s="89"/>
      <c r="H646" s="89"/>
    </row>
    <row r="647" spans="1:8" ht="14.25">
      <c r="A647" s="100"/>
      <c r="B647" s="100" t="s">
        <v>34</v>
      </c>
      <c r="C647" s="100"/>
      <c r="D647" s="100"/>
      <c r="E647" s="101" t="s">
        <v>709</v>
      </c>
      <c r="F647" s="102">
        <f>F648+F657</f>
        <v>952142.8</v>
      </c>
      <c r="G647" s="89"/>
      <c r="H647" s="89"/>
    </row>
    <row r="648" spans="1:8" ht="21" customHeight="1">
      <c r="A648" s="100"/>
      <c r="B648" s="100"/>
      <c r="C648" s="100" t="s">
        <v>648</v>
      </c>
      <c r="D648" s="100"/>
      <c r="E648" s="101" t="s">
        <v>468</v>
      </c>
      <c r="F648" s="102">
        <v>345342.8</v>
      </c>
      <c r="G648" s="89"/>
      <c r="H648" s="89"/>
    </row>
    <row r="649" spans="1:8" ht="18.75" customHeight="1">
      <c r="A649" s="96"/>
      <c r="B649" s="96"/>
      <c r="C649" s="96" t="s">
        <v>649</v>
      </c>
      <c r="D649" s="96"/>
      <c r="E649" s="103" t="s">
        <v>65</v>
      </c>
      <c r="F649" s="104">
        <v>345342.8</v>
      </c>
      <c r="G649" s="89"/>
      <c r="H649" s="89"/>
    </row>
    <row r="650" spans="1:8" ht="21" customHeight="1">
      <c r="A650" s="96"/>
      <c r="B650" s="96"/>
      <c r="C650" s="96" t="s">
        <v>710</v>
      </c>
      <c r="D650" s="96"/>
      <c r="E650" s="103" t="s">
        <v>485</v>
      </c>
      <c r="F650" s="104">
        <f>F651+F653</f>
        <v>345342.8</v>
      </c>
      <c r="G650" s="89"/>
      <c r="H650" s="89"/>
    </row>
    <row r="651" spans="1:8" ht="14.25">
      <c r="A651" s="105"/>
      <c r="B651" s="105"/>
      <c r="C651" s="105" t="s">
        <v>711</v>
      </c>
      <c r="D651" s="105"/>
      <c r="E651" s="106" t="s">
        <v>486</v>
      </c>
      <c r="F651" s="107">
        <v>204120</v>
      </c>
      <c r="G651" s="89"/>
      <c r="H651" s="89"/>
    </row>
    <row r="652" spans="1:8" ht="14.25">
      <c r="A652" s="105"/>
      <c r="B652" s="105"/>
      <c r="C652" s="105"/>
      <c r="D652" s="105" t="s">
        <v>57</v>
      </c>
      <c r="E652" s="106" t="s">
        <v>58</v>
      </c>
      <c r="F652" s="107">
        <v>204120</v>
      </c>
      <c r="G652" s="89"/>
      <c r="H652" s="89"/>
    </row>
    <row r="653" spans="1:8" ht="14.25">
      <c r="A653" s="105"/>
      <c r="B653" s="105"/>
      <c r="C653" s="105" t="s">
        <v>712</v>
      </c>
      <c r="D653" s="105"/>
      <c r="E653" s="106" t="s">
        <v>487</v>
      </c>
      <c r="F653" s="107">
        <f>F654</f>
        <v>141222.8</v>
      </c>
      <c r="G653" s="89"/>
      <c r="H653" s="89"/>
    </row>
    <row r="654" spans="1:8" ht="14.25">
      <c r="A654" s="105"/>
      <c r="B654" s="105"/>
      <c r="C654" s="105"/>
      <c r="D654" s="105" t="s">
        <v>57</v>
      </c>
      <c r="E654" s="106" t="s">
        <v>58</v>
      </c>
      <c r="F654" s="107">
        <f>F655+F656</f>
        <v>141222.8</v>
      </c>
      <c r="G654" s="89"/>
      <c r="H654" s="89"/>
    </row>
    <row r="655" spans="1:8" ht="14.25" hidden="1">
      <c r="A655" s="105"/>
      <c r="B655" s="105"/>
      <c r="C655" s="105"/>
      <c r="D655" s="105"/>
      <c r="E655" s="106"/>
      <c r="F655" s="107">
        <v>138978.8</v>
      </c>
      <c r="G655" s="89"/>
      <c r="H655" s="89"/>
    </row>
    <row r="656" spans="1:8" ht="14.25" hidden="1">
      <c r="A656" s="105"/>
      <c r="B656" s="105"/>
      <c r="C656" s="105"/>
      <c r="D656" s="105"/>
      <c r="E656" s="106"/>
      <c r="F656" s="107">
        <v>2244</v>
      </c>
      <c r="G656" s="89"/>
      <c r="H656" s="89"/>
    </row>
    <row r="657" spans="1:8" ht="32.25" customHeight="1">
      <c r="A657" s="96"/>
      <c r="B657" s="96"/>
      <c r="C657" s="96" t="s">
        <v>745</v>
      </c>
      <c r="D657" s="96"/>
      <c r="E657" s="103" t="s">
        <v>358</v>
      </c>
      <c r="F657" s="104">
        <v>606800</v>
      </c>
      <c r="G657" s="89"/>
      <c r="H657" s="89"/>
    </row>
    <row r="658" spans="1:8" ht="20.25" customHeight="1">
      <c r="A658" s="96"/>
      <c r="B658" s="96"/>
      <c r="C658" s="96" t="s">
        <v>929</v>
      </c>
      <c r="D658" s="96"/>
      <c r="E658" s="103" t="s">
        <v>327</v>
      </c>
      <c r="F658" s="104">
        <v>606800</v>
      </c>
      <c r="G658" s="89"/>
      <c r="H658" s="89"/>
    </row>
    <row r="659" spans="1:8" ht="30.75" customHeight="1">
      <c r="A659" s="96"/>
      <c r="B659" s="96"/>
      <c r="C659" s="96" t="s">
        <v>930</v>
      </c>
      <c r="D659" s="96"/>
      <c r="E659" s="103" t="s">
        <v>531</v>
      </c>
      <c r="F659" s="104">
        <v>606800</v>
      </c>
      <c r="G659" s="89"/>
      <c r="H659" s="89"/>
    </row>
    <row r="660" spans="1:8" ht="14.25">
      <c r="A660" s="105"/>
      <c r="B660" s="105"/>
      <c r="C660" s="105" t="s">
        <v>931</v>
      </c>
      <c r="D660" s="105"/>
      <c r="E660" s="106" t="s">
        <v>932</v>
      </c>
      <c r="F660" s="107">
        <v>486800</v>
      </c>
      <c r="G660" s="89"/>
      <c r="H660" s="89"/>
    </row>
    <row r="661" spans="1:8" ht="14.25">
      <c r="A661" s="105"/>
      <c r="B661" s="105"/>
      <c r="C661" s="105"/>
      <c r="D661" s="105" t="s">
        <v>57</v>
      </c>
      <c r="E661" s="106" t="s">
        <v>58</v>
      </c>
      <c r="F661" s="107">
        <v>486800</v>
      </c>
      <c r="G661" s="89"/>
      <c r="H661" s="89"/>
    </row>
    <row r="662" spans="1:8" ht="14.25">
      <c r="A662" s="108"/>
      <c r="B662" s="108"/>
      <c r="C662" s="108" t="s">
        <v>933</v>
      </c>
      <c r="D662" s="108"/>
      <c r="E662" s="109" t="s">
        <v>329</v>
      </c>
      <c r="F662" s="110">
        <v>120000</v>
      </c>
      <c r="G662" s="89"/>
      <c r="H662" s="89"/>
    </row>
    <row r="663" spans="1:8" ht="14.25" customHeight="1">
      <c r="A663" s="108"/>
      <c r="B663" s="108"/>
      <c r="C663" s="108"/>
      <c r="D663" s="108" t="s">
        <v>174</v>
      </c>
      <c r="E663" s="109" t="s">
        <v>61</v>
      </c>
      <c r="F663" s="110">
        <v>120000</v>
      </c>
      <c r="G663" s="89"/>
      <c r="H663" s="89"/>
    </row>
    <row r="664" spans="1:8" ht="21" customHeight="1">
      <c r="A664" s="100"/>
      <c r="B664" s="100" t="s">
        <v>35</v>
      </c>
      <c r="C664" s="100"/>
      <c r="D664" s="100"/>
      <c r="E664" s="101" t="s">
        <v>36</v>
      </c>
      <c r="F664" s="102">
        <v>294428.89</v>
      </c>
      <c r="G664" s="89"/>
      <c r="H664" s="89"/>
    </row>
    <row r="665" spans="1:8" ht="28.5" customHeight="1">
      <c r="A665" s="100"/>
      <c r="B665" s="100"/>
      <c r="C665" s="100" t="s">
        <v>745</v>
      </c>
      <c r="D665" s="100"/>
      <c r="E665" s="101" t="s">
        <v>358</v>
      </c>
      <c r="F665" s="102">
        <v>294428.89</v>
      </c>
      <c r="G665" s="89"/>
      <c r="H665" s="89"/>
    </row>
    <row r="666" spans="1:8" ht="22.5" customHeight="1">
      <c r="A666" s="100"/>
      <c r="B666" s="100"/>
      <c r="C666" s="100" t="s">
        <v>921</v>
      </c>
      <c r="D666" s="100"/>
      <c r="E666" s="101" t="s">
        <v>922</v>
      </c>
      <c r="F666" s="102">
        <v>294428.89</v>
      </c>
      <c r="G666" s="89"/>
      <c r="H666" s="89"/>
    </row>
    <row r="667" spans="1:8" ht="18.75" customHeight="1">
      <c r="A667" s="100"/>
      <c r="B667" s="100"/>
      <c r="C667" s="100" t="s">
        <v>926</v>
      </c>
      <c r="D667" s="100"/>
      <c r="E667" s="101" t="s">
        <v>530</v>
      </c>
      <c r="F667" s="102">
        <v>294428.89</v>
      </c>
      <c r="G667" s="89"/>
      <c r="H667" s="89"/>
    </row>
    <row r="668" spans="1:8" ht="14.25">
      <c r="A668" s="108"/>
      <c r="B668" s="108"/>
      <c r="C668" s="108" t="s">
        <v>934</v>
      </c>
      <c r="D668" s="108"/>
      <c r="E668" s="109" t="s">
        <v>107</v>
      </c>
      <c r="F668" s="110">
        <v>35000</v>
      </c>
      <c r="G668" s="89"/>
      <c r="H668" s="89"/>
    </row>
    <row r="669" spans="1:8" ht="14.25">
      <c r="A669" s="108"/>
      <c r="B669" s="108"/>
      <c r="C669" s="108"/>
      <c r="D669" s="108" t="s">
        <v>174</v>
      </c>
      <c r="E669" s="109" t="s">
        <v>61</v>
      </c>
      <c r="F669" s="110">
        <v>35000</v>
      </c>
      <c r="G669" s="89"/>
      <c r="H669" s="89"/>
    </row>
    <row r="670" spans="1:8" ht="14.25">
      <c r="A670" s="108"/>
      <c r="B670" s="108"/>
      <c r="C670" s="108" t="s">
        <v>935</v>
      </c>
      <c r="D670" s="108"/>
      <c r="E670" s="109" t="s">
        <v>532</v>
      </c>
      <c r="F670" s="110">
        <v>259428.89</v>
      </c>
      <c r="G670" s="89"/>
      <c r="H670" s="89"/>
    </row>
    <row r="671" spans="1:8" ht="14.25">
      <c r="A671" s="108"/>
      <c r="B671" s="108"/>
      <c r="C671" s="108"/>
      <c r="D671" s="108" t="s">
        <v>57</v>
      </c>
      <c r="E671" s="109" t="s">
        <v>58</v>
      </c>
      <c r="F671" s="110">
        <v>259428.89</v>
      </c>
      <c r="G671" s="89"/>
      <c r="H671" s="89"/>
    </row>
    <row r="672" spans="1:8" ht="21" customHeight="1">
      <c r="A672" s="100"/>
      <c r="B672" s="100" t="s">
        <v>328</v>
      </c>
      <c r="C672" s="100"/>
      <c r="D672" s="100"/>
      <c r="E672" s="101" t="s">
        <v>390</v>
      </c>
      <c r="F672" s="102">
        <f>F673+F707</f>
        <v>27714697.03</v>
      </c>
      <c r="G672" s="89"/>
      <c r="H672" s="89"/>
    </row>
    <row r="673" spans="1:8" ht="18.75" customHeight="1">
      <c r="A673" s="100"/>
      <c r="B673" s="100" t="s">
        <v>37</v>
      </c>
      <c r="C673" s="100"/>
      <c r="D673" s="100"/>
      <c r="E673" s="101" t="s">
        <v>38</v>
      </c>
      <c r="F673" s="102">
        <f>F674+F692+F697+F702</f>
        <v>27567640</v>
      </c>
      <c r="G673" s="89"/>
      <c r="H673" s="89"/>
    </row>
    <row r="674" spans="1:8" ht="27" customHeight="1">
      <c r="A674" s="100"/>
      <c r="B674" s="100"/>
      <c r="C674" s="100" t="s">
        <v>745</v>
      </c>
      <c r="D674" s="100"/>
      <c r="E674" s="101" t="s">
        <v>358</v>
      </c>
      <c r="F674" s="102">
        <v>27288140</v>
      </c>
      <c r="G674" s="89"/>
      <c r="H674" s="89"/>
    </row>
    <row r="675" spans="1:8" ht="20.25" customHeight="1">
      <c r="A675" s="100"/>
      <c r="B675" s="100"/>
      <c r="C675" s="100" t="s">
        <v>929</v>
      </c>
      <c r="D675" s="100"/>
      <c r="E675" s="101" t="s">
        <v>327</v>
      </c>
      <c r="F675" s="102">
        <f>F676+F681+F686+F689</f>
        <v>27288140</v>
      </c>
      <c r="G675" s="89"/>
      <c r="H675" s="89"/>
    </row>
    <row r="676" spans="1:8" ht="21.75" customHeight="1">
      <c r="A676" s="100"/>
      <c r="B676" s="100"/>
      <c r="C676" s="100" t="s">
        <v>936</v>
      </c>
      <c r="D676" s="100"/>
      <c r="E676" s="101" t="s">
        <v>937</v>
      </c>
      <c r="F676" s="102">
        <v>20583940</v>
      </c>
      <c r="G676" s="89"/>
      <c r="H676" s="89"/>
    </row>
    <row r="677" spans="1:8" ht="24">
      <c r="A677" s="108"/>
      <c r="B677" s="108"/>
      <c r="C677" s="108" t="s">
        <v>938</v>
      </c>
      <c r="D677" s="108"/>
      <c r="E677" s="109" t="s">
        <v>939</v>
      </c>
      <c r="F677" s="110">
        <v>13340</v>
      </c>
      <c r="G677" s="89"/>
      <c r="H677" s="89"/>
    </row>
    <row r="678" spans="1:8" ht="14.25">
      <c r="A678" s="108"/>
      <c r="B678" s="108"/>
      <c r="C678" s="108"/>
      <c r="D678" s="108" t="s">
        <v>57</v>
      </c>
      <c r="E678" s="109" t="s">
        <v>58</v>
      </c>
      <c r="F678" s="110">
        <v>13340</v>
      </c>
      <c r="G678" s="89"/>
      <c r="H678" s="89"/>
    </row>
    <row r="679" spans="1:8" ht="14.25">
      <c r="A679" s="105"/>
      <c r="B679" s="105"/>
      <c r="C679" s="105" t="s">
        <v>940</v>
      </c>
      <c r="D679" s="105"/>
      <c r="E679" s="106" t="s">
        <v>941</v>
      </c>
      <c r="F679" s="107">
        <v>20570600</v>
      </c>
      <c r="G679" s="89"/>
      <c r="H679" s="89"/>
    </row>
    <row r="680" spans="1:8" ht="14.25">
      <c r="A680" s="105"/>
      <c r="B680" s="105"/>
      <c r="C680" s="105"/>
      <c r="D680" s="105" t="s">
        <v>57</v>
      </c>
      <c r="E680" s="106" t="s">
        <v>58</v>
      </c>
      <c r="F680" s="107">
        <v>20570600</v>
      </c>
      <c r="G680" s="89"/>
      <c r="H680" s="89"/>
    </row>
    <row r="681" spans="1:8" ht="31.5" customHeight="1">
      <c r="A681" s="96"/>
      <c r="B681" s="96"/>
      <c r="C681" s="96" t="s">
        <v>942</v>
      </c>
      <c r="D681" s="96"/>
      <c r="E681" s="103" t="s">
        <v>533</v>
      </c>
      <c r="F681" s="104">
        <f>F682+F684</f>
        <v>5118200</v>
      </c>
      <c r="G681" s="89"/>
      <c r="H681" s="89"/>
    </row>
    <row r="682" spans="1:8" ht="14.25">
      <c r="A682" s="105"/>
      <c r="B682" s="105"/>
      <c r="C682" s="105" t="s">
        <v>943</v>
      </c>
      <c r="D682" s="105"/>
      <c r="E682" s="106" t="s">
        <v>944</v>
      </c>
      <c r="F682" s="107">
        <v>5073200</v>
      </c>
      <c r="G682" s="89"/>
      <c r="H682" s="89"/>
    </row>
    <row r="683" spans="1:8" ht="14.25">
      <c r="A683" s="105"/>
      <c r="B683" s="105"/>
      <c r="C683" s="105"/>
      <c r="D683" s="105" t="s">
        <v>57</v>
      </c>
      <c r="E683" s="106" t="s">
        <v>58</v>
      </c>
      <c r="F683" s="107">
        <v>5073200</v>
      </c>
      <c r="G683" s="89"/>
      <c r="H683" s="89"/>
    </row>
    <row r="684" spans="1:8" ht="24">
      <c r="A684" s="105"/>
      <c r="B684" s="105"/>
      <c r="C684" s="105" t="s">
        <v>945</v>
      </c>
      <c r="D684" s="105"/>
      <c r="E684" s="106" t="s">
        <v>946</v>
      </c>
      <c r="F684" s="107">
        <v>45000</v>
      </c>
      <c r="G684" s="89"/>
      <c r="H684" s="89"/>
    </row>
    <row r="685" spans="1:8" ht="14.25">
      <c r="A685" s="105"/>
      <c r="B685" s="105"/>
      <c r="C685" s="105"/>
      <c r="D685" s="105" t="s">
        <v>57</v>
      </c>
      <c r="E685" s="106" t="s">
        <v>58</v>
      </c>
      <c r="F685" s="107">
        <v>45000</v>
      </c>
      <c r="G685" s="89"/>
      <c r="H685" s="89"/>
    </row>
    <row r="686" spans="1:8" ht="21" customHeight="1">
      <c r="A686" s="96"/>
      <c r="B686" s="96"/>
      <c r="C686" s="96" t="s">
        <v>947</v>
      </c>
      <c r="D686" s="96"/>
      <c r="E686" s="103" t="s">
        <v>536</v>
      </c>
      <c r="F686" s="104">
        <v>1530000</v>
      </c>
      <c r="G686" s="89"/>
      <c r="H686" s="89"/>
    </row>
    <row r="687" spans="1:8" ht="14.25">
      <c r="A687" s="105"/>
      <c r="B687" s="105"/>
      <c r="C687" s="105" t="s">
        <v>948</v>
      </c>
      <c r="D687" s="105"/>
      <c r="E687" s="106" t="s">
        <v>949</v>
      </c>
      <c r="F687" s="107">
        <v>1530000</v>
      </c>
      <c r="G687" s="89"/>
      <c r="H687" s="89"/>
    </row>
    <row r="688" spans="1:8" ht="14.25">
      <c r="A688" s="105"/>
      <c r="B688" s="105"/>
      <c r="C688" s="105"/>
      <c r="D688" s="105" t="s">
        <v>57</v>
      </c>
      <c r="E688" s="106" t="s">
        <v>58</v>
      </c>
      <c r="F688" s="107">
        <v>1530000</v>
      </c>
      <c r="G688" s="89"/>
      <c r="H688" s="89"/>
    </row>
    <row r="689" spans="1:8" ht="19.5" customHeight="1">
      <c r="A689" s="96"/>
      <c r="B689" s="96"/>
      <c r="C689" s="96" t="s">
        <v>950</v>
      </c>
      <c r="D689" s="96"/>
      <c r="E689" s="103" t="s">
        <v>534</v>
      </c>
      <c r="F689" s="104">
        <v>56000</v>
      </c>
      <c r="G689" s="89"/>
      <c r="H689" s="89"/>
    </row>
    <row r="690" spans="1:8" ht="14.25">
      <c r="A690" s="105"/>
      <c r="B690" s="105"/>
      <c r="C690" s="105" t="s">
        <v>951</v>
      </c>
      <c r="D690" s="105"/>
      <c r="E690" s="106" t="s">
        <v>391</v>
      </c>
      <c r="F690" s="107">
        <v>56000</v>
      </c>
      <c r="G690" s="89"/>
      <c r="H690" s="89"/>
    </row>
    <row r="691" spans="1:8" ht="14.25">
      <c r="A691" s="105"/>
      <c r="B691" s="105"/>
      <c r="C691" s="105"/>
      <c r="D691" s="105" t="s">
        <v>57</v>
      </c>
      <c r="E691" s="106" t="s">
        <v>58</v>
      </c>
      <c r="F691" s="107">
        <v>56000</v>
      </c>
      <c r="G691" s="89"/>
      <c r="H691" s="89"/>
    </row>
    <row r="692" spans="1:8" ht="31.5" customHeight="1">
      <c r="A692" s="96"/>
      <c r="B692" s="96"/>
      <c r="C692" s="96" t="s">
        <v>673</v>
      </c>
      <c r="D692" s="96"/>
      <c r="E692" s="103" t="s">
        <v>356</v>
      </c>
      <c r="F692" s="104">
        <v>5500</v>
      </c>
      <c r="G692" s="89"/>
      <c r="H692" s="89"/>
    </row>
    <row r="693" spans="1:8" ht="28.5" customHeight="1">
      <c r="A693" s="96"/>
      <c r="B693" s="96"/>
      <c r="C693" s="96" t="s">
        <v>674</v>
      </c>
      <c r="D693" s="96"/>
      <c r="E693" s="103" t="s">
        <v>67</v>
      </c>
      <c r="F693" s="104">
        <v>5500</v>
      </c>
      <c r="G693" s="89"/>
      <c r="H693" s="89"/>
    </row>
    <row r="694" spans="1:8" ht="24.75" customHeight="1">
      <c r="A694" s="96"/>
      <c r="B694" s="96"/>
      <c r="C694" s="96" t="s">
        <v>675</v>
      </c>
      <c r="D694" s="96"/>
      <c r="E694" s="103" t="s">
        <v>476</v>
      </c>
      <c r="F694" s="104">
        <v>5500</v>
      </c>
      <c r="G694" s="89"/>
      <c r="H694" s="89"/>
    </row>
    <row r="695" spans="1:8" ht="14.25">
      <c r="A695" s="105"/>
      <c r="B695" s="105"/>
      <c r="C695" s="105" t="s">
        <v>676</v>
      </c>
      <c r="D695" s="105"/>
      <c r="E695" s="106" t="s">
        <v>677</v>
      </c>
      <c r="F695" s="107">
        <v>5500</v>
      </c>
      <c r="G695" s="89"/>
      <c r="H695" s="89"/>
    </row>
    <row r="696" spans="1:8" ht="14.25">
      <c r="A696" s="105"/>
      <c r="B696" s="105"/>
      <c r="C696" s="105"/>
      <c r="D696" s="105" t="s">
        <v>57</v>
      </c>
      <c r="E696" s="106" t="s">
        <v>58</v>
      </c>
      <c r="F696" s="107">
        <v>5500</v>
      </c>
      <c r="G696" s="89"/>
      <c r="H696" s="89"/>
    </row>
    <row r="697" spans="1:8" ht="21" customHeight="1">
      <c r="A697" s="96"/>
      <c r="B697" s="96"/>
      <c r="C697" s="96" t="s">
        <v>785</v>
      </c>
      <c r="D697" s="96"/>
      <c r="E697" s="103" t="s">
        <v>101</v>
      </c>
      <c r="F697" s="104">
        <v>10000</v>
      </c>
      <c r="G697" s="89"/>
      <c r="H697" s="89"/>
    </row>
    <row r="698" spans="1:8" ht="21" customHeight="1">
      <c r="A698" s="96"/>
      <c r="B698" s="96"/>
      <c r="C698" s="96" t="s">
        <v>786</v>
      </c>
      <c r="D698" s="96"/>
      <c r="E698" s="103" t="s">
        <v>504</v>
      </c>
      <c r="F698" s="104">
        <v>10000</v>
      </c>
      <c r="G698" s="89"/>
      <c r="H698" s="89"/>
    </row>
    <row r="699" spans="1:8" ht="21" customHeight="1">
      <c r="A699" s="96"/>
      <c r="B699" s="96"/>
      <c r="C699" s="96" t="s">
        <v>787</v>
      </c>
      <c r="D699" s="96"/>
      <c r="E699" s="103" t="s">
        <v>505</v>
      </c>
      <c r="F699" s="104">
        <v>10000</v>
      </c>
      <c r="G699" s="89"/>
      <c r="H699" s="89"/>
    </row>
    <row r="700" spans="1:8" ht="14.25">
      <c r="A700" s="105"/>
      <c r="B700" s="105"/>
      <c r="C700" s="105" t="s">
        <v>952</v>
      </c>
      <c r="D700" s="105"/>
      <c r="E700" s="106" t="s">
        <v>953</v>
      </c>
      <c r="F700" s="107">
        <v>10000</v>
      </c>
      <c r="G700" s="89"/>
      <c r="H700" s="89"/>
    </row>
    <row r="701" spans="1:8" ht="14.25">
      <c r="A701" s="105"/>
      <c r="B701" s="105"/>
      <c r="C701" s="105"/>
      <c r="D701" s="105" t="s">
        <v>57</v>
      </c>
      <c r="E701" s="106" t="s">
        <v>58</v>
      </c>
      <c r="F701" s="107">
        <v>10000</v>
      </c>
      <c r="G701" s="89"/>
      <c r="H701" s="89"/>
    </row>
    <row r="702" spans="1:8" ht="20.25" customHeight="1">
      <c r="A702" s="96"/>
      <c r="B702" s="96"/>
      <c r="C702" s="96" t="s">
        <v>954</v>
      </c>
      <c r="D702" s="96"/>
      <c r="E702" s="103" t="s">
        <v>477</v>
      </c>
      <c r="F702" s="104">
        <v>264000</v>
      </c>
      <c r="G702" s="89"/>
      <c r="H702" s="89"/>
    </row>
    <row r="703" spans="1:8" ht="32.25" customHeight="1">
      <c r="A703" s="96"/>
      <c r="B703" s="96"/>
      <c r="C703" s="96" t="s">
        <v>955</v>
      </c>
      <c r="D703" s="96"/>
      <c r="E703" s="103" t="s">
        <v>478</v>
      </c>
      <c r="F703" s="104">
        <v>264000</v>
      </c>
      <c r="G703" s="89"/>
      <c r="H703" s="89"/>
    </row>
    <row r="704" spans="1:8" ht="32.25" customHeight="1">
      <c r="A704" s="96"/>
      <c r="B704" s="96"/>
      <c r="C704" s="96" t="s">
        <v>956</v>
      </c>
      <c r="D704" s="96"/>
      <c r="E704" s="103" t="s">
        <v>479</v>
      </c>
      <c r="F704" s="104">
        <v>264000</v>
      </c>
      <c r="G704" s="89"/>
      <c r="H704" s="89"/>
    </row>
    <row r="705" spans="1:8" ht="24">
      <c r="A705" s="108"/>
      <c r="B705" s="108"/>
      <c r="C705" s="108" t="s">
        <v>957</v>
      </c>
      <c r="D705" s="108"/>
      <c r="E705" s="109" t="s">
        <v>535</v>
      </c>
      <c r="F705" s="110">
        <v>264000</v>
      </c>
      <c r="G705" s="89"/>
      <c r="H705" s="89"/>
    </row>
    <row r="706" spans="1:8" ht="14.25">
      <c r="A706" s="108"/>
      <c r="B706" s="108"/>
      <c r="C706" s="108"/>
      <c r="D706" s="108" t="s">
        <v>57</v>
      </c>
      <c r="E706" s="109" t="s">
        <v>58</v>
      </c>
      <c r="F706" s="110">
        <v>264000</v>
      </c>
      <c r="G706" s="89"/>
      <c r="H706" s="89"/>
    </row>
    <row r="707" spans="1:8" ht="18" customHeight="1">
      <c r="A707" s="100"/>
      <c r="B707" s="100" t="s">
        <v>40</v>
      </c>
      <c r="C707" s="100"/>
      <c r="D707" s="100"/>
      <c r="E707" s="101" t="s">
        <v>41</v>
      </c>
      <c r="F707" s="102">
        <v>147057.03</v>
      </c>
      <c r="G707" s="89"/>
      <c r="H707" s="89"/>
    </row>
    <row r="708" spans="1:8" ht="27.75" customHeight="1">
      <c r="A708" s="100"/>
      <c r="B708" s="100"/>
      <c r="C708" s="100" t="s">
        <v>745</v>
      </c>
      <c r="D708" s="100"/>
      <c r="E708" s="101" t="s">
        <v>358</v>
      </c>
      <c r="F708" s="102">
        <v>147057.03</v>
      </c>
      <c r="G708" s="89"/>
      <c r="H708" s="89"/>
    </row>
    <row r="709" spans="1:8" ht="21" customHeight="1">
      <c r="A709" s="100"/>
      <c r="B709" s="100"/>
      <c r="C709" s="100" t="s">
        <v>929</v>
      </c>
      <c r="D709" s="100"/>
      <c r="E709" s="101" t="s">
        <v>327</v>
      </c>
      <c r="F709" s="102">
        <v>147057.03</v>
      </c>
      <c r="G709" s="89"/>
      <c r="H709" s="89"/>
    </row>
    <row r="710" spans="1:8" ht="23.25" customHeight="1">
      <c r="A710" s="100"/>
      <c r="B710" s="100"/>
      <c r="C710" s="100" t="s">
        <v>947</v>
      </c>
      <c r="D710" s="100"/>
      <c r="E710" s="101" t="s">
        <v>536</v>
      </c>
      <c r="F710" s="102">
        <v>147057.03</v>
      </c>
      <c r="G710" s="89"/>
      <c r="H710" s="89"/>
    </row>
    <row r="711" spans="1:8" ht="14.25">
      <c r="A711" s="108"/>
      <c r="B711" s="108"/>
      <c r="C711" s="108" t="s">
        <v>958</v>
      </c>
      <c r="D711" s="108"/>
      <c r="E711" s="109" t="s">
        <v>537</v>
      </c>
      <c r="F711" s="110">
        <v>147057.03</v>
      </c>
      <c r="G711" s="89"/>
      <c r="H711" s="89"/>
    </row>
    <row r="712" spans="1:8" ht="14.25">
      <c r="A712" s="108"/>
      <c r="B712" s="108"/>
      <c r="C712" s="108"/>
      <c r="D712" s="108" t="s">
        <v>57</v>
      </c>
      <c r="E712" s="109" t="s">
        <v>58</v>
      </c>
      <c r="F712" s="110"/>
      <c r="G712" s="89"/>
      <c r="H712" s="89"/>
    </row>
    <row r="713" spans="1:8" ht="14.25">
      <c r="A713" s="100"/>
      <c r="B713" s="100" t="s">
        <v>959</v>
      </c>
      <c r="C713" s="100"/>
      <c r="D713" s="100"/>
      <c r="E713" s="101" t="s">
        <v>960</v>
      </c>
      <c r="F713" s="102">
        <v>1331706</v>
      </c>
      <c r="G713" s="89"/>
      <c r="H713" s="89"/>
    </row>
    <row r="714" spans="1:8" ht="14.25">
      <c r="A714" s="100"/>
      <c r="B714" s="100" t="s">
        <v>961</v>
      </c>
      <c r="C714" s="100"/>
      <c r="D714" s="100"/>
      <c r="E714" s="101" t="s">
        <v>962</v>
      </c>
      <c r="F714" s="102">
        <v>1331706</v>
      </c>
      <c r="G714" s="89"/>
      <c r="H714" s="89"/>
    </row>
    <row r="715" spans="1:8" ht="17.25" customHeight="1">
      <c r="A715" s="100"/>
      <c r="B715" s="100"/>
      <c r="C715" s="100" t="s">
        <v>645</v>
      </c>
      <c r="D715" s="100"/>
      <c r="E715" s="101" t="s">
        <v>480</v>
      </c>
      <c r="F715" s="102">
        <v>1331706</v>
      </c>
      <c r="G715" s="89"/>
      <c r="H715" s="89"/>
    </row>
    <row r="716" spans="1:8" ht="20.25" customHeight="1">
      <c r="A716" s="100"/>
      <c r="B716" s="100"/>
      <c r="C716" s="100" t="s">
        <v>963</v>
      </c>
      <c r="D716" s="100"/>
      <c r="E716" s="101" t="s">
        <v>964</v>
      </c>
      <c r="F716" s="102">
        <v>1331706</v>
      </c>
      <c r="G716" s="89"/>
      <c r="H716" s="89"/>
    </row>
    <row r="717" spans="1:8" ht="14.25">
      <c r="A717" s="108"/>
      <c r="B717" s="108"/>
      <c r="C717" s="108" t="s">
        <v>963</v>
      </c>
      <c r="D717" s="108"/>
      <c r="E717" s="109" t="s">
        <v>964</v>
      </c>
      <c r="F717" s="110">
        <v>1331706</v>
      </c>
      <c r="G717" s="89"/>
      <c r="H717" s="89"/>
    </row>
    <row r="718" spans="1:8" ht="14.25">
      <c r="A718" s="108"/>
      <c r="B718" s="108"/>
      <c r="C718" s="108"/>
      <c r="D718" s="108" t="s">
        <v>56</v>
      </c>
      <c r="E718" s="106" t="s">
        <v>357</v>
      </c>
      <c r="F718" s="110">
        <v>1331706</v>
      </c>
      <c r="G718" s="89"/>
      <c r="H718" s="89"/>
    </row>
    <row r="719" spans="1:8" ht="14.25">
      <c r="A719" s="100"/>
      <c r="B719" s="100" t="s">
        <v>69</v>
      </c>
      <c r="C719" s="100"/>
      <c r="D719" s="100"/>
      <c r="E719" s="101" t="s">
        <v>370</v>
      </c>
      <c r="F719" s="102">
        <f>F720+F725</f>
        <v>9915122.76</v>
      </c>
      <c r="G719" s="89"/>
      <c r="H719" s="89"/>
    </row>
    <row r="720" spans="1:8" ht="14.25">
      <c r="A720" s="100"/>
      <c r="B720" s="100" t="s">
        <v>43</v>
      </c>
      <c r="C720" s="100"/>
      <c r="D720" s="100"/>
      <c r="E720" s="101" t="s">
        <v>44</v>
      </c>
      <c r="F720" s="102">
        <v>5068395.76</v>
      </c>
      <c r="G720" s="89"/>
      <c r="H720" s="89"/>
    </row>
    <row r="721" spans="1:8" ht="14.25">
      <c r="A721" s="100"/>
      <c r="B721" s="100"/>
      <c r="C721" s="100" t="s">
        <v>645</v>
      </c>
      <c r="D721" s="100"/>
      <c r="E721" s="101" t="s">
        <v>480</v>
      </c>
      <c r="F721" s="102">
        <v>5068395.76</v>
      </c>
      <c r="G721" s="89"/>
      <c r="H721" s="89"/>
    </row>
    <row r="722" spans="1:8" ht="30.75" customHeight="1">
      <c r="A722" s="100"/>
      <c r="B722" s="100"/>
      <c r="C722" s="100" t="s">
        <v>965</v>
      </c>
      <c r="D722" s="100"/>
      <c r="E722" s="101" t="s">
        <v>74</v>
      </c>
      <c r="F722" s="102">
        <v>5068395.76</v>
      </c>
      <c r="G722" s="89"/>
      <c r="H722" s="89"/>
    </row>
    <row r="723" spans="1:8" ht="14.25">
      <c r="A723" s="108"/>
      <c r="B723" s="108"/>
      <c r="C723" s="108" t="s">
        <v>965</v>
      </c>
      <c r="D723" s="108"/>
      <c r="E723" s="109" t="s">
        <v>74</v>
      </c>
      <c r="F723" s="110">
        <v>5068395.76</v>
      </c>
      <c r="G723" s="89"/>
      <c r="H723" s="89"/>
    </row>
    <row r="724" spans="1:8" ht="14.25">
      <c r="A724" s="108"/>
      <c r="B724" s="108"/>
      <c r="C724" s="108"/>
      <c r="D724" s="108" t="s">
        <v>174</v>
      </c>
      <c r="E724" s="109" t="s">
        <v>61</v>
      </c>
      <c r="F724" s="110">
        <v>5068395.76</v>
      </c>
      <c r="G724" s="89"/>
      <c r="H724" s="89"/>
    </row>
    <row r="725" spans="1:8" ht="14.25">
      <c r="A725" s="100"/>
      <c r="B725" s="100" t="s">
        <v>45</v>
      </c>
      <c r="C725" s="100"/>
      <c r="D725" s="100"/>
      <c r="E725" s="101" t="s">
        <v>46</v>
      </c>
      <c r="F725" s="102">
        <f>F726+F731+F736+F741</f>
        <v>4846727</v>
      </c>
      <c r="G725" s="89"/>
      <c r="H725" s="89"/>
    </row>
    <row r="726" spans="1:8" ht="18.75" customHeight="1">
      <c r="A726" s="100"/>
      <c r="B726" s="100"/>
      <c r="C726" s="100" t="s">
        <v>648</v>
      </c>
      <c r="D726" s="100"/>
      <c r="E726" s="101" t="s">
        <v>468</v>
      </c>
      <c r="F726" s="102">
        <v>5000</v>
      </c>
      <c r="G726" s="89"/>
      <c r="H726" s="89"/>
    </row>
    <row r="727" spans="1:8" ht="19.5" customHeight="1">
      <c r="A727" s="100"/>
      <c r="B727" s="100"/>
      <c r="C727" s="100" t="s">
        <v>666</v>
      </c>
      <c r="D727" s="100"/>
      <c r="E727" s="101" t="s">
        <v>66</v>
      </c>
      <c r="F727" s="102">
        <v>5000</v>
      </c>
      <c r="G727" s="89"/>
      <c r="H727" s="89"/>
    </row>
    <row r="728" spans="1:8" ht="22.5">
      <c r="A728" s="96"/>
      <c r="B728" s="96"/>
      <c r="C728" s="96" t="s">
        <v>667</v>
      </c>
      <c r="D728" s="96"/>
      <c r="E728" s="103" t="s">
        <v>668</v>
      </c>
      <c r="F728" s="104">
        <v>5000</v>
      </c>
      <c r="G728" s="89"/>
      <c r="H728" s="89"/>
    </row>
    <row r="729" spans="1:8" ht="24">
      <c r="A729" s="105"/>
      <c r="B729" s="105"/>
      <c r="C729" s="105" t="s">
        <v>739</v>
      </c>
      <c r="D729" s="105"/>
      <c r="E729" s="106" t="s">
        <v>740</v>
      </c>
      <c r="F729" s="107">
        <v>5000</v>
      </c>
      <c r="G729" s="89"/>
      <c r="H729" s="89"/>
    </row>
    <row r="730" spans="1:8" ht="14.25">
      <c r="A730" s="105"/>
      <c r="B730" s="105"/>
      <c r="C730" s="105"/>
      <c r="D730" s="105" t="s">
        <v>57</v>
      </c>
      <c r="E730" s="106" t="s">
        <v>58</v>
      </c>
      <c r="F730" s="107">
        <v>5000</v>
      </c>
      <c r="G730" s="89"/>
      <c r="H730" s="89"/>
    </row>
    <row r="731" spans="1:8" ht="30" customHeight="1">
      <c r="A731" s="96"/>
      <c r="B731" s="96"/>
      <c r="C731" s="96" t="s">
        <v>745</v>
      </c>
      <c r="D731" s="96"/>
      <c r="E731" s="103" t="s">
        <v>358</v>
      </c>
      <c r="F731" s="104">
        <v>3256820</v>
      </c>
      <c r="G731" s="89"/>
      <c r="H731" s="89"/>
    </row>
    <row r="732" spans="1:8" ht="21" customHeight="1">
      <c r="A732" s="96"/>
      <c r="B732" s="96"/>
      <c r="C732" s="96" t="s">
        <v>966</v>
      </c>
      <c r="D732" s="96"/>
      <c r="E732" s="103" t="s">
        <v>967</v>
      </c>
      <c r="F732" s="104">
        <v>3256820</v>
      </c>
      <c r="G732" s="89"/>
      <c r="H732" s="89"/>
    </row>
    <row r="733" spans="1:8" ht="21" customHeight="1">
      <c r="A733" s="96"/>
      <c r="B733" s="96"/>
      <c r="C733" s="96" t="s">
        <v>968</v>
      </c>
      <c r="D733" s="96"/>
      <c r="E733" s="103" t="s">
        <v>969</v>
      </c>
      <c r="F733" s="104">
        <v>3256820</v>
      </c>
      <c r="G733" s="89"/>
      <c r="H733" s="89"/>
    </row>
    <row r="734" spans="1:8" ht="14.25">
      <c r="A734" s="105"/>
      <c r="B734" s="105"/>
      <c r="C734" s="105" t="s">
        <v>970</v>
      </c>
      <c r="D734" s="105"/>
      <c r="E734" s="106" t="s">
        <v>538</v>
      </c>
      <c r="F734" s="107">
        <v>3256820</v>
      </c>
      <c r="G734" s="89"/>
      <c r="H734" s="89"/>
    </row>
    <row r="735" spans="1:8" ht="14.25">
      <c r="A735" s="105"/>
      <c r="B735" s="105"/>
      <c r="C735" s="105"/>
      <c r="D735" s="105" t="s">
        <v>174</v>
      </c>
      <c r="E735" s="106" t="s">
        <v>61</v>
      </c>
      <c r="F735" s="107">
        <v>3256820</v>
      </c>
      <c r="G735" s="89"/>
      <c r="H735" s="89"/>
    </row>
    <row r="736" spans="1:8" ht="27.75" customHeight="1">
      <c r="A736" s="96"/>
      <c r="B736" s="96"/>
      <c r="C736" s="96" t="s">
        <v>892</v>
      </c>
      <c r="D736" s="96"/>
      <c r="E736" s="103" t="s">
        <v>893</v>
      </c>
      <c r="F736" s="104">
        <v>1067360</v>
      </c>
      <c r="G736" s="89"/>
      <c r="H736" s="89"/>
    </row>
    <row r="737" spans="1:8" ht="19.5" customHeight="1">
      <c r="A737" s="96"/>
      <c r="B737" s="96"/>
      <c r="C737" s="96" t="s">
        <v>908</v>
      </c>
      <c r="D737" s="96"/>
      <c r="E737" s="103" t="s">
        <v>106</v>
      </c>
      <c r="F737" s="104">
        <v>1067360</v>
      </c>
      <c r="G737" s="89"/>
      <c r="H737" s="89"/>
    </row>
    <row r="738" spans="1:8" ht="21.75" customHeight="1">
      <c r="A738" s="96"/>
      <c r="B738" s="96"/>
      <c r="C738" s="96" t="s">
        <v>971</v>
      </c>
      <c r="D738" s="96"/>
      <c r="E738" s="103" t="s">
        <v>972</v>
      </c>
      <c r="F738" s="104">
        <v>1067360</v>
      </c>
      <c r="G738" s="89"/>
      <c r="H738" s="89"/>
    </row>
    <row r="739" spans="1:8" ht="24">
      <c r="A739" s="105"/>
      <c r="B739" s="105"/>
      <c r="C739" s="105" t="s">
        <v>973</v>
      </c>
      <c r="D739" s="105"/>
      <c r="E739" s="106" t="s">
        <v>974</v>
      </c>
      <c r="F739" s="107">
        <v>1067360</v>
      </c>
      <c r="G739" s="89"/>
      <c r="H739" s="89"/>
    </row>
    <row r="740" spans="1:8" ht="14.25">
      <c r="A740" s="105"/>
      <c r="B740" s="105"/>
      <c r="C740" s="105"/>
      <c r="D740" s="105" t="s">
        <v>174</v>
      </c>
      <c r="E740" s="106" t="s">
        <v>61</v>
      </c>
      <c r="F740" s="107">
        <v>1067360</v>
      </c>
      <c r="G740" s="89"/>
      <c r="H740" s="89"/>
    </row>
    <row r="741" spans="1:8" ht="19.5" customHeight="1">
      <c r="A741" s="96"/>
      <c r="B741" s="96"/>
      <c r="C741" s="96" t="s">
        <v>645</v>
      </c>
      <c r="D741" s="96"/>
      <c r="E741" s="103" t="s">
        <v>480</v>
      </c>
      <c r="F741" s="104">
        <f>F742+F744+F746+F748+F750</f>
        <v>517547</v>
      </c>
      <c r="G741" s="89"/>
      <c r="H741" s="89"/>
    </row>
    <row r="742" spans="1:8" ht="36">
      <c r="A742" s="105"/>
      <c r="B742" s="105"/>
      <c r="C742" s="105" t="s">
        <v>743</v>
      </c>
      <c r="D742" s="105"/>
      <c r="E742" s="111" t="s">
        <v>371</v>
      </c>
      <c r="F742" s="107">
        <v>19299.44</v>
      </c>
      <c r="G742" s="89"/>
      <c r="H742" s="89"/>
    </row>
    <row r="743" spans="1:8" ht="14.25">
      <c r="A743" s="105"/>
      <c r="B743" s="105"/>
      <c r="C743" s="105"/>
      <c r="D743" s="105" t="s">
        <v>174</v>
      </c>
      <c r="E743" s="106" t="s">
        <v>61</v>
      </c>
      <c r="F743" s="107">
        <v>19299.44</v>
      </c>
      <c r="G743" s="89"/>
      <c r="H743" s="89"/>
    </row>
    <row r="744" spans="1:8" ht="36">
      <c r="A744" s="105"/>
      <c r="B744" s="105"/>
      <c r="C744" s="105" t="s">
        <v>743</v>
      </c>
      <c r="D744" s="105"/>
      <c r="E744" s="111" t="s">
        <v>371</v>
      </c>
      <c r="F744" s="107">
        <v>194300.56</v>
      </c>
      <c r="G744" s="89"/>
      <c r="H744" s="89"/>
    </row>
    <row r="745" spans="1:8" ht="14.25">
      <c r="A745" s="105"/>
      <c r="B745" s="105"/>
      <c r="C745" s="105"/>
      <c r="D745" s="105" t="s">
        <v>57</v>
      </c>
      <c r="E745" s="106" t="s">
        <v>58</v>
      </c>
      <c r="F745" s="107">
        <v>194300.56</v>
      </c>
      <c r="G745" s="89"/>
      <c r="H745" s="89"/>
    </row>
    <row r="746" spans="1:8" ht="36">
      <c r="A746" s="105"/>
      <c r="B746" s="105"/>
      <c r="C746" s="105" t="s">
        <v>975</v>
      </c>
      <c r="D746" s="105"/>
      <c r="E746" s="111" t="s">
        <v>392</v>
      </c>
      <c r="F746" s="107">
        <v>53100</v>
      </c>
      <c r="G746" s="89"/>
      <c r="H746" s="89"/>
    </row>
    <row r="747" spans="1:8" ht="14.25">
      <c r="A747" s="105"/>
      <c r="B747" s="105"/>
      <c r="C747" s="105"/>
      <c r="D747" s="105" t="s">
        <v>174</v>
      </c>
      <c r="E747" s="106" t="s">
        <v>61</v>
      </c>
      <c r="F747" s="107">
        <v>53100</v>
      </c>
      <c r="G747" s="89"/>
      <c r="H747" s="89"/>
    </row>
    <row r="748" spans="1:8" ht="36">
      <c r="A748" s="105"/>
      <c r="B748" s="105"/>
      <c r="C748" s="105" t="s">
        <v>975</v>
      </c>
      <c r="D748" s="105"/>
      <c r="E748" s="111" t="s">
        <v>392</v>
      </c>
      <c r="F748" s="107">
        <v>206600</v>
      </c>
      <c r="G748" s="89"/>
      <c r="H748" s="89"/>
    </row>
    <row r="749" spans="1:8" ht="14.25">
      <c r="A749" s="108"/>
      <c r="B749" s="108"/>
      <c r="C749" s="108"/>
      <c r="D749" s="108" t="s">
        <v>57</v>
      </c>
      <c r="E749" s="109" t="s">
        <v>58</v>
      </c>
      <c r="F749" s="110">
        <v>206600</v>
      </c>
      <c r="G749" s="89"/>
      <c r="H749" s="89"/>
    </row>
    <row r="750" spans="1:8" ht="24">
      <c r="A750" s="108"/>
      <c r="B750" s="108"/>
      <c r="C750" s="108" t="s">
        <v>744</v>
      </c>
      <c r="D750" s="108"/>
      <c r="E750" s="109" t="s">
        <v>372</v>
      </c>
      <c r="F750" s="110">
        <v>44247</v>
      </c>
      <c r="G750" s="89"/>
      <c r="H750" s="89"/>
    </row>
    <row r="751" spans="1:8" ht="14.25">
      <c r="A751" s="108"/>
      <c r="B751" s="108"/>
      <c r="C751" s="108"/>
      <c r="D751" s="108" t="s">
        <v>56</v>
      </c>
      <c r="E751" s="109" t="s">
        <v>357</v>
      </c>
      <c r="F751" s="110">
        <v>44247</v>
      </c>
      <c r="G751" s="89"/>
      <c r="H751" s="89"/>
    </row>
    <row r="752" spans="1:8" ht="14.25">
      <c r="A752" s="100"/>
      <c r="B752" s="100" t="s">
        <v>330</v>
      </c>
      <c r="C752" s="100"/>
      <c r="D752" s="100"/>
      <c r="E752" s="101" t="s">
        <v>373</v>
      </c>
      <c r="F752" s="102">
        <v>60783505.69</v>
      </c>
      <c r="G752" s="89"/>
      <c r="H752" s="89"/>
    </row>
    <row r="753" spans="1:8" ht="14.25">
      <c r="A753" s="100"/>
      <c r="B753" s="100" t="s">
        <v>353</v>
      </c>
      <c r="C753" s="100"/>
      <c r="D753" s="100"/>
      <c r="E753" s="101" t="s">
        <v>354</v>
      </c>
      <c r="F753" s="102">
        <v>60783505.69</v>
      </c>
      <c r="G753" s="89"/>
      <c r="H753" s="89"/>
    </row>
    <row r="754" spans="1:8" ht="30.75" customHeight="1">
      <c r="A754" s="100"/>
      <c r="B754" s="100"/>
      <c r="C754" s="100" t="s">
        <v>745</v>
      </c>
      <c r="D754" s="100"/>
      <c r="E754" s="101" t="s">
        <v>358</v>
      </c>
      <c r="F754" s="102">
        <v>60783505.69</v>
      </c>
      <c r="G754" s="89"/>
      <c r="H754" s="89"/>
    </row>
    <row r="755" spans="1:8" ht="24" customHeight="1">
      <c r="A755" s="100"/>
      <c r="B755" s="100"/>
      <c r="C755" s="100" t="s">
        <v>746</v>
      </c>
      <c r="D755" s="100"/>
      <c r="E755" s="101" t="s">
        <v>359</v>
      </c>
      <c r="F755" s="102">
        <v>60783505.69</v>
      </c>
      <c r="G755" s="89"/>
      <c r="H755" s="89"/>
    </row>
    <row r="756" spans="1:8" ht="24" customHeight="1">
      <c r="A756" s="100"/>
      <c r="B756" s="100"/>
      <c r="C756" s="100" t="s">
        <v>976</v>
      </c>
      <c r="D756" s="100"/>
      <c r="E756" s="101" t="s">
        <v>527</v>
      </c>
      <c r="F756" s="102">
        <f>F757+F759+F761</f>
        <v>60783505.69</v>
      </c>
      <c r="G756" s="89"/>
      <c r="H756" s="89"/>
    </row>
    <row r="757" spans="1:8" ht="14.25">
      <c r="A757" s="105"/>
      <c r="B757" s="105"/>
      <c r="C757" s="105" t="s">
        <v>977</v>
      </c>
      <c r="D757" s="105"/>
      <c r="E757" s="106" t="s">
        <v>86</v>
      </c>
      <c r="F757" s="107">
        <v>16268433.94</v>
      </c>
      <c r="G757" s="89"/>
      <c r="H757" s="89"/>
    </row>
    <row r="758" spans="1:8" ht="14.25">
      <c r="A758" s="105"/>
      <c r="B758" s="105"/>
      <c r="C758" s="105"/>
      <c r="D758" s="105" t="s">
        <v>63</v>
      </c>
      <c r="E758" s="106" t="s">
        <v>81</v>
      </c>
      <c r="F758" s="107">
        <v>16268433.94</v>
      </c>
      <c r="G758" s="89"/>
      <c r="H758" s="89"/>
    </row>
    <row r="759" spans="1:8" ht="14.25">
      <c r="A759" s="105"/>
      <c r="B759" s="105"/>
      <c r="C759" s="105" t="s">
        <v>978</v>
      </c>
      <c r="D759" s="105"/>
      <c r="E759" s="106" t="s">
        <v>86</v>
      </c>
      <c r="F759" s="107">
        <v>43368049.98</v>
      </c>
      <c r="G759" s="89"/>
      <c r="H759" s="89"/>
    </row>
    <row r="760" spans="1:8" ht="14.25">
      <c r="A760" s="105"/>
      <c r="B760" s="105"/>
      <c r="C760" s="105"/>
      <c r="D760" s="105" t="s">
        <v>63</v>
      </c>
      <c r="E760" s="106" t="s">
        <v>81</v>
      </c>
      <c r="F760" s="107">
        <v>43368049.98</v>
      </c>
      <c r="G760" s="89"/>
      <c r="H760" s="89"/>
    </row>
    <row r="761" spans="1:8" ht="14.25">
      <c r="A761" s="105"/>
      <c r="B761" s="105"/>
      <c r="C761" s="105" t="s">
        <v>979</v>
      </c>
      <c r="D761" s="105"/>
      <c r="E761" s="106" t="s">
        <v>539</v>
      </c>
      <c r="F761" s="107">
        <v>1147021.77</v>
      </c>
      <c r="G761" s="89"/>
      <c r="H761" s="89"/>
    </row>
    <row r="762" spans="1:8" ht="14.25">
      <c r="A762" s="108"/>
      <c r="B762" s="108"/>
      <c r="C762" s="108"/>
      <c r="D762" s="108" t="s">
        <v>63</v>
      </c>
      <c r="E762" s="109" t="s">
        <v>81</v>
      </c>
      <c r="F762" s="110">
        <v>1147021.77</v>
      </c>
      <c r="G762" s="89"/>
      <c r="H762" s="89"/>
    </row>
    <row r="763" spans="1:8" ht="14.25">
      <c r="A763" s="100"/>
      <c r="B763" s="100" t="s">
        <v>331</v>
      </c>
      <c r="C763" s="100"/>
      <c r="D763" s="100"/>
      <c r="E763" s="101" t="s">
        <v>394</v>
      </c>
      <c r="F763" s="102">
        <v>365400</v>
      </c>
      <c r="G763" s="89"/>
      <c r="H763" s="89"/>
    </row>
    <row r="764" spans="1:8" ht="14.25">
      <c r="A764" s="100"/>
      <c r="B764" s="100" t="s">
        <v>52</v>
      </c>
      <c r="C764" s="100"/>
      <c r="D764" s="100"/>
      <c r="E764" s="101" t="s">
        <v>54</v>
      </c>
      <c r="F764" s="102">
        <v>365400</v>
      </c>
      <c r="G764" s="89"/>
      <c r="H764" s="89"/>
    </row>
    <row r="765" spans="1:8" ht="20.25" customHeight="1">
      <c r="A765" s="100"/>
      <c r="B765" s="100"/>
      <c r="C765" s="100" t="s">
        <v>834</v>
      </c>
      <c r="D765" s="100"/>
      <c r="E765" s="101" t="s">
        <v>368</v>
      </c>
      <c r="F765" s="102">
        <v>365400</v>
      </c>
      <c r="G765" s="89"/>
      <c r="H765" s="89"/>
    </row>
    <row r="766" spans="1:8" ht="30" customHeight="1">
      <c r="A766" s="100"/>
      <c r="B766" s="100"/>
      <c r="C766" s="100" t="s">
        <v>875</v>
      </c>
      <c r="D766" s="100"/>
      <c r="E766" s="101" t="s">
        <v>387</v>
      </c>
      <c r="F766" s="102">
        <v>365400</v>
      </c>
      <c r="G766" s="89"/>
      <c r="H766" s="89"/>
    </row>
    <row r="767" spans="1:8" ht="33" customHeight="1">
      <c r="A767" s="96"/>
      <c r="B767" s="96"/>
      <c r="C767" s="96" t="s">
        <v>980</v>
      </c>
      <c r="D767" s="96"/>
      <c r="E767" s="103" t="s">
        <v>540</v>
      </c>
      <c r="F767" s="104">
        <v>365400</v>
      </c>
      <c r="G767" s="89"/>
      <c r="H767" s="89"/>
    </row>
    <row r="768" spans="1:8" ht="24">
      <c r="A768" s="105"/>
      <c r="B768" s="105"/>
      <c r="C768" s="105" t="s">
        <v>981</v>
      </c>
      <c r="D768" s="105"/>
      <c r="E768" s="106" t="s">
        <v>541</v>
      </c>
      <c r="F768" s="107">
        <v>365400</v>
      </c>
      <c r="G768" s="89"/>
      <c r="H768" s="89"/>
    </row>
    <row r="769" spans="1:8" ht="14.25">
      <c r="A769" s="105"/>
      <c r="B769" s="105"/>
      <c r="C769" s="105"/>
      <c r="D769" s="105" t="s">
        <v>57</v>
      </c>
      <c r="E769" s="106" t="s">
        <v>58</v>
      </c>
      <c r="F769" s="107">
        <v>365400</v>
      </c>
      <c r="G769" s="89"/>
      <c r="H769" s="89"/>
    </row>
    <row r="770" spans="1:8" ht="21.75" customHeight="1">
      <c r="A770" s="97" t="s">
        <v>176</v>
      </c>
      <c r="B770" s="97"/>
      <c r="C770" s="97"/>
      <c r="D770" s="97"/>
      <c r="E770" s="113" t="s">
        <v>168</v>
      </c>
      <c r="F770" s="99">
        <f>F771+F808</f>
        <v>51185261.8</v>
      </c>
      <c r="G770" s="89"/>
      <c r="H770" s="89"/>
    </row>
    <row r="771" spans="1:8" ht="14.25">
      <c r="A771" s="100"/>
      <c r="B771" s="100" t="s">
        <v>70</v>
      </c>
      <c r="C771" s="100"/>
      <c r="D771" s="100"/>
      <c r="E771" s="116" t="s">
        <v>374</v>
      </c>
      <c r="F771" s="102">
        <f>F772+F791+F796</f>
        <v>10752761.8</v>
      </c>
      <c r="G771" s="89"/>
      <c r="H771" s="89"/>
    </row>
    <row r="772" spans="1:8" ht="22.5">
      <c r="A772" s="100"/>
      <c r="B772" s="100" t="s">
        <v>14</v>
      </c>
      <c r="C772" s="100"/>
      <c r="D772" s="100"/>
      <c r="E772" s="101" t="s">
        <v>15</v>
      </c>
      <c r="F772" s="102">
        <v>10543848</v>
      </c>
      <c r="G772" s="89"/>
      <c r="H772" s="89"/>
    </row>
    <row r="773" spans="1:8" ht="30.75" customHeight="1">
      <c r="A773" s="100"/>
      <c r="B773" s="100"/>
      <c r="C773" s="100" t="s">
        <v>982</v>
      </c>
      <c r="D773" s="100"/>
      <c r="E773" s="101" t="s">
        <v>983</v>
      </c>
      <c r="F773" s="102">
        <v>10543848</v>
      </c>
      <c r="G773" s="89"/>
      <c r="H773" s="89"/>
    </row>
    <row r="774" spans="1:8" ht="24" customHeight="1">
      <c r="A774" s="96"/>
      <c r="B774" s="96"/>
      <c r="C774" s="96" t="s">
        <v>984</v>
      </c>
      <c r="D774" s="96"/>
      <c r="E774" s="103" t="s">
        <v>93</v>
      </c>
      <c r="F774" s="104">
        <v>10543848</v>
      </c>
      <c r="G774" s="89"/>
      <c r="H774" s="89"/>
    </row>
    <row r="775" spans="1:8" ht="45" customHeight="1">
      <c r="A775" s="96"/>
      <c r="B775" s="96"/>
      <c r="C775" s="96" t="s">
        <v>985</v>
      </c>
      <c r="D775" s="96"/>
      <c r="E775" s="103" t="s">
        <v>542</v>
      </c>
      <c r="F775" s="104">
        <f>F776+F778+F787</f>
        <v>10543848</v>
      </c>
      <c r="G775" s="89"/>
      <c r="H775" s="89"/>
    </row>
    <row r="776" spans="1:8" ht="24">
      <c r="A776" s="105"/>
      <c r="B776" s="105"/>
      <c r="C776" s="105" t="s">
        <v>986</v>
      </c>
      <c r="D776" s="105"/>
      <c r="E776" s="106" t="s">
        <v>395</v>
      </c>
      <c r="F776" s="107">
        <v>78300</v>
      </c>
      <c r="G776" s="89"/>
      <c r="H776" s="89"/>
    </row>
    <row r="777" spans="1:8" ht="14.25">
      <c r="A777" s="105"/>
      <c r="B777" s="105"/>
      <c r="C777" s="105"/>
      <c r="D777" s="105" t="s">
        <v>56</v>
      </c>
      <c r="E777" s="106" t="s">
        <v>357</v>
      </c>
      <c r="F777" s="107">
        <v>78300</v>
      </c>
      <c r="G777" s="89"/>
      <c r="H777" s="89"/>
    </row>
    <row r="778" spans="1:8" ht="14.25">
      <c r="A778" s="105"/>
      <c r="B778" s="105"/>
      <c r="C778" s="105" t="s">
        <v>987</v>
      </c>
      <c r="D778" s="105"/>
      <c r="E778" s="106" t="s">
        <v>366</v>
      </c>
      <c r="F778" s="107">
        <f>F779+F783+F786</f>
        <v>10333700</v>
      </c>
      <c r="G778" s="89"/>
      <c r="H778" s="89"/>
    </row>
    <row r="779" spans="1:8" ht="24">
      <c r="A779" s="105"/>
      <c r="B779" s="105"/>
      <c r="C779" s="105"/>
      <c r="D779" s="105" t="s">
        <v>62</v>
      </c>
      <c r="E779" s="106" t="s">
        <v>363</v>
      </c>
      <c r="F779" s="107">
        <f>F780+F781+F782</f>
        <v>9853494.15</v>
      </c>
      <c r="G779" s="89"/>
      <c r="H779" s="89"/>
    </row>
    <row r="780" spans="1:8" ht="14.25" hidden="1">
      <c r="A780" s="105"/>
      <c r="B780" s="105"/>
      <c r="C780" s="105"/>
      <c r="D780" s="105"/>
      <c r="E780" s="106"/>
      <c r="F780" s="107">
        <v>7594721.43</v>
      </c>
      <c r="G780" s="89"/>
      <c r="H780" s="89"/>
    </row>
    <row r="781" spans="1:8" ht="14.25" hidden="1">
      <c r="A781" s="105"/>
      <c r="B781" s="105"/>
      <c r="C781" s="105"/>
      <c r="D781" s="105"/>
      <c r="E781" s="106"/>
      <c r="F781" s="107">
        <v>10024.19</v>
      </c>
      <c r="G781" s="89"/>
      <c r="H781" s="89"/>
    </row>
    <row r="782" spans="1:8" ht="14.25" hidden="1">
      <c r="A782" s="105"/>
      <c r="B782" s="105"/>
      <c r="C782" s="105"/>
      <c r="D782" s="105"/>
      <c r="E782" s="106"/>
      <c r="F782" s="107">
        <v>2248748.53</v>
      </c>
      <c r="G782" s="89"/>
      <c r="H782" s="89"/>
    </row>
    <row r="783" spans="1:8" ht="14.25">
      <c r="A783" s="105"/>
      <c r="B783" s="105"/>
      <c r="C783" s="105"/>
      <c r="D783" s="105" t="s">
        <v>56</v>
      </c>
      <c r="E783" s="106" t="s">
        <v>357</v>
      </c>
      <c r="F783" s="107">
        <f>F784+F785</f>
        <v>479329.85</v>
      </c>
      <c r="G783" s="89"/>
      <c r="H783" s="89"/>
    </row>
    <row r="784" spans="1:8" ht="14.25" hidden="1">
      <c r="A784" s="105"/>
      <c r="B784" s="105"/>
      <c r="C784" s="105"/>
      <c r="D784" s="105"/>
      <c r="E784" s="106"/>
      <c r="F784" s="107">
        <v>391732.36</v>
      </c>
      <c r="G784" s="89"/>
      <c r="H784" s="89"/>
    </row>
    <row r="785" spans="1:8" ht="14.25" hidden="1">
      <c r="A785" s="105"/>
      <c r="B785" s="105"/>
      <c r="C785" s="105"/>
      <c r="D785" s="105"/>
      <c r="E785" s="106"/>
      <c r="F785" s="107">
        <v>87597.49</v>
      </c>
      <c r="G785" s="89"/>
      <c r="H785" s="89"/>
    </row>
    <row r="786" spans="1:8" ht="14.25" customHeight="1">
      <c r="A786" s="105"/>
      <c r="B786" s="105"/>
      <c r="C786" s="105"/>
      <c r="D786" s="105" t="s">
        <v>59</v>
      </c>
      <c r="E786" s="106" t="s">
        <v>60</v>
      </c>
      <c r="F786" s="107">
        <v>876</v>
      </c>
      <c r="G786" s="89"/>
      <c r="H786" s="89"/>
    </row>
    <row r="787" spans="1:8" ht="14.25" customHeight="1">
      <c r="A787" s="108"/>
      <c r="B787" s="108"/>
      <c r="C787" s="108" t="s">
        <v>988</v>
      </c>
      <c r="D787" s="108"/>
      <c r="E787" s="109" t="s">
        <v>396</v>
      </c>
      <c r="F787" s="110">
        <f>F788</f>
        <v>131848</v>
      </c>
      <c r="G787" s="89"/>
      <c r="H787" s="89"/>
    </row>
    <row r="788" spans="1:8" ht="14.25" customHeight="1">
      <c r="A788" s="108"/>
      <c r="B788" s="108"/>
      <c r="C788" s="108"/>
      <c r="D788" s="108" t="s">
        <v>56</v>
      </c>
      <c r="E788" s="109" t="s">
        <v>357</v>
      </c>
      <c r="F788" s="110">
        <f>F789+F790</f>
        <v>131848</v>
      </c>
      <c r="G788" s="89"/>
      <c r="H788" s="89"/>
    </row>
    <row r="789" spans="1:8" ht="14.25" hidden="1">
      <c r="A789" s="108"/>
      <c r="B789" s="108"/>
      <c r="C789" s="108"/>
      <c r="D789" s="108"/>
      <c r="E789" s="109"/>
      <c r="F789" s="110">
        <v>52752</v>
      </c>
      <c r="G789" s="89"/>
      <c r="H789" s="89"/>
    </row>
    <row r="790" spans="1:8" ht="14.25" customHeight="1" hidden="1">
      <c r="A790" s="108"/>
      <c r="B790" s="108"/>
      <c r="C790" s="108"/>
      <c r="D790" s="108"/>
      <c r="E790" s="109"/>
      <c r="F790" s="110">
        <v>79096</v>
      </c>
      <c r="G790" s="89"/>
      <c r="H790" s="89"/>
    </row>
    <row r="791" spans="1:8" ht="14.25" customHeight="1">
      <c r="A791" s="100"/>
      <c r="B791" s="100" t="s">
        <v>397</v>
      </c>
      <c r="C791" s="100"/>
      <c r="D791" s="100"/>
      <c r="E791" s="101" t="s">
        <v>398</v>
      </c>
      <c r="F791" s="102">
        <v>0</v>
      </c>
      <c r="G791" s="89"/>
      <c r="H791" s="89"/>
    </row>
    <row r="792" spans="1:8" ht="14.25">
      <c r="A792" s="100"/>
      <c r="B792" s="100"/>
      <c r="C792" s="100" t="s">
        <v>645</v>
      </c>
      <c r="D792" s="100"/>
      <c r="E792" s="101" t="s">
        <v>480</v>
      </c>
      <c r="F792" s="102">
        <v>0</v>
      </c>
      <c r="G792" s="89"/>
      <c r="H792" s="89"/>
    </row>
    <row r="793" spans="1:8" ht="14.25">
      <c r="A793" s="100"/>
      <c r="B793" s="100"/>
      <c r="C793" s="100" t="s">
        <v>989</v>
      </c>
      <c r="D793" s="100"/>
      <c r="E793" s="101" t="s">
        <v>399</v>
      </c>
      <c r="F793" s="102">
        <v>0</v>
      </c>
      <c r="G793" s="89"/>
      <c r="H793" s="89"/>
    </row>
    <row r="794" spans="1:8" ht="14.25">
      <c r="A794" s="108"/>
      <c r="B794" s="108"/>
      <c r="C794" s="108" t="s">
        <v>989</v>
      </c>
      <c r="D794" s="108"/>
      <c r="E794" s="109" t="s">
        <v>399</v>
      </c>
      <c r="F794" s="110">
        <v>0</v>
      </c>
      <c r="G794" s="89"/>
      <c r="H794" s="89"/>
    </row>
    <row r="795" spans="1:8" ht="14.25" customHeight="1">
      <c r="A795" s="108"/>
      <c r="B795" s="108"/>
      <c r="C795" s="108"/>
      <c r="D795" s="108" t="s">
        <v>59</v>
      </c>
      <c r="E795" s="109" t="s">
        <v>60</v>
      </c>
      <c r="F795" s="110">
        <v>0</v>
      </c>
      <c r="G795" s="89"/>
      <c r="H795" s="89"/>
    </row>
    <row r="796" spans="1:8" ht="14.25" customHeight="1">
      <c r="A796" s="100"/>
      <c r="B796" s="100" t="s">
        <v>183</v>
      </c>
      <c r="C796" s="100"/>
      <c r="D796" s="100"/>
      <c r="E796" s="101" t="s">
        <v>29</v>
      </c>
      <c r="F796" s="102">
        <v>208913.8</v>
      </c>
      <c r="G796" s="89"/>
      <c r="H796" s="89"/>
    </row>
    <row r="797" spans="1:8" ht="14.25">
      <c r="A797" s="100"/>
      <c r="B797" s="100"/>
      <c r="C797" s="100" t="s">
        <v>645</v>
      </c>
      <c r="D797" s="100"/>
      <c r="E797" s="101" t="s">
        <v>480</v>
      </c>
      <c r="F797" s="102">
        <v>208913.8</v>
      </c>
      <c r="G797" s="89"/>
      <c r="H797" s="89"/>
    </row>
    <row r="798" spans="1:8" ht="33" customHeight="1">
      <c r="A798" s="100"/>
      <c r="B798" s="100"/>
      <c r="C798" s="100" t="s">
        <v>990</v>
      </c>
      <c r="D798" s="100"/>
      <c r="E798" s="101" t="s">
        <v>543</v>
      </c>
      <c r="F798" s="102">
        <v>0</v>
      </c>
      <c r="G798" s="89"/>
      <c r="H798" s="89"/>
    </row>
    <row r="799" spans="1:8" ht="24">
      <c r="A799" s="105"/>
      <c r="B799" s="105"/>
      <c r="C799" s="105" t="s">
        <v>990</v>
      </c>
      <c r="D799" s="105"/>
      <c r="E799" s="106" t="s">
        <v>543</v>
      </c>
      <c r="F799" s="107">
        <v>0</v>
      </c>
      <c r="G799" s="89"/>
      <c r="H799" s="89"/>
    </row>
    <row r="800" spans="1:8" ht="14.25">
      <c r="A800" s="105"/>
      <c r="B800" s="105"/>
      <c r="C800" s="105"/>
      <c r="D800" s="105" t="s">
        <v>59</v>
      </c>
      <c r="E800" s="106" t="s">
        <v>60</v>
      </c>
      <c r="F800" s="107">
        <v>0</v>
      </c>
      <c r="G800" s="89"/>
      <c r="H800" s="89"/>
    </row>
    <row r="801" spans="1:8" ht="14.25">
      <c r="A801" s="96"/>
      <c r="B801" s="96"/>
      <c r="C801" s="105" t="s">
        <v>881</v>
      </c>
      <c r="D801" s="105"/>
      <c r="E801" s="106" t="s">
        <v>362</v>
      </c>
      <c r="F801" s="107">
        <f>F802+F805</f>
        <v>208913.8</v>
      </c>
      <c r="G801" s="89"/>
      <c r="H801" s="89"/>
    </row>
    <row r="802" spans="1:8" ht="24">
      <c r="A802" s="96"/>
      <c r="B802" s="96"/>
      <c r="C802" s="105"/>
      <c r="D802" s="105" t="s">
        <v>62</v>
      </c>
      <c r="E802" s="106" t="s">
        <v>363</v>
      </c>
      <c r="F802" s="107">
        <f>F803+F804</f>
        <v>59363.799999999996</v>
      </c>
      <c r="G802" s="89"/>
      <c r="H802" s="89"/>
    </row>
    <row r="803" spans="1:8" ht="14.25" hidden="1">
      <c r="A803" s="105"/>
      <c r="B803" s="105"/>
      <c r="C803" s="105"/>
      <c r="D803" s="105"/>
      <c r="E803" s="106"/>
      <c r="F803" s="107">
        <v>45594.31</v>
      </c>
      <c r="G803" s="89"/>
      <c r="H803" s="89"/>
    </row>
    <row r="804" spans="1:8" ht="14.25" hidden="1">
      <c r="A804" s="105"/>
      <c r="B804" s="105"/>
      <c r="C804" s="105"/>
      <c r="D804" s="105"/>
      <c r="E804" s="106"/>
      <c r="F804" s="107">
        <v>13769.49</v>
      </c>
      <c r="G804" s="89"/>
      <c r="H804" s="89"/>
    </row>
    <row r="805" spans="1:8" ht="14.25">
      <c r="A805" s="105"/>
      <c r="B805" s="105"/>
      <c r="C805" s="105"/>
      <c r="D805" s="105" t="s">
        <v>56</v>
      </c>
      <c r="E805" s="106" t="s">
        <v>357</v>
      </c>
      <c r="F805" s="107">
        <f>F806+F807</f>
        <v>149550</v>
      </c>
      <c r="G805" s="89"/>
      <c r="H805" s="89"/>
    </row>
    <row r="806" spans="1:8" ht="14.25" hidden="1">
      <c r="A806" s="105"/>
      <c r="B806" s="105"/>
      <c r="C806" s="105"/>
      <c r="D806" s="105"/>
      <c r="E806" s="106"/>
      <c r="F806" s="107">
        <v>18300</v>
      </c>
      <c r="G806" s="89"/>
      <c r="H806" s="89"/>
    </row>
    <row r="807" spans="1:8" ht="14.25" customHeight="1" hidden="1">
      <c r="A807" s="105"/>
      <c r="B807" s="105"/>
      <c r="C807" s="105"/>
      <c r="D807" s="105"/>
      <c r="E807" s="106"/>
      <c r="F807" s="107">
        <v>131250</v>
      </c>
      <c r="G807" s="89"/>
      <c r="H807" s="89"/>
    </row>
    <row r="808" spans="1:8" ht="14.25" customHeight="1">
      <c r="A808" s="100"/>
      <c r="B808" s="100" t="s">
        <v>332</v>
      </c>
      <c r="C808" s="100"/>
      <c r="D808" s="100"/>
      <c r="E808" s="116" t="s">
        <v>991</v>
      </c>
      <c r="F808" s="102">
        <f>F809+F815</f>
        <v>40432500</v>
      </c>
      <c r="G808" s="89"/>
      <c r="H808" s="89"/>
    </row>
    <row r="809" spans="1:8" ht="22.5">
      <c r="A809" s="100"/>
      <c r="B809" s="100" t="s">
        <v>16</v>
      </c>
      <c r="C809" s="100"/>
      <c r="D809" s="100"/>
      <c r="E809" s="101" t="s">
        <v>17</v>
      </c>
      <c r="F809" s="102">
        <v>38514000</v>
      </c>
      <c r="G809" s="89"/>
      <c r="H809" s="89"/>
    </row>
    <row r="810" spans="1:8" ht="27" customHeight="1">
      <c r="A810" s="100"/>
      <c r="B810" s="100"/>
      <c r="C810" s="100" t="s">
        <v>982</v>
      </c>
      <c r="D810" s="100"/>
      <c r="E810" s="101" t="s">
        <v>983</v>
      </c>
      <c r="F810" s="102">
        <v>38514000</v>
      </c>
      <c r="G810" s="89"/>
      <c r="H810" s="89"/>
    </row>
    <row r="811" spans="1:8" ht="26.25" customHeight="1">
      <c r="A811" s="100"/>
      <c r="B811" s="100"/>
      <c r="C811" s="100" t="s">
        <v>992</v>
      </c>
      <c r="D811" s="100"/>
      <c r="E811" s="101" t="s">
        <v>108</v>
      </c>
      <c r="F811" s="102">
        <v>38514000</v>
      </c>
      <c r="G811" s="89"/>
      <c r="H811" s="89"/>
    </row>
    <row r="812" spans="1:8" ht="29.25" customHeight="1">
      <c r="A812" s="100"/>
      <c r="B812" s="100"/>
      <c r="C812" s="100" t="s">
        <v>993</v>
      </c>
      <c r="D812" s="100"/>
      <c r="E812" s="101" t="s">
        <v>544</v>
      </c>
      <c r="F812" s="102">
        <v>38514000</v>
      </c>
      <c r="G812" s="89"/>
      <c r="H812" s="89"/>
    </row>
    <row r="813" spans="1:8" ht="14.25">
      <c r="A813" s="108"/>
      <c r="B813" s="108"/>
      <c r="C813" s="108" t="s">
        <v>994</v>
      </c>
      <c r="D813" s="108"/>
      <c r="E813" s="109" t="s">
        <v>109</v>
      </c>
      <c r="F813" s="110">
        <v>38514000</v>
      </c>
      <c r="G813" s="89"/>
      <c r="H813" s="89"/>
    </row>
    <row r="814" spans="1:8" ht="14.25">
      <c r="A814" s="108"/>
      <c r="B814" s="108"/>
      <c r="C814" s="108"/>
      <c r="D814" s="108" t="s">
        <v>33</v>
      </c>
      <c r="E814" s="109" t="s">
        <v>39</v>
      </c>
      <c r="F814" s="110">
        <v>38514000</v>
      </c>
      <c r="G814" s="89"/>
      <c r="H814" s="89"/>
    </row>
    <row r="815" spans="1:8" ht="14.25">
      <c r="A815" s="100"/>
      <c r="B815" s="100" t="s">
        <v>333</v>
      </c>
      <c r="C815" s="100"/>
      <c r="D815" s="100"/>
      <c r="E815" s="101" t="s">
        <v>334</v>
      </c>
      <c r="F815" s="102">
        <v>1918500</v>
      </c>
      <c r="G815" s="89"/>
      <c r="H815" s="89"/>
    </row>
    <row r="816" spans="1:8" ht="30.75" customHeight="1">
      <c r="A816" s="100"/>
      <c r="B816" s="100"/>
      <c r="C816" s="100" t="s">
        <v>982</v>
      </c>
      <c r="D816" s="100"/>
      <c r="E816" s="101" t="s">
        <v>983</v>
      </c>
      <c r="F816" s="102">
        <v>1918500</v>
      </c>
      <c r="G816" s="89"/>
      <c r="H816" s="89"/>
    </row>
    <row r="817" spans="1:8" ht="24" customHeight="1">
      <c r="A817" s="100"/>
      <c r="B817" s="100"/>
      <c r="C817" s="100" t="s">
        <v>992</v>
      </c>
      <c r="D817" s="100"/>
      <c r="E817" s="101" t="s">
        <v>108</v>
      </c>
      <c r="F817" s="102">
        <v>1918500</v>
      </c>
      <c r="G817" s="89"/>
      <c r="H817" s="89"/>
    </row>
    <row r="818" spans="1:8" ht="30.75" customHeight="1">
      <c r="A818" s="96"/>
      <c r="B818" s="96"/>
      <c r="C818" s="96" t="s">
        <v>993</v>
      </c>
      <c r="D818" s="96"/>
      <c r="E818" s="103" t="s">
        <v>544</v>
      </c>
      <c r="F818" s="104">
        <v>1918500</v>
      </c>
      <c r="G818" s="89"/>
      <c r="H818" s="89"/>
    </row>
    <row r="819" spans="1:8" ht="14.25">
      <c r="A819" s="105"/>
      <c r="B819" s="105"/>
      <c r="C819" s="105" t="s">
        <v>995</v>
      </c>
      <c r="D819" s="105"/>
      <c r="E819" s="106" t="s">
        <v>996</v>
      </c>
      <c r="F819" s="107">
        <v>1918500</v>
      </c>
      <c r="G819" s="89"/>
      <c r="H819" s="89"/>
    </row>
    <row r="820" spans="1:8" ht="14.25">
      <c r="A820" s="105"/>
      <c r="B820" s="105"/>
      <c r="C820" s="105"/>
      <c r="D820" s="105" t="s">
        <v>33</v>
      </c>
      <c r="E820" s="106" t="s">
        <v>39</v>
      </c>
      <c r="F820" s="107">
        <v>1918500</v>
      </c>
      <c r="G820" s="89"/>
      <c r="H820" s="89"/>
    </row>
    <row r="821" spans="1:8" ht="21.75" customHeight="1">
      <c r="A821" s="97" t="s">
        <v>18</v>
      </c>
      <c r="B821" s="97"/>
      <c r="C821" s="97"/>
      <c r="D821" s="97"/>
      <c r="E821" s="113" t="s">
        <v>19</v>
      </c>
      <c r="F821" s="99">
        <v>3524209.35</v>
      </c>
      <c r="G821" s="89"/>
      <c r="H821" s="89"/>
    </row>
    <row r="822" spans="1:8" ht="14.25">
      <c r="A822" s="100"/>
      <c r="B822" s="100" t="s">
        <v>70</v>
      </c>
      <c r="C822" s="100"/>
      <c r="D822" s="100"/>
      <c r="E822" s="116" t="s">
        <v>374</v>
      </c>
      <c r="F822" s="102">
        <v>3524209.35</v>
      </c>
      <c r="G822" s="89"/>
      <c r="H822" s="89"/>
    </row>
    <row r="823" spans="1:8" ht="30.75" customHeight="1">
      <c r="A823" s="100"/>
      <c r="B823" s="100" t="s">
        <v>20</v>
      </c>
      <c r="C823" s="100"/>
      <c r="D823" s="100"/>
      <c r="E823" s="101" t="s">
        <v>21</v>
      </c>
      <c r="F823" s="102">
        <v>3524209.35</v>
      </c>
      <c r="G823" s="89"/>
      <c r="H823" s="89"/>
    </row>
    <row r="824" spans="1:8" ht="14.25">
      <c r="A824" s="96"/>
      <c r="B824" s="96"/>
      <c r="C824" s="96" t="s">
        <v>645</v>
      </c>
      <c r="D824" s="96"/>
      <c r="E824" s="103" t="s">
        <v>480</v>
      </c>
      <c r="F824" s="104">
        <f>F825+F830+F835+F839+F841+F848+F850</f>
        <v>3524209.35</v>
      </c>
      <c r="G824" s="89"/>
      <c r="H824" s="89"/>
    </row>
    <row r="825" spans="1:8" ht="14.25">
      <c r="A825" s="96"/>
      <c r="B825" s="96"/>
      <c r="C825" s="105" t="s">
        <v>997</v>
      </c>
      <c r="D825" s="105"/>
      <c r="E825" s="106" t="s">
        <v>998</v>
      </c>
      <c r="F825" s="107">
        <f>F826+F829</f>
        <v>115000</v>
      </c>
      <c r="G825" s="89"/>
      <c r="H825" s="89"/>
    </row>
    <row r="826" spans="1:8" ht="24">
      <c r="A826" s="96"/>
      <c r="B826" s="96"/>
      <c r="C826" s="105"/>
      <c r="D826" s="105" t="s">
        <v>62</v>
      </c>
      <c r="E826" s="106" t="s">
        <v>363</v>
      </c>
      <c r="F826" s="107">
        <f>F827+F828</f>
        <v>34500</v>
      </c>
      <c r="G826" s="89"/>
      <c r="H826" s="89"/>
    </row>
    <row r="827" spans="1:8" ht="14.25" hidden="1">
      <c r="A827" s="105"/>
      <c r="B827" s="105"/>
      <c r="C827" s="105"/>
      <c r="D827" s="105"/>
      <c r="E827" s="106"/>
      <c r="F827" s="107">
        <v>26497</v>
      </c>
      <c r="G827" s="89"/>
      <c r="H827" s="89"/>
    </row>
    <row r="828" spans="1:8" ht="14.25" hidden="1">
      <c r="A828" s="105"/>
      <c r="B828" s="105"/>
      <c r="C828" s="105"/>
      <c r="D828" s="105"/>
      <c r="E828" s="106"/>
      <c r="F828" s="107">
        <v>8003</v>
      </c>
      <c r="G828" s="89"/>
      <c r="H828" s="89"/>
    </row>
    <row r="829" spans="1:8" ht="14.25">
      <c r="A829" s="105"/>
      <c r="B829" s="105"/>
      <c r="C829" s="105"/>
      <c r="D829" s="105" t="s">
        <v>56</v>
      </c>
      <c r="E829" s="106" t="s">
        <v>357</v>
      </c>
      <c r="F829" s="107">
        <v>80500</v>
      </c>
      <c r="G829" s="89"/>
      <c r="H829" s="89"/>
    </row>
    <row r="830" spans="1:8" ht="24">
      <c r="A830" s="96"/>
      <c r="B830" s="96"/>
      <c r="C830" s="105" t="s">
        <v>999</v>
      </c>
      <c r="D830" s="105"/>
      <c r="E830" s="106" t="s">
        <v>1000</v>
      </c>
      <c r="F830" s="107">
        <f>F831+F834</f>
        <v>80000</v>
      </c>
      <c r="G830" s="89"/>
      <c r="H830" s="89"/>
    </row>
    <row r="831" spans="1:8" ht="14.25" customHeight="1">
      <c r="A831" s="96"/>
      <c r="B831" s="96"/>
      <c r="C831" s="105"/>
      <c r="D831" s="105" t="s">
        <v>62</v>
      </c>
      <c r="E831" s="106" t="s">
        <v>363</v>
      </c>
      <c r="F831" s="107">
        <f>F832+F833</f>
        <v>56000</v>
      </c>
      <c r="G831" s="89"/>
      <c r="H831" s="89"/>
    </row>
    <row r="832" spans="1:8" ht="14.25" customHeight="1" hidden="1">
      <c r="A832" s="105"/>
      <c r="B832" s="105"/>
      <c r="C832" s="105"/>
      <c r="D832" s="105"/>
      <c r="E832" s="106"/>
      <c r="F832" s="107">
        <v>43010</v>
      </c>
      <c r="G832" s="89"/>
      <c r="H832" s="89"/>
    </row>
    <row r="833" spans="1:8" ht="14.25" hidden="1">
      <c r="A833" s="105"/>
      <c r="B833" s="105"/>
      <c r="C833" s="105"/>
      <c r="D833" s="105"/>
      <c r="E833" s="106"/>
      <c r="F833" s="107">
        <v>12990</v>
      </c>
      <c r="G833" s="89"/>
      <c r="H833" s="89"/>
    </row>
    <row r="834" spans="1:8" ht="14.25">
      <c r="A834" s="105"/>
      <c r="B834" s="105"/>
      <c r="C834" s="105"/>
      <c r="D834" s="105" t="s">
        <v>56</v>
      </c>
      <c r="E834" s="106" t="s">
        <v>357</v>
      </c>
      <c r="F834" s="107">
        <v>24000</v>
      </c>
      <c r="G834" s="89"/>
      <c r="H834" s="89"/>
    </row>
    <row r="835" spans="1:8" ht="14.25">
      <c r="A835" s="96"/>
      <c r="B835" s="96"/>
      <c r="C835" s="105" t="s">
        <v>1001</v>
      </c>
      <c r="D835" s="105"/>
      <c r="E835" s="106" t="s">
        <v>22</v>
      </c>
      <c r="F835" s="107">
        <v>1234669.39</v>
      </c>
      <c r="G835" s="89"/>
      <c r="H835" s="89"/>
    </row>
    <row r="836" spans="1:8" ht="14.25" customHeight="1">
      <c r="A836" s="96"/>
      <c r="B836" s="96"/>
      <c r="C836" s="105"/>
      <c r="D836" s="105" t="s">
        <v>62</v>
      </c>
      <c r="E836" s="106" t="s">
        <v>363</v>
      </c>
      <c r="F836" s="107">
        <f>F837+F838</f>
        <v>1234669.3900000001</v>
      </c>
      <c r="G836" s="89"/>
      <c r="H836" s="89"/>
    </row>
    <row r="837" spans="1:8" ht="14.25" customHeight="1" hidden="1">
      <c r="A837" s="105"/>
      <c r="B837" s="105"/>
      <c r="C837" s="105"/>
      <c r="D837" s="105"/>
      <c r="E837" s="106"/>
      <c r="F837" s="107">
        <v>950633.26</v>
      </c>
      <c r="G837" s="89"/>
      <c r="H837" s="89"/>
    </row>
    <row r="838" spans="1:8" ht="14.25" hidden="1">
      <c r="A838" s="105"/>
      <c r="B838" s="105"/>
      <c r="C838" s="105"/>
      <c r="D838" s="105"/>
      <c r="E838" s="106"/>
      <c r="F838" s="107">
        <v>284036.13</v>
      </c>
      <c r="G838" s="89"/>
      <c r="H838" s="89"/>
    </row>
    <row r="839" spans="1:8" ht="14.25">
      <c r="A839" s="96"/>
      <c r="B839" s="96"/>
      <c r="C839" s="105" t="s">
        <v>1002</v>
      </c>
      <c r="D839" s="105"/>
      <c r="E839" s="106" t="s">
        <v>228</v>
      </c>
      <c r="F839" s="107">
        <v>731764.99</v>
      </c>
      <c r="G839" s="89"/>
      <c r="H839" s="89"/>
    </row>
    <row r="840" spans="1:8" ht="24">
      <c r="A840" s="105"/>
      <c r="B840" s="105"/>
      <c r="C840" s="105"/>
      <c r="D840" s="105" t="s">
        <v>62</v>
      </c>
      <c r="E840" s="106" t="s">
        <v>363</v>
      </c>
      <c r="F840" s="107">
        <v>731764.99</v>
      </c>
      <c r="G840" s="89"/>
      <c r="H840" s="89"/>
    </row>
    <row r="841" spans="1:8" ht="14.25" customHeight="1">
      <c r="A841" s="96"/>
      <c r="B841" s="96"/>
      <c r="C841" s="105" t="s">
        <v>1003</v>
      </c>
      <c r="D841" s="105"/>
      <c r="E841" s="106" t="s">
        <v>366</v>
      </c>
      <c r="F841" s="107">
        <f>F842+F845</f>
        <v>1245754.02</v>
      </c>
      <c r="G841" s="89"/>
      <c r="H841" s="89"/>
    </row>
    <row r="842" spans="1:8" ht="14.25" customHeight="1">
      <c r="A842" s="96"/>
      <c r="B842" s="96"/>
      <c r="C842" s="105"/>
      <c r="D842" s="105" t="s">
        <v>62</v>
      </c>
      <c r="E842" s="106" t="s">
        <v>363</v>
      </c>
      <c r="F842" s="107">
        <f>F843+F844</f>
        <v>1166200</v>
      </c>
      <c r="G842" s="89"/>
      <c r="H842" s="89"/>
    </row>
    <row r="843" spans="1:8" ht="14.25" hidden="1">
      <c r="A843" s="105"/>
      <c r="B843" s="105"/>
      <c r="C843" s="105"/>
      <c r="D843" s="105"/>
      <c r="E843" s="106"/>
      <c r="F843" s="107">
        <v>897420</v>
      </c>
      <c r="G843" s="89"/>
      <c r="H843" s="89"/>
    </row>
    <row r="844" spans="1:8" ht="14.25" hidden="1">
      <c r="A844" s="105"/>
      <c r="B844" s="105"/>
      <c r="C844" s="105"/>
      <c r="D844" s="105"/>
      <c r="E844" s="106"/>
      <c r="F844" s="107">
        <v>268780</v>
      </c>
      <c r="G844" s="89"/>
      <c r="H844" s="89"/>
    </row>
    <row r="845" spans="1:8" ht="14.25">
      <c r="A845" s="105"/>
      <c r="B845" s="105"/>
      <c r="C845" s="105"/>
      <c r="D845" s="105" t="s">
        <v>56</v>
      </c>
      <c r="E845" s="106" t="s">
        <v>357</v>
      </c>
      <c r="F845" s="107">
        <f>F846+F847</f>
        <v>79554.01999999999</v>
      </c>
      <c r="G845" s="89"/>
      <c r="H845" s="89"/>
    </row>
    <row r="846" spans="1:8" ht="14.25" hidden="1">
      <c r="A846" s="105"/>
      <c r="B846" s="105"/>
      <c r="C846" s="105"/>
      <c r="D846" s="105"/>
      <c r="E846" s="106"/>
      <c r="F846" s="107">
        <v>43642.03</v>
      </c>
      <c r="G846" s="89"/>
      <c r="H846" s="89"/>
    </row>
    <row r="847" spans="1:8" ht="14.25" customHeight="1" hidden="1">
      <c r="A847" s="105"/>
      <c r="B847" s="105"/>
      <c r="C847" s="105"/>
      <c r="D847" s="105"/>
      <c r="E847" s="106"/>
      <c r="F847" s="107">
        <v>35911.99</v>
      </c>
      <c r="G847" s="89"/>
      <c r="H847" s="89"/>
    </row>
    <row r="848" spans="1:8" ht="14.25" customHeight="1">
      <c r="A848" s="96"/>
      <c r="B848" s="96"/>
      <c r="C848" s="105" t="s">
        <v>1004</v>
      </c>
      <c r="D848" s="105"/>
      <c r="E848" s="106" t="s">
        <v>380</v>
      </c>
      <c r="F848" s="107">
        <v>24945.98</v>
      </c>
      <c r="G848" s="89"/>
      <c r="H848" s="89"/>
    </row>
    <row r="849" spans="1:8" ht="14.25">
      <c r="A849" s="105"/>
      <c r="B849" s="105"/>
      <c r="C849" s="105"/>
      <c r="D849" s="105" t="s">
        <v>56</v>
      </c>
      <c r="E849" s="106" t="s">
        <v>357</v>
      </c>
      <c r="F849" s="107">
        <v>24945.98</v>
      </c>
      <c r="G849" s="89"/>
      <c r="H849" s="89"/>
    </row>
    <row r="850" spans="1:8" ht="14.25" customHeight="1">
      <c r="A850" s="96"/>
      <c r="B850" s="96"/>
      <c r="C850" s="105" t="s">
        <v>1005</v>
      </c>
      <c r="D850" s="105"/>
      <c r="E850" s="106" t="s">
        <v>511</v>
      </c>
      <c r="F850" s="107">
        <v>92074.97</v>
      </c>
      <c r="G850" s="89"/>
      <c r="H850" s="89"/>
    </row>
    <row r="851" spans="1:8" ht="14.25" customHeight="1">
      <c r="A851" s="96"/>
      <c r="B851" s="96"/>
      <c r="C851" s="105"/>
      <c r="D851" s="105" t="s">
        <v>62</v>
      </c>
      <c r="E851" s="106" t="s">
        <v>363</v>
      </c>
      <c r="F851" s="107">
        <f>F852+F853</f>
        <v>92074.97</v>
      </c>
      <c r="G851" s="89"/>
      <c r="H851" s="89"/>
    </row>
    <row r="852" spans="1:8" ht="14.25" hidden="1">
      <c r="A852" s="105"/>
      <c r="B852" s="105"/>
      <c r="C852" s="105"/>
      <c r="D852" s="105"/>
      <c r="E852" s="106"/>
      <c r="F852" s="107">
        <v>70718.1</v>
      </c>
      <c r="G852" s="89"/>
      <c r="H852" s="89"/>
    </row>
    <row r="853" spans="1:8" ht="14.25" hidden="1">
      <c r="A853" s="105"/>
      <c r="B853" s="105"/>
      <c r="C853" s="105"/>
      <c r="D853" s="105"/>
      <c r="E853" s="106"/>
      <c r="F853" s="107">
        <v>21356.87</v>
      </c>
      <c r="G853" s="89"/>
      <c r="H853" s="89"/>
    </row>
    <row r="854" spans="1:8" ht="21" customHeight="1">
      <c r="A854" s="97" t="s">
        <v>177</v>
      </c>
      <c r="B854" s="97"/>
      <c r="C854" s="97"/>
      <c r="D854" s="97"/>
      <c r="E854" s="113" t="s">
        <v>178</v>
      </c>
      <c r="F854" s="99">
        <v>3181739</v>
      </c>
      <c r="G854" s="89"/>
      <c r="H854" s="89"/>
    </row>
    <row r="855" spans="1:8" ht="14.25">
      <c r="A855" s="100"/>
      <c r="B855" s="100" t="s">
        <v>70</v>
      </c>
      <c r="C855" s="100"/>
      <c r="D855" s="100"/>
      <c r="E855" s="116" t="s">
        <v>374</v>
      </c>
      <c r="F855" s="102">
        <v>3181739</v>
      </c>
      <c r="G855" s="89"/>
      <c r="H855" s="89"/>
    </row>
    <row r="856" spans="1:8" ht="21" customHeight="1">
      <c r="A856" s="100"/>
      <c r="B856" s="100" t="s">
        <v>14</v>
      </c>
      <c r="C856" s="100"/>
      <c r="D856" s="100"/>
      <c r="E856" s="101" t="s">
        <v>15</v>
      </c>
      <c r="F856" s="102">
        <v>3181739</v>
      </c>
      <c r="G856" s="89"/>
      <c r="H856" s="89"/>
    </row>
    <row r="857" spans="1:8" ht="18" customHeight="1">
      <c r="A857" s="96"/>
      <c r="B857" s="96"/>
      <c r="C857" s="96" t="s">
        <v>645</v>
      </c>
      <c r="D857" s="96"/>
      <c r="E857" s="103" t="s">
        <v>480</v>
      </c>
      <c r="F857" s="104">
        <f>F858+F862+F870</f>
        <v>3181739</v>
      </c>
      <c r="G857" s="89"/>
      <c r="H857" s="89"/>
    </row>
    <row r="858" spans="1:8" ht="14.25">
      <c r="A858" s="96"/>
      <c r="B858" s="96"/>
      <c r="C858" s="105" t="s">
        <v>1006</v>
      </c>
      <c r="D858" s="105"/>
      <c r="E858" s="106" t="s">
        <v>400</v>
      </c>
      <c r="F858" s="107">
        <f>F859</f>
        <v>1166299.88</v>
      </c>
      <c r="G858" s="89"/>
      <c r="H858" s="89"/>
    </row>
    <row r="859" spans="1:8" ht="24">
      <c r="A859" s="96"/>
      <c r="B859" s="96"/>
      <c r="C859" s="105"/>
      <c r="D859" s="105" t="s">
        <v>62</v>
      </c>
      <c r="E859" s="106" t="s">
        <v>363</v>
      </c>
      <c r="F859" s="107">
        <f>F860+F861</f>
        <v>1166299.88</v>
      </c>
      <c r="G859" s="89"/>
      <c r="H859" s="89"/>
    </row>
    <row r="860" spans="1:8" ht="14.25" hidden="1">
      <c r="A860" s="105"/>
      <c r="B860" s="105"/>
      <c r="C860" s="105"/>
      <c r="D860" s="105"/>
      <c r="E860" s="106"/>
      <c r="F860" s="107">
        <v>898564.64</v>
      </c>
      <c r="G860" s="89"/>
      <c r="H860" s="89"/>
    </row>
    <row r="861" spans="1:8" ht="14.25" hidden="1">
      <c r="A861" s="105"/>
      <c r="B861" s="105"/>
      <c r="C861" s="105"/>
      <c r="D861" s="105"/>
      <c r="E861" s="106"/>
      <c r="F861" s="107">
        <v>267735.24</v>
      </c>
      <c r="G861" s="89"/>
      <c r="H861" s="89"/>
    </row>
    <row r="862" spans="1:8" ht="14.25">
      <c r="A862" s="96"/>
      <c r="B862" s="96"/>
      <c r="C862" s="105" t="s">
        <v>1003</v>
      </c>
      <c r="D862" s="105"/>
      <c r="E862" s="106" t="s">
        <v>366</v>
      </c>
      <c r="F862" s="107">
        <f>F863+F867</f>
        <v>1479000.12</v>
      </c>
      <c r="G862" s="89"/>
      <c r="H862" s="89"/>
    </row>
    <row r="863" spans="1:8" ht="24">
      <c r="A863" s="96"/>
      <c r="B863" s="96"/>
      <c r="C863" s="105"/>
      <c r="D863" s="105" t="s">
        <v>62</v>
      </c>
      <c r="E863" s="106" t="s">
        <v>363</v>
      </c>
      <c r="F863" s="107">
        <f>F864+F865+F866</f>
        <v>1386472.2000000002</v>
      </c>
      <c r="G863" s="89"/>
      <c r="H863" s="89"/>
    </row>
    <row r="864" spans="1:8" ht="14.25" customHeight="1" hidden="1">
      <c r="A864" s="105"/>
      <c r="B864" s="105"/>
      <c r="C864" s="105"/>
      <c r="D864" s="105"/>
      <c r="E864" s="106"/>
      <c r="F864" s="107">
        <v>1066945.8</v>
      </c>
      <c r="G864" s="89"/>
      <c r="H864" s="89"/>
    </row>
    <row r="865" spans="1:8" ht="14.25" customHeight="1" hidden="1">
      <c r="A865" s="105"/>
      <c r="B865" s="105"/>
      <c r="C865" s="105"/>
      <c r="D865" s="105"/>
      <c r="E865" s="106"/>
      <c r="F865" s="107">
        <v>836</v>
      </c>
      <c r="G865" s="89"/>
      <c r="H865" s="89"/>
    </row>
    <row r="866" spans="1:8" ht="14.25" hidden="1">
      <c r="A866" s="105"/>
      <c r="B866" s="105"/>
      <c r="C866" s="105"/>
      <c r="D866" s="105"/>
      <c r="E866" s="106"/>
      <c r="F866" s="107">
        <v>318690.4</v>
      </c>
      <c r="G866" s="89"/>
      <c r="H866" s="89"/>
    </row>
    <row r="867" spans="1:8" ht="14.25">
      <c r="A867" s="105"/>
      <c r="B867" s="105"/>
      <c r="C867" s="105"/>
      <c r="D867" s="105" t="s">
        <v>56</v>
      </c>
      <c r="E867" s="106" t="s">
        <v>357</v>
      </c>
      <c r="F867" s="107">
        <f>F868+F869</f>
        <v>92527.92</v>
      </c>
      <c r="G867" s="89"/>
      <c r="H867" s="89"/>
    </row>
    <row r="868" spans="1:8" ht="14.25" customHeight="1" hidden="1">
      <c r="A868" s="105"/>
      <c r="B868" s="105"/>
      <c r="C868" s="105"/>
      <c r="D868" s="105"/>
      <c r="E868" s="106"/>
      <c r="F868" s="107">
        <v>48965.53</v>
      </c>
      <c r="G868" s="89"/>
      <c r="H868" s="89"/>
    </row>
    <row r="869" spans="1:8" ht="14.25" customHeight="1" hidden="1">
      <c r="A869" s="105"/>
      <c r="B869" s="105"/>
      <c r="C869" s="105"/>
      <c r="D869" s="105"/>
      <c r="E869" s="106"/>
      <c r="F869" s="107">
        <v>43562.39</v>
      </c>
      <c r="G869" s="89"/>
      <c r="H869" s="89"/>
    </row>
    <row r="870" spans="1:8" ht="14.25" customHeight="1">
      <c r="A870" s="96"/>
      <c r="B870" s="96"/>
      <c r="C870" s="105" t="s">
        <v>1007</v>
      </c>
      <c r="D870" s="105"/>
      <c r="E870" s="106" t="s">
        <v>545</v>
      </c>
      <c r="F870" s="107">
        <f>F871+F874</f>
        <v>536439</v>
      </c>
      <c r="G870" s="89"/>
      <c r="H870" s="89"/>
    </row>
    <row r="871" spans="1:8" ht="24">
      <c r="A871" s="96"/>
      <c r="B871" s="96"/>
      <c r="C871" s="105"/>
      <c r="D871" s="105" t="s">
        <v>62</v>
      </c>
      <c r="E871" s="106" t="s">
        <v>363</v>
      </c>
      <c r="F871" s="107">
        <f>F872+F873</f>
        <v>497629.04000000004</v>
      </c>
      <c r="G871" s="89"/>
      <c r="H871" s="89"/>
    </row>
    <row r="872" spans="1:8" ht="14.25" customHeight="1" hidden="1">
      <c r="A872" s="105"/>
      <c r="B872" s="105"/>
      <c r="C872" s="105"/>
      <c r="D872" s="105"/>
      <c r="E872" s="106"/>
      <c r="F872" s="107">
        <v>383131.32</v>
      </c>
      <c r="G872" s="89"/>
      <c r="H872" s="89"/>
    </row>
    <row r="873" spans="1:8" ht="14.25" customHeight="1" hidden="1">
      <c r="A873" s="105"/>
      <c r="B873" s="105"/>
      <c r="C873" s="105"/>
      <c r="D873" s="105"/>
      <c r="E873" s="106"/>
      <c r="F873" s="107">
        <v>114497.72</v>
      </c>
      <c r="G873" s="89"/>
      <c r="H873" s="89"/>
    </row>
    <row r="874" spans="1:8" ht="14.25">
      <c r="A874" s="105"/>
      <c r="B874" s="105"/>
      <c r="C874" s="105"/>
      <c r="D874" s="105" t="s">
        <v>56</v>
      </c>
      <c r="E874" s="106" t="s">
        <v>357</v>
      </c>
      <c r="F874" s="107">
        <f>F875+F876</f>
        <v>38809.96000000001</v>
      </c>
      <c r="G874" s="89"/>
      <c r="H874" s="89"/>
    </row>
    <row r="875" spans="1:8" ht="14.25" hidden="1">
      <c r="A875" s="117"/>
      <c r="B875" s="117"/>
      <c r="C875" s="117"/>
      <c r="D875" s="117"/>
      <c r="E875" s="118"/>
      <c r="F875" s="119">
        <v>3442.48</v>
      </c>
      <c r="G875" s="89"/>
      <c r="H875" s="89"/>
    </row>
    <row r="876" spans="1:8" ht="14.25" hidden="1">
      <c r="A876" s="120"/>
      <c r="B876" s="120"/>
      <c r="C876" s="120"/>
      <c r="D876" s="120"/>
      <c r="E876" s="121"/>
      <c r="F876" s="122">
        <v>35367.48</v>
      </c>
      <c r="G876" s="89"/>
      <c r="H876" s="89"/>
    </row>
    <row r="877" spans="1:8" ht="14.25" hidden="1">
      <c r="A877" s="123"/>
      <c r="B877" s="123"/>
      <c r="C877" s="123"/>
      <c r="D877" s="123"/>
      <c r="E877" s="123"/>
      <c r="F877" s="123"/>
      <c r="G877" s="89"/>
      <c r="H877" s="89"/>
    </row>
    <row r="878" spans="1:8" ht="14.25" hidden="1">
      <c r="A878"/>
      <c r="B878"/>
      <c r="C878"/>
      <c r="D878"/>
      <c r="E878"/>
      <c r="F878"/>
      <c r="G878" s="89"/>
      <c r="H878" s="89"/>
    </row>
    <row r="879" spans="1:8" ht="14.25" hidden="1">
      <c r="A879"/>
      <c r="B879"/>
      <c r="C879"/>
      <c r="D879"/>
      <c r="E879"/>
      <c r="F879"/>
      <c r="G879" s="89"/>
      <c r="H879" s="89"/>
    </row>
    <row r="880" spans="1:8" ht="14.25" hidden="1">
      <c r="A880" s="93"/>
      <c r="B880" s="93"/>
      <c r="C880" s="90"/>
      <c r="D880" s="90"/>
      <c r="E880" s="91"/>
      <c r="F880" s="92"/>
      <c r="G880" s="89"/>
      <c r="H880" s="89"/>
    </row>
    <row r="881" spans="1:8" ht="14.25">
      <c r="A881" s="139" t="s">
        <v>25</v>
      </c>
      <c r="B881" s="140"/>
      <c r="C881" s="140"/>
      <c r="D881" s="140"/>
      <c r="E881" s="141"/>
      <c r="F881" s="126">
        <f>F8+F295+F443+F770+F821+F854</f>
        <v>1140767474.2299998</v>
      </c>
      <c r="G881" s="89"/>
      <c r="H881" s="89"/>
    </row>
    <row r="882" spans="1:8" ht="14.25">
      <c r="A882" s="94"/>
      <c r="B882" s="94"/>
      <c r="C882" s="94"/>
      <c r="D882" s="94"/>
      <c r="E882" s="94"/>
      <c r="F882" s="94"/>
      <c r="G882" s="89"/>
      <c r="H882" s="89"/>
    </row>
    <row r="883" spans="1:8" ht="14.25">
      <c r="A883" s="94"/>
      <c r="B883" s="94"/>
      <c r="C883" s="94"/>
      <c r="D883" s="94"/>
      <c r="E883" s="94"/>
      <c r="F883" s="94"/>
      <c r="G883" s="89"/>
      <c r="H883" s="89"/>
    </row>
    <row r="884" spans="1:8" ht="14.25">
      <c r="A884" s="94"/>
      <c r="B884" s="94"/>
      <c r="C884" s="94"/>
      <c r="D884" s="94"/>
      <c r="E884" s="94"/>
      <c r="F884" s="94"/>
      <c r="G884" s="89"/>
      <c r="H884" s="89"/>
    </row>
    <row r="885" spans="1:8" ht="14.25">
      <c r="A885" s="94"/>
      <c r="B885" s="94"/>
      <c r="C885" s="94"/>
      <c r="D885" s="94"/>
      <c r="E885" s="94"/>
      <c r="F885" s="94"/>
      <c r="G885" s="89"/>
      <c r="H885" s="89"/>
    </row>
    <row r="886" spans="1:8" ht="14.25">
      <c r="A886" s="94"/>
      <c r="B886" s="94"/>
      <c r="C886" s="94"/>
      <c r="D886" s="94"/>
      <c r="E886" s="94"/>
      <c r="F886" s="94"/>
      <c r="G886" s="89"/>
      <c r="H886" s="89"/>
    </row>
    <row r="887" spans="1:8" ht="14.25">
      <c r="A887" s="94"/>
      <c r="B887" s="94"/>
      <c r="C887" s="94"/>
      <c r="D887" s="94"/>
      <c r="E887" s="94"/>
      <c r="F887" s="94"/>
      <c r="G887" s="89"/>
      <c r="H887" s="89"/>
    </row>
    <row r="888" spans="1:8" ht="14.25">
      <c r="A888" s="94"/>
      <c r="B888" s="94"/>
      <c r="C888" s="94"/>
      <c r="D888" s="94"/>
      <c r="E888" s="94"/>
      <c r="F888" s="94"/>
      <c r="G888" s="89"/>
      <c r="H888" s="89"/>
    </row>
    <row r="889" spans="1:8" ht="14.25">
      <c r="A889" s="94"/>
      <c r="B889" s="94"/>
      <c r="C889" s="94"/>
      <c r="D889" s="94"/>
      <c r="E889" s="94"/>
      <c r="F889" s="94"/>
      <c r="G889" s="89"/>
      <c r="H889" s="89"/>
    </row>
    <row r="890" spans="1:8" ht="14.25">
      <c r="A890" s="94"/>
      <c r="B890" s="94"/>
      <c r="C890" s="94"/>
      <c r="D890" s="94"/>
      <c r="E890" s="94"/>
      <c r="F890" s="94"/>
      <c r="G890" s="89"/>
      <c r="H890" s="89"/>
    </row>
    <row r="891" spans="1:8" ht="14.25">
      <c r="A891" s="94"/>
      <c r="B891" s="94"/>
      <c r="C891" s="94"/>
      <c r="D891" s="94"/>
      <c r="E891" s="94"/>
      <c r="F891" s="94"/>
      <c r="G891" s="89"/>
      <c r="H891" s="89"/>
    </row>
    <row r="892" spans="1:8" ht="14.25">
      <c r="A892" s="94"/>
      <c r="B892" s="94"/>
      <c r="C892" s="94"/>
      <c r="D892" s="94"/>
      <c r="E892" s="94"/>
      <c r="F892" s="94"/>
      <c r="G892" s="89"/>
      <c r="H892" s="89"/>
    </row>
    <row r="893" spans="1:8" ht="14.25">
      <c r="A893" s="94"/>
      <c r="B893" s="94"/>
      <c r="C893" s="94"/>
      <c r="D893" s="94"/>
      <c r="E893" s="94"/>
      <c r="F893" s="94"/>
      <c r="G893" s="89"/>
      <c r="H893" s="89"/>
    </row>
    <row r="894" spans="1:8" ht="14.25">
      <c r="A894" s="94"/>
      <c r="B894" s="94"/>
      <c r="C894" s="94"/>
      <c r="D894" s="94"/>
      <c r="E894" s="94"/>
      <c r="F894" s="94"/>
      <c r="G894" s="89"/>
      <c r="H894" s="89"/>
    </row>
    <row r="895" spans="1:8" ht="14.25">
      <c r="A895" s="94"/>
      <c r="B895" s="94"/>
      <c r="C895" s="94"/>
      <c r="D895" s="94"/>
      <c r="E895" s="94"/>
      <c r="F895" s="94"/>
      <c r="G895" s="89"/>
      <c r="H895" s="89"/>
    </row>
    <row r="896" spans="1:8" ht="14.25">
      <c r="A896" s="94"/>
      <c r="B896" s="94"/>
      <c r="C896" s="94"/>
      <c r="D896" s="94"/>
      <c r="E896" s="94"/>
      <c r="F896" s="94"/>
      <c r="G896" s="89"/>
      <c r="H896" s="89"/>
    </row>
    <row r="897" spans="1:8" ht="14.25">
      <c r="A897" s="94"/>
      <c r="B897" s="94"/>
      <c r="C897" s="94"/>
      <c r="D897" s="94"/>
      <c r="E897" s="94"/>
      <c r="F897" s="94"/>
      <c r="G897" s="89"/>
      <c r="H897" s="89"/>
    </row>
    <row r="898" spans="1:8" ht="14.25">
      <c r="A898" s="94"/>
      <c r="B898" s="94"/>
      <c r="C898" s="94"/>
      <c r="D898" s="94"/>
      <c r="E898" s="94"/>
      <c r="F898" s="94"/>
      <c r="G898" s="89"/>
      <c r="H898" s="89"/>
    </row>
    <row r="899" spans="1:8" ht="14.25">
      <c r="A899" s="94"/>
      <c r="B899" s="94"/>
      <c r="C899" s="94"/>
      <c r="D899" s="94"/>
      <c r="E899" s="94"/>
      <c r="F899" s="94"/>
      <c r="G899" s="89"/>
      <c r="H899" s="89"/>
    </row>
    <row r="900" spans="1:8" ht="14.25">
      <c r="A900" s="94"/>
      <c r="B900" s="94"/>
      <c r="C900" s="94"/>
      <c r="D900" s="94"/>
      <c r="E900" s="94"/>
      <c r="F900" s="94"/>
      <c r="G900" s="89"/>
      <c r="H900" s="89"/>
    </row>
    <row r="901" spans="1:8" ht="14.25">
      <c r="A901" s="94"/>
      <c r="B901" s="94"/>
      <c r="C901" s="94"/>
      <c r="D901" s="94"/>
      <c r="E901" s="94"/>
      <c r="F901" s="94"/>
      <c r="G901" s="89"/>
      <c r="H901" s="89"/>
    </row>
    <row r="902" spans="1:8" ht="14.25">
      <c r="A902" s="94"/>
      <c r="B902" s="94"/>
      <c r="C902" s="94"/>
      <c r="D902" s="94"/>
      <c r="E902" s="94"/>
      <c r="F902" s="94"/>
      <c r="G902" s="89"/>
      <c r="H902" s="89"/>
    </row>
    <row r="903" spans="1:8" ht="14.25">
      <c r="A903" s="94"/>
      <c r="B903" s="94"/>
      <c r="C903" s="94"/>
      <c r="D903" s="94"/>
      <c r="E903" s="94"/>
      <c r="F903" s="94"/>
      <c r="G903" s="89"/>
      <c r="H903" s="89"/>
    </row>
    <row r="904" spans="1:8" ht="14.25">
      <c r="A904" s="94"/>
      <c r="B904" s="94"/>
      <c r="C904" s="94"/>
      <c r="D904" s="94"/>
      <c r="E904" s="94"/>
      <c r="F904" s="94"/>
      <c r="G904" s="89"/>
      <c r="H904" s="89"/>
    </row>
    <row r="905" spans="1:8" ht="14.25">
      <c r="A905" s="94"/>
      <c r="B905" s="94"/>
      <c r="C905" s="94"/>
      <c r="D905" s="94"/>
      <c r="E905" s="94"/>
      <c r="F905" s="94"/>
      <c r="G905" s="89"/>
      <c r="H905" s="89"/>
    </row>
    <row r="906" spans="1:8" ht="14.25">
      <c r="A906" s="94"/>
      <c r="B906" s="94"/>
      <c r="C906" s="94"/>
      <c r="D906" s="94"/>
      <c r="E906" s="94"/>
      <c r="F906" s="94"/>
      <c r="G906" s="89"/>
      <c r="H906" s="89"/>
    </row>
    <row r="907" spans="1:8" ht="14.25">
      <c r="A907" s="94"/>
      <c r="B907" s="94"/>
      <c r="C907" s="94"/>
      <c r="D907" s="94"/>
      <c r="E907" s="94"/>
      <c r="F907" s="94"/>
      <c r="G907" s="89"/>
      <c r="H907" s="89"/>
    </row>
    <row r="908" spans="1:8" ht="14.25">
      <c r="A908" s="94"/>
      <c r="B908" s="94"/>
      <c r="C908" s="94"/>
      <c r="D908" s="94"/>
      <c r="E908" s="94"/>
      <c r="F908" s="94"/>
      <c r="G908" s="89"/>
      <c r="H908" s="89"/>
    </row>
    <row r="909" spans="1:8" ht="14.25">
      <c r="A909" s="94"/>
      <c r="B909" s="94"/>
      <c r="C909" s="94"/>
      <c r="D909" s="94"/>
      <c r="E909" s="94"/>
      <c r="F909" s="94"/>
      <c r="G909" s="89"/>
      <c r="H909" s="89"/>
    </row>
    <row r="910" spans="1:8" ht="14.25">
      <c r="A910" s="94"/>
      <c r="B910" s="94"/>
      <c r="C910" s="94"/>
      <c r="D910" s="94"/>
      <c r="E910" s="94"/>
      <c r="F910" s="94"/>
      <c r="G910" s="89"/>
      <c r="H910" s="89"/>
    </row>
    <row r="911" spans="1:8" ht="14.25">
      <c r="A911" s="94"/>
      <c r="B911" s="94"/>
      <c r="C911" s="94"/>
      <c r="D911" s="94"/>
      <c r="E911" s="94"/>
      <c r="F911" s="94"/>
      <c r="G911" s="89"/>
      <c r="H911" s="89"/>
    </row>
    <row r="912" spans="1:8" ht="14.25">
      <c r="A912" s="94"/>
      <c r="B912" s="94"/>
      <c r="C912" s="94"/>
      <c r="D912" s="94"/>
      <c r="E912" s="94"/>
      <c r="F912" s="94"/>
      <c r="G912" s="89"/>
      <c r="H912" s="89"/>
    </row>
    <row r="913" spans="1:8" ht="14.25">
      <c r="A913" s="94"/>
      <c r="B913" s="94"/>
      <c r="C913" s="94"/>
      <c r="D913" s="94"/>
      <c r="E913" s="94"/>
      <c r="F913" s="94"/>
      <c r="G913" s="89"/>
      <c r="H913" s="89"/>
    </row>
    <row r="914" spans="1:8" ht="14.25">
      <c r="A914" s="89"/>
      <c r="B914" s="89"/>
      <c r="C914" s="89"/>
      <c r="D914" s="89"/>
      <c r="E914" s="89"/>
      <c r="F914" s="89"/>
      <c r="G914" s="89"/>
      <c r="H914" s="89"/>
    </row>
  </sheetData>
  <sheetProtection/>
  <mergeCells count="2">
    <mergeCell ref="A5:F5"/>
    <mergeCell ref="A881:E881"/>
  </mergeCells>
  <printOptions/>
  <pageMargins left="0.39" right="0.3937007874015748" top="0.35" bottom="0.31" header="0.31496062992125984" footer="0.31496062992125984"/>
  <pageSetup fitToHeight="19" horizontalDpi="600" verticalDpi="600" orientation="portrait" paperSize="9" scale="70" r:id="rId1"/>
  <headerFooter differentFirst="1">
    <oddFooter>&amp;R&amp;"Times New Roman,обычный"&amp;10&amp;P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D12" sqref="D12"/>
    </sheetView>
  </sheetViews>
  <sheetFormatPr defaultColWidth="9.140625" defaultRowHeight="12.75" customHeight="1"/>
  <cols>
    <col min="1" max="1" width="5.140625" style="3" customWidth="1"/>
    <col min="2" max="2" width="7.421875" style="3" customWidth="1"/>
    <col min="3" max="3" width="84.421875" style="3" customWidth="1"/>
    <col min="4" max="4" width="17.28125" style="3" customWidth="1"/>
    <col min="5" max="16384" width="9.140625" style="1" customWidth="1"/>
  </cols>
  <sheetData>
    <row r="1" ht="18">
      <c r="D1" s="4" t="s">
        <v>76</v>
      </c>
    </row>
    <row r="2" ht="18">
      <c r="D2" s="4" t="s">
        <v>13</v>
      </c>
    </row>
    <row r="3" ht="18">
      <c r="D3" s="4" t="s">
        <v>1029</v>
      </c>
    </row>
    <row r="4" ht="6.75" customHeight="1"/>
    <row r="5" spans="1:4" ht="38.25" customHeight="1">
      <c r="A5" s="142" t="s">
        <v>644</v>
      </c>
      <c r="B5" s="142"/>
      <c r="C5" s="142"/>
      <c r="D5" s="142"/>
    </row>
    <row r="6" spans="1:4" ht="18">
      <c r="A6" s="5"/>
      <c r="B6" s="5"/>
      <c r="C6" s="5"/>
      <c r="D6" s="14" t="s">
        <v>9</v>
      </c>
    </row>
    <row r="7" spans="1:4" ht="33.75" customHeight="1">
      <c r="A7" s="6" t="s">
        <v>28</v>
      </c>
      <c r="B7" s="6" t="s">
        <v>315</v>
      </c>
      <c r="C7" s="6" t="s">
        <v>55</v>
      </c>
      <c r="D7" s="6" t="s">
        <v>167</v>
      </c>
    </row>
    <row r="8" spans="1:4" s="13" customFormat="1" ht="13.5">
      <c r="A8" s="12" t="s">
        <v>10</v>
      </c>
      <c r="B8" s="12" t="s">
        <v>11</v>
      </c>
      <c r="C8" s="12" t="s">
        <v>179</v>
      </c>
      <c r="D8" s="12" t="s">
        <v>27</v>
      </c>
    </row>
    <row r="9" spans="1:4" ht="25.5" customHeight="1">
      <c r="A9" s="81" t="s">
        <v>70</v>
      </c>
      <c r="B9" s="81"/>
      <c r="C9" s="82" t="s">
        <v>182</v>
      </c>
      <c r="D9" s="86">
        <f>D10+D11+D12+D13+D14+D15+D16</f>
        <v>84458929.07</v>
      </c>
    </row>
    <row r="10" spans="1:4" ht="30" customHeight="1">
      <c r="A10" s="80"/>
      <c r="B10" s="83" t="s">
        <v>3</v>
      </c>
      <c r="C10" s="84" t="s">
        <v>4</v>
      </c>
      <c r="D10" s="87">
        <v>1650200</v>
      </c>
    </row>
    <row r="11" spans="1:4" ht="32.25" customHeight="1">
      <c r="A11" s="80"/>
      <c r="B11" s="83" t="s">
        <v>20</v>
      </c>
      <c r="C11" s="84" t="s">
        <v>21</v>
      </c>
      <c r="D11" s="87">
        <v>3524209.35</v>
      </c>
    </row>
    <row r="12" spans="1:4" ht="35.25" customHeight="1">
      <c r="A12" s="80"/>
      <c r="B12" s="83" t="s">
        <v>6</v>
      </c>
      <c r="C12" s="84" t="s">
        <v>7</v>
      </c>
      <c r="D12" s="87">
        <v>23392100</v>
      </c>
    </row>
    <row r="13" spans="1:4" ht="21.75" customHeight="1">
      <c r="A13" s="80"/>
      <c r="B13" s="83" t="s">
        <v>351</v>
      </c>
      <c r="C13" s="84" t="s">
        <v>352</v>
      </c>
      <c r="D13" s="87">
        <v>147600</v>
      </c>
    </row>
    <row r="14" spans="1:4" ht="36" customHeight="1">
      <c r="A14" s="80"/>
      <c r="B14" s="83" t="s">
        <v>14</v>
      </c>
      <c r="C14" s="84" t="s">
        <v>15</v>
      </c>
      <c r="D14" s="87">
        <v>13725587</v>
      </c>
    </row>
    <row r="15" spans="1:4" ht="21" customHeight="1" hidden="1">
      <c r="A15" s="80"/>
      <c r="B15" s="83" t="s">
        <v>397</v>
      </c>
      <c r="C15" s="84" t="s">
        <v>398</v>
      </c>
      <c r="D15" s="87">
        <v>0</v>
      </c>
    </row>
    <row r="16" spans="1:4" ht="21" customHeight="1">
      <c r="A16" s="80"/>
      <c r="B16" s="83" t="s">
        <v>183</v>
      </c>
      <c r="C16" s="84" t="s">
        <v>29</v>
      </c>
      <c r="D16" s="87">
        <v>42019232.72</v>
      </c>
    </row>
    <row r="17" spans="1:4" ht="21.75" customHeight="1">
      <c r="A17" s="81" t="s">
        <v>71</v>
      </c>
      <c r="B17" s="81"/>
      <c r="C17" s="82" t="s">
        <v>184</v>
      </c>
      <c r="D17" s="86">
        <f>D18+D19</f>
        <v>75592027.97000001</v>
      </c>
    </row>
    <row r="18" spans="1:4" ht="21" customHeight="1">
      <c r="A18" s="80"/>
      <c r="B18" s="83" t="s">
        <v>23</v>
      </c>
      <c r="C18" s="84" t="s">
        <v>24</v>
      </c>
      <c r="D18" s="87">
        <v>260272.18</v>
      </c>
    </row>
    <row r="19" spans="1:4" ht="24" customHeight="1">
      <c r="A19" s="80"/>
      <c r="B19" s="83" t="s">
        <v>185</v>
      </c>
      <c r="C19" s="84" t="s">
        <v>51</v>
      </c>
      <c r="D19" s="87">
        <v>75331755.79</v>
      </c>
    </row>
    <row r="20" spans="1:4" ht="21" customHeight="1">
      <c r="A20" s="81" t="s">
        <v>73</v>
      </c>
      <c r="B20" s="81"/>
      <c r="C20" s="82" t="s">
        <v>186</v>
      </c>
      <c r="D20" s="86">
        <f>D21+D22+D23</f>
        <v>38382245.86</v>
      </c>
    </row>
    <row r="21" spans="1:4" ht="21" customHeight="1">
      <c r="A21" s="80"/>
      <c r="B21" s="83" t="s">
        <v>187</v>
      </c>
      <c r="C21" s="84" t="s">
        <v>188</v>
      </c>
      <c r="D21" s="87">
        <v>1389529.87</v>
      </c>
    </row>
    <row r="22" spans="1:4" ht="21" customHeight="1">
      <c r="A22" s="80"/>
      <c r="B22" s="83" t="s">
        <v>189</v>
      </c>
      <c r="C22" s="84" t="s">
        <v>190</v>
      </c>
      <c r="D22" s="87">
        <v>20937121.68</v>
      </c>
    </row>
    <row r="23" spans="1:4" ht="19.5" customHeight="1">
      <c r="A23" s="80"/>
      <c r="B23" s="83" t="s">
        <v>191</v>
      </c>
      <c r="C23" s="84" t="s">
        <v>192</v>
      </c>
      <c r="D23" s="87">
        <v>16055594.31</v>
      </c>
    </row>
    <row r="24" spans="1:4" ht="23.25" customHeight="1">
      <c r="A24" s="81" t="s">
        <v>522</v>
      </c>
      <c r="B24" s="81"/>
      <c r="C24" s="82" t="s">
        <v>546</v>
      </c>
      <c r="D24" s="86">
        <f>D25</f>
        <v>336450</v>
      </c>
    </row>
    <row r="25" spans="1:4" ht="19.5" customHeight="1">
      <c r="A25" s="80"/>
      <c r="B25" s="83" t="s">
        <v>524</v>
      </c>
      <c r="C25" s="84" t="s">
        <v>525</v>
      </c>
      <c r="D25" s="87">
        <v>336450</v>
      </c>
    </row>
    <row r="26" spans="1:4" ht="20.25" customHeight="1">
      <c r="A26" s="81" t="s">
        <v>64</v>
      </c>
      <c r="B26" s="81"/>
      <c r="C26" s="82" t="s">
        <v>30</v>
      </c>
      <c r="D26" s="86">
        <f>D27+D28+D29+D30+D31</f>
        <v>718269617.11</v>
      </c>
    </row>
    <row r="27" spans="1:4" ht="22.5" customHeight="1">
      <c r="A27" s="80"/>
      <c r="B27" s="83" t="s">
        <v>49</v>
      </c>
      <c r="C27" s="84" t="s">
        <v>50</v>
      </c>
      <c r="D27" s="87">
        <v>242348712.25</v>
      </c>
    </row>
    <row r="28" spans="1:4" ht="21" customHeight="1">
      <c r="A28" s="80"/>
      <c r="B28" s="83" t="s">
        <v>31</v>
      </c>
      <c r="C28" s="84" t="s">
        <v>32</v>
      </c>
      <c r="D28" s="87">
        <v>391171234.21</v>
      </c>
    </row>
    <row r="29" spans="1:4" ht="20.25" customHeight="1">
      <c r="A29" s="80"/>
      <c r="B29" s="83" t="s">
        <v>481</v>
      </c>
      <c r="C29" s="84" t="s">
        <v>528</v>
      </c>
      <c r="D29" s="87">
        <v>60276125.08</v>
      </c>
    </row>
    <row r="30" spans="1:4" ht="21" customHeight="1">
      <c r="A30" s="80"/>
      <c r="B30" s="83" t="s">
        <v>34</v>
      </c>
      <c r="C30" s="84" t="s">
        <v>709</v>
      </c>
      <c r="D30" s="87">
        <v>10850038.15</v>
      </c>
    </row>
    <row r="31" spans="1:4" ht="16.5" customHeight="1">
      <c r="A31" s="80"/>
      <c r="B31" s="83" t="s">
        <v>35</v>
      </c>
      <c r="C31" s="84" t="s">
        <v>36</v>
      </c>
      <c r="D31" s="87">
        <v>13623507.42</v>
      </c>
    </row>
    <row r="32" spans="1:4" ht="18" customHeight="1">
      <c r="A32" s="81" t="s">
        <v>328</v>
      </c>
      <c r="B32" s="81"/>
      <c r="C32" s="82" t="s">
        <v>1008</v>
      </c>
      <c r="D32" s="86">
        <f>D33+D34</f>
        <v>27714697.03</v>
      </c>
    </row>
    <row r="33" spans="1:4" ht="15.75" customHeight="1">
      <c r="A33" s="80"/>
      <c r="B33" s="83" t="s">
        <v>37</v>
      </c>
      <c r="C33" s="84" t="s">
        <v>38</v>
      </c>
      <c r="D33" s="87">
        <v>27567640</v>
      </c>
    </row>
    <row r="34" spans="1:4" ht="18.75" customHeight="1">
      <c r="A34" s="80"/>
      <c r="B34" s="83" t="s">
        <v>40</v>
      </c>
      <c r="C34" s="84" t="s">
        <v>41</v>
      </c>
      <c r="D34" s="87">
        <v>147057.03</v>
      </c>
    </row>
    <row r="35" spans="1:4" ht="19.5" customHeight="1">
      <c r="A35" s="81" t="s">
        <v>959</v>
      </c>
      <c r="B35" s="81"/>
      <c r="C35" s="82" t="s">
        <v>193</v>
      </c>
      <c r="D35" s="86">
        <f>D36</f>
        <v>1331706</v>
      </c>
    </row>
    <row r="36" spans="1:4" ht="21.75" customHeight="1">
      <c r="A36" s="80"/>
      <c r="B36" s="83" t="s">
        <v>961</v>
      </c>
      <c r="C36" s="84" t="s">
        <v>962</v>
      </c>
      <c r="D36" s="87">
        <v>1331706</v>
      </c>
    </row>
    <row r="37" spans="1:4" ht="21" customHeight="1">
      <c r="A37" s="81" t="s">
        <v>69</v>
      </c>
      <c r="B37" s="81"/>
      <c r="C37" s="82" t="s">
        <v>42</v>
      </c>
      <c r="D37" s="86">
        <f>D38+D39+D40+D41</f>
        <v>88320208.21000001</v>
      </c>
    </row>
    <row r="38" spans="1:4" ht="21.75" customHeight="1">
      <c r="A38" s="80"/>
      <c r="B38" s="83" t="s">
        <v>43</v>
      </c>
      <c r="C38" s="84" t="s">
        <v>44</v>
      </c>
      <c r="D38" s="87">
        <v>5068395.76</v>
      </c>
    </row>
    <row r="39" spans="1:4" ht="21" customHeight="1">
      <c r="A39" s="80"/>
      <c r="B39" s="83" t="s">
        <v>45</v>
      </c>
      <c r="C39" s="84" t="s">
        <v>46</v>
      </c>
      <c r="D39" s="87">
        <v>50593130.68</v>
      </c>
    </row>
    <row r="40" spans="1:4" ht="18" customHeight="1">
      <c r="A40" s="80"/>
      <c r="B40" s="83" t="s">
        <v>180</v>
      </c>
      <c r="C40" s="84" t="s">
        <v>181</v>
      </c>
      <c r="D40" s="87">
        <v>32589499.59</v>
      </c>
    </row>
    <row r="41" spans="1:4" ht="20.25" customHeight="1">
      <c r="A41" s="80"/>
      <c r="B41" s="83" t="s">
        <v>508</v>
      </c>
      <c r="C41" s="84" t="s">
        <v>509</v>
      </c>
      <c r="D41" s="87">
        <v>69182.18</v>
      </c>
    </row>
    <row r="42" spans="1:4" ht="21.75" customHeight="1">
      <c r="A42" s="81" t="s">
        <v>330</v>
      </c>
      <c r="B42" s="81"/>
      <c r="C42" s="82" t="s">
        <v>47</v>
      </c>
      <c r="D42" s="86">
        <f>D43+D44</f>
        <v>65563692.980000004</v>
      </c>
    </row>
    <row r="43" spans="1:4" ht="18" customHeight="1">
      <c r="A43" s="80"/>
      <c r="B43" s="83" t="s">
        <v>48</v>
      </c>
      <c r="C43" s="84" t="s">
        <v>227</v>
      </c>
      <c r="D43" s="87">
        <v>543088.27</v>
      </c>
    </row>
    <row r="44" spans="1:4" ht="21" customHeight="1">
      <c r="A44" s="80"/>
      <c r="B44" s="83" t="s">
        <v>353</v>
      </c>
      <c r="C44" s="84" t="s">
        <v>354</v>
      </c>
      <c r="D44" s="87">
        <v>65020604.71</v>
      </c>
    </row>
    <row r="45" spans="1:4" ht="21.75" customHeight="1">
      <c r="A45" s="81" t="s">
        <v>331</v>
      </c>
      <c r="B45" s="81"/>
      <c r="C45" s="82" t="s">
        <v>53</v>
      </c>
      <c r="D45" s="86">
        <f>D46</f>
        <v>365400</v>
      </c>
    </row>
    <row r="46" spans="1:4" ht="21.75" customHeight="1">
      <c r="A46" s="80"/>
      <c r="B46" s="83" t="s">
        <v>52</v>
      </c>
      <c r="C46" s="84" t="s">
        <v>54</v>
      </c>
      <c r="D46" s="87">
        <v>365400</v>
      </c>
    </row>
    <row r="47" spans="1:4" ht="33" customHeight="1">
      <c r="A47" s="81" t="s">
        <v>332</v>
      </c>
      <c r="B47" s="81"/>
      <c r="C47" s="82" t="s">
        <v>1009</v>
      </c>
      <c r="D47" s="86">
        <f>D48+D49</f>
        <v>40432500</v>
      </c>
    </row>
    <row r="48" spans="1:4" ht="35.25" customHeight="1">
      <c r="A48" s="80"/>
      <c r="B48" s="83" t="s">
        <v>16</v>
      </c>
      <c r="C48" s="84" t="s">
        <v>17</v>
      </c>
      <c r="D48" s="87">
        <v>38514000</v>
      </c>
    </row>
    <row r="49" spans="1:4" ht="21" customHeight="1">
      <c r="A49" s="80"/>
      <c r="B49" s="83" t="s">
        <v>333</v>
      </c>
      <c r="C49" s="84" t="s">
        <v>334</v>
      </c>
      <c r="D49" s="87">
        <v>1918500</v>
      </c>
    </row>
    <row r="50" spans="1:4" ht="24.75" customHeight="1">
      <c r="A50" s="143" t="s">
        <v>25</v>
      </c>
      <c r="B50" s="144"/>
      <c r="C50" s="145"/>
      <c r="D50" s="88">
        <f>D9+D17+D20+D24+D26+D32+D35+D37+D42+D45+D47</f>
        <v>1140767474.23</v>
      </c>
    </row>
    <row r="51" spans="2:4" ht="12.75" customHeight="1">
      <c r="B51" s="13"/>
      <c r="C51" s="13"/>
      <c r="D51" s="13"/>
    </row>
    <row r="52" spans="2:4" ht="12.75" customHeight="1">
      <c r="B52" s="13"/>
      <c r="C52" s="13"/>
      <c r="D52" s="13"/>
    </row>
    <row r="53" spans="2:4" ht="12.75" customHeight="1">
      <c r="B53" s="13"/>
      <c r="C53" s="13"/>
      <c r="D53" s="13"/>
    </row>
    <row r="54" spans="2:4" ht="12.75" customHeight="1">
      <c r="B54" s="13"/>
      <c r="C54" s="13"/>
      <c r="D54" s="13"/>
    </row>
    <row r="55" spans="2:4" ht="12.75" customHeight="1">
      <c r="B55" s="13"/>
      <c r="C55" s="13"/>
      <c r="D55" s="13"/>
    </row>
  </sheetData>
  <sheetProtection/>
  <mergeCells count="2">
    <mergeCell ref="A5:D5"/>
    <mergeCell ref="A50:C50"/>
  </mergeCells>
  <printOptions/>
  <pageMargins left="1.1811023622047245" right="0.3937007874015748" top="0.2" bottom="0.2" header="0.5118110236220472" footer="0.2755905511811024"/>
  <pageSetup horizontalDpi="600" verticalDpi="600" orientation="portrait" paperSize="9" scale="69" r:id="rId1"/>
  <headerFooter differentFirst="1"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8">
      <selection activeCell="C3" sqref="C3:D3"/>
    </sheetView>
  </sheetViews>
  <sheetFormatPr defaultColWidth="9.140625" defaultRowHeight="12.75"/>
  <cols>
    <col min="1" max="1" width="15.7109375" style="15" customWidth="1"/>
    <col min="2" max="2" width="26.8515625" style="19" customWidth="1"/>
    <col min="3" max="3" width="48.00390625" style="20" customWidth="1"/>
    <col min="4" max="4" width="18.140625" style="20" customWidth="1"/>
    <col min="5" max="16384" width="9.140625" style="15" customWidth="1"/>
  </cols>
  <sheetData>
    <row r="1" spans="3:4" ht="15">
      <c r="C1" s="152" t="s">
        <v>26</v>
      </c>
      <c r="D1" s="152"/>
    </row>
    <row r="2" spans="3:4" ht="15">
      <c r="C2" s="152" t="s">
        <v>13</v>
      </c>
      <c r="D2" s="152"/>
    </row>
    <row r="3" spans="3:4" ht="15">
      <c r="C3" s="152" t="s">
        <v>1030</v>
      </c>
      <c r="D3" s="152"/>
    </row>
    <row r="4" ht="5.25" customHeight="1" hidden="1"/>
    <row r="5" ht="18" customHeight="1" hidden="1"/>
    <row r="6" ht="18.75" customHeight="1" hidden="1"/>
    <row r="7" s="20" customFormat="1" ht="18.75" customHeight="1" hidden="1">
      <c r="B7" s="19"/>
    </row>
    <row r="8" s="20" customFormat="1" ht="10.5" customHeight="1">
      <c r="B8" s="19"/>
    </row>
    <row r="9" spans="1:12" s="20" customFormat="1" ht="51.75" customHeight="1">
      <c r="A9" s="153" t="s">
        <v>606</v>
      </c>
      <c r="B9" s="153"/>
      <c r="C9" s="153"/>
      <c r="D9" s="153"/>
      <c r="E9" s="69"/>
      <c r="F9" s="69"/>
      <c r="G9" s="69"/>
      <c r="H9" s="69"/>
      <c r="I9" s="69"/>
      <c r="J9" s="69"/>
      <c r="K9" s="69"/>
      <c r="L9" s="69"/>
    </row>
    <row r="10" spans="2:12" s="20" customFormat="1" ht="17.25" customHeight="1">
      <c r="B10" s="22"/>
      <c r="C10" s="22"/>
      <c r="D10" s="16" t="s">
        <v>9</v>
      </c>
      <c r="E10" s="69"/>
      <c r="F10" s="69"/>
      <c r="G10" s="69"/>
      <c r="H10" s="69"/>
      <c r="I10" s="69"/>
      <c r="J10" s="69"/>
      <c r="K10" s="69"/>
      <c r="L10" s="69"/>
    </row>
    <row r="11" spans="1:4" s="20" customFormat="1" ht="18" customHeight="1">
      <c r="A11" s="146" t="s">
        <v>230</v>
      </c>
      <c r="B11" s="147"/>
      <c r="C11" s="148" t="s">
        <v>216</v>
      </c>
      <c r="D11" s="150" t="s">
        <v>167</v>
      </c>
    </row>
    <row r="12" spans="1:4" s="70" customFormat="1" ht="66.75" customHeight="1">
      <c r="A12" s="85" t="s">
        <v>217</v>
      </c>
      <c r="B12" s="85" t="s">
        <v>230</v>
      </c>
      <c r="C12" s="149"/>
      <c r="D12" s="151"/>
    </row>
    <row r="13" spans="1:4" s="71" customFormat="1" ht="55.5" customHeight="1">
      <c r="A13" s="18">
        <v>301</v>
      </c>
      <c r="B13" s="21"/>
      <c r="C13" s="17" t="s">
        <v>168</v>
      </c>
      <c r="D13" s="28">
        <f>D14+D23</f>
        <v>-34139216.129999995</v>
      </c>
    </row>
    <row r="14" spans="1:4" s="71" customFormat="1" ht="30.75">
      <c r="A14" s="23"/>
      <c r="B14" s="79" t="s">
        <v>628</v>
      </c>
      <c r="C14" s="72" t="s">
        <v>608</v>
      </c>
      <c r="D14" s="73">
        <v>-84891.16</v>
      </c>
    </row>
    <row r="15" spans="1:4" s="71" customFormat="1" ht="30.75">
      <c r="A15" s="24"/>
      <c r="B15" s="68" t="s">
        <v>626</v>
      </c>
      <c r="C15" s="76" t="s">
        <v>609</v>
      </c>
      <c r="D15" s="77">
        <v>-84891.16</v>
      </c>
    </row>
    <row r="16" spans="1:4" s="71" customFormat="1" ht="46.5">
      <c r="A16" s="24"/>
      <c r="B16" s="79" t="s">
        <v>627</v>
      </c>
      <c r="C16" s="72" t="s">
        <v>610</v>
      </c>
      <c r="D16" s="75">
        <v>415108.84</v>
      </c>
    </row>
    <row r="17" spans="1:4" s="71" customFormat="1" ht="46.5">
      <c r="A17" s="24"/>
      <c r="B17" s="79" t="s">
        <v>629</v>
      </c>
      <c r="C17" s="72" t="s">
        <v>611</v>
      </c>
      <c r="D17" s="75">
        <v>415108.84</v>
      </c>
    </row>
    <row r="18" spans="1:4" s="71" customFormat="1" ht="62.25">
      <c r="A18" s="78"/>
      <c r="B18" s="79" t="s">
        <v>630</v>
      </c>
      <c r="C18" s="72" t="s">
        <v>612</v>
      </c>
      <c r="D18" s="75">
        <v>415108.84</v>
      </c>
    </row>
    <row r="19" spans="1:4" ht="30.75">
      <c r="A19" s="74"/>
      <c r="B19" s="79" t="s">
        <v>631</v>
      </c>
      <c r="C19" s="72" t="s">
        <v>613</v>
      </c>
      <c r="D19" s="75">
        <v>-500000</v>
      </c>
    </row>
    <row r="20" spans="1:4" ht="46.5">
      <c r="A20" s="74"/>
      <c r="B20" s="79" t="s">
        <v>632</v>
      </c>
      <c r="C20" s="72" t="s">
        <v>614</v>
      </c>
      <c r="D20" s="75">
        <v>-500000</v>
      </c>
    </row>
    <row r="21" spans="1:4" ht="62.25">
      <c r="A21" s="74"/>
      <c r="B21" s="79" t="s">
        <v>607</v>
      </c>
      <c r="C21" s="72" t="s">
        <v>615</v>
      </c>
      <c r="D21" s="75">
        <v>-500000</v>
      </c>
    </row>
    <row r="22" spans="1:4" ht="22.5" customHeight="1">
      <c r="A22" s="74"/>
      <c r="B22" s="79" t="s">
        <v>633</v>
      </c>
      <c r="C22" s="72" t="s">
        <v>616</v>
      </c>
      <c r="D22" s="75">
        <f>D23</f>
        <v>-34054324.97</v>
      </c>
    </row>
    <row r="23" spans="1:4" ht="30.75">
      <c r="A23" s="74"/>
      <c r="B23" s="79" t="s">
        <v>634</v>
      </c>
      <c r="C23" s="72" t="s">
        <v>617</v>
      </c>
      <c r="D23" s="75">
        <v>-34054324.97</v>
      </c>
    </row>
    <row r="24" spans="1:4" ht="21" customHeight="1">
      <c r="A24" s="74"/>
      <c r="B24" s="79" t="s">
        <v>635</v>
      </c>
      <c r="C24" s="72" t="s">
        <v>618</v>
      </c>
      <c r="D24" s="75">
        <v>-1175321799.2</v>
      </c>
    </row>
    <row r="25" spans="1:4" ht="21" customHeight="1">
      <c r="A25" s="74"/>
      <c r="B25" s="79" t="s">
        <v>636</v>
      </c>
      <c r="C25" s="72" t="s">
        <v>619</v>
      </c>
      <c r="D25" s="75">
        <v>-1175321799.2</v>
      </c>
    </row>
    <row r="26" spans="1:4" ht="30.75">
      <c r="A26" s="74"/>
      <c r="B26" s="79" t="s">
        <v>637</v>
      </c>
      <c r="C26" s="72" t="s">
        <v>620</v>
      </c>
      <c r="D26" s="75">
        <v>-1175321799.2</v>
      </c>
    </row>
    <row r="27" spans="1:4" ht="30.75">
      <c r="A27" s="74"/>
      <c r="B27" s="79" t="s">
        <v>638</v>
      </c>
      <c r="C27" s="72" t="s">
        <v>621</v>
      </c>
      <c r="D27" s="75">
        <v>-1175321799.2</v>
      </c>
    </row>
    <row r="28" spans="1:4" ht="21.75" customHeight="1">
      <c r="A28" s="74"/>
      <c r="B28" s="79" t="s">
        <v>639</v>
      </c>
      <c r="C28" s="72" t="s">
        <v>622</v>
      </c>
      <c r="D28" s="75">
        <v>1141267474.23</v>
      </c>
    </row>
    <row r="29" spans="1:4" ht="30.75">
      <c r="A29" s="74"/>
      <c r="B29" s="79" t="s">
        <v>640</v>
      </c>
      <c r="C29" s="72" t="s">
        <v>623</v>
      </c>
      <c r="D29" s="75">
        <v>1141267474.23</v>
      </c>
    </row>
    <row r="30" spans="1:4" ht="30.75">
      <c r="A30" s="74"/>
      <c r="B30" s="79" t="s">
        <v>641</v>
      </c>
      <c r="C30" s="72" t="s">
        <v>624</v>
      </c>
      <c r="D30" s="75">
        <v>1141267474.23</v>
      </c>
    </row>
    <row r="31" spans="1:4" ht="30.75">
      <c r="A31" s="74"/>
      <c r="B31" s="79" t="s">
        <v>642</v>
      </c>
      <c r="C31" s="72" t="s">
        <v>625</v>
      </c>
      <c r="D31" s="75">
        <v>1141267474.23</v>
      </c>
    </row>
  </sheetData>
  <sheetProtection/>
  <mergeCells count="7">
    <mergeCell ref="A11:B11"/>
    <mergeCell ref="C11:C12"/>
    <mergeCell ref="D11:D12"/>
    <mergeCell ref="C1:D1"/>
    <mergeCell ref="C2:D2"/>
    <mergeCell ref="C3:D3"/>
    <mergeCell ref="A9:D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</cp:lastModifiedBy>
  <cp:lastPrinted>2019-04-18T09:43:35Z</cp:lastPrinted>
  <dcterms:created xsi:type="dcterms:W3CDTF">2002-03-11T10:22:12Z</dcterms:created>
  <dcterms:modified xsi:type="dcterms:W3CDTF">2019-04-18T09:43:56Z</dcterms:modified>
  <cp:category/>
  <cp:version/>
  <cp:contentType/>
  <cp:contentStatus/>
</cp:coreProperties>
</file>