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екабрь\254-01-01-1832 от 31.12.2019\"/>
    </mc:Choice>
  </mc:AlternateContent>
  <bookViews>
    <workbookView xWindow="240" yWindow="195" windowWidth="15480" windowHeight="7875"/>
  </bookViews>
  <sheets>
    <sheet name="2018-2022" sheetId="2" r:id="rId1"/>
  </sheets>
  <definedNames>
    <definedName name="_xlnm.Print_Area" localSheetId="0">'2018-2022'!$A$1:$P$574</definedName>
  </definedNames>
  <calcPr calcId="162913"/>
</workbook>
</file>

<file path=xl/calcChain.xml><?xml version="1.0" encoding="utf-8"?>
<calcChain xmlns="http://schemas.openxmlformats.org/spreadsheetml/2006/main">
  <c r="D328" i="2" l="1"/>
  <c r="E328" i="2"/>
  <c r="F328" i="2"/>
  <c r="G328" i="2"/>
  <c r="H328" i="2"/>
  <c r="D329" i="2"/>
  <c r="E329" i="2"/>
  <c r="F329" i="2"/>
  <c r="G329" i="2"/>
  <c r="H329" i="2"/>
  <c r="D330" i="2"/>
  <c r="E330" i="2"/>
  <c r="F330" i="2"/>
  <c r="G330" i="2"/>
  <c r="H330" i="2"/>
  <c r="E327" i="2"/>
  <c r="F327" i="2"/>
  <c r="G327" i="2"/>
  <c r="H327" i="2"/>
  <c r="D327" i="2"/>
  <c r="E340" i="2"/>
  <c r="F340" i="2"/>
  <c r="G340" i="2"/>
  <c r="H340" i="2"/>
  <c r="D340" i="2"/>
  <c r="C348" i="2"/>
  <c r="C347" i="2"/>
  <c r="C346" i="2"/>
  <c r="C345" i="2"/>
  <c r="E331" i="2"/>
  <c r="F331" i="2"/>
  <c r="G331" i="2"/>
  <c r="H331" i="2"/>
  <c r="D331" i="2"/>
  <c r="C339" i="2"/>
  <c r="C338" i="2"/>
  <c r="C337" i="2"/>
  <c r="C336" i="2"/>
  <c r="D111" i="2"/>
  <c r="E111" i="2"/>
  <c r="F111" i="2"/>
  <c r="G111" i="2"/>
  <c r="H111" i="2"/>
  <c r="D112" i="2"/>
  <c r="E112" i="2"/>
  <c r="F112" i="2"/>
  <c r="G112" i="2"/>
  <c r="H112" i="2"/>
  <c r="D113" i="2"/>
  <c r="E113" i="2"/>
  <c r="F113" i="2"/>
  <c r="G113" i="2"/>
  <c r="H113" i="2"/>
  <c r="E110" i="2"/>
  <c r="F110" i="2"/>
  <c r="G110" i="2"/>
  <c r="H110" i="2"/>
  <c r="D110" i="2"/>
  <c r="E124" i="2"/>
  <c r="F124" i="2"/>
  <c r="G124" i="2"/>
  <c r="H124" i="2"/>
  <c r="D124" i="2"/>
  <c r="C132" i="2"/>
  <c r="C131" i="2"/>
  <c r="C130" i="2"/>
  <c r="C129" i="2"/>
  <c r="D77" i="2"/>
  <c r="E77" i="2"/>
  <c r="F77" i="2"/>
  <c r="G77" i="2"/>
  <c r="H77" i="2"/>
  <c r="D78" i="2"/>
  <c r="E78" i="2"/>
  <c r="F78" i="2"/>
  <c r="G78" i="2"/>
  <c r="H78" i="2"/>
  <c r="D79" i="2"/>
  <c r="E79" i="2"/>
  <c r="F79" i="2"/>
  <c r="G79" i="2"/>
  <c r="H79" i="2"/>
  <c r="E76" i="2"/>
  <c r="F76" i="2"/>
  <c r="G76" i="2"/>
  <c r="H76" i="2"/>
  <c r="D76" i="2"/>
  <c r="E80" i="2"/>
  <c r="F80" i="2"/>
  <c r="G80" i="2"/>
  <c r="H80" i="2"/>
  <c r="D80" i="2"/>
  <c r="C81" i="2"/>
  <c r="C80" i="2"/>
  <c r="C88" i="2"/>
  <c r="C87" i="2"/>
  <c r="C86" i="2"/>
  <c r="C85" i="2"/>
  <c r="C137" i="2" l="1"/>
  <c r="C136" i="2"/>
  <c r="C135" i="2"/>
  <c r="C134" i="2"/>
  <c r="H133" i="2"/>
  <c r="G133" i="2"/>
  <c r="F133" i="2"/>
  <c r="E133" i="2"/>
  <c r="D133" i="2"/>
  <c r="D139" i="2"/>
  <c r="E139" i="2"/>
  <c r="F139" i="2"/>
  <c r="G139" i="2"/>
  <c r="H139" i="2"/>
  <c r="D140" i="2"/>
  <c r="E140" i="2"/>
  <c r="F140" i="2"/>
  <c r="G140" i="2"/>
  <c r="H140" i="2"/>
  <c r="D141" i="2"/>
  <c r="E141" i="2"/>
  <c r="F141" i="2"/>
  <c r="G141" i="2"/>
  <c r="H141" i="2"/>
  <c r="D142" i="2"/>
  <c r="E142" i="2"/>
  <c r="F142" i="2"/>
  <c r="G142" i="2"/>
  <c r="H142" i="2"/>
  <c r="C133" i="2" l="1"/>
  <c r="C202" i="2"/>
  <c r="C201" i="2"/>
  <c r="C200" i="2"/>
  <c r="C199" i="2"/>
  <c r="H198" i="2"/>
  <c r="G198" i="2"/>
  <c r="F198" i="2"/>
  <c r="E198" i="2"/>
  <c r="D198" i="2"/>
  <c r="C574" i="2"/>
  <c r="C573" i="2"/>
  <c r="C572" i="2"/>
  <c r="C571" i="2"/>
  <c r="H570" i="2"/>
  <c r="G570" i="2"/>
  <c r="F570" i="2"/>
  <c r="E570" i="2"/>
  <c r="E560" i="2" s="1"/>
  <c r="D570" i="2"/>
  <c r="C569" i="2"/>
  <c r="C568" i="2"/>
  <c r="C567" i="2"/>
  <c r="C566" i="2"/>
  <c r="H565" i="2"/>
  <c r="G565" i="2"/>
  <c r="F565" i="2"/>
  <c r="C565" i="2" s="1"/>
  <c r="E565" i="2"/>
  <c r="D565" i="2"/>
  <c r="H564" i="2"/>
  <c r="G564" i="2"/>
  <c r="F564" i="2"/>
  <c r="E564" i="2"/>
  <c r="D564" i="2"/>
  <c r="H563" i="2"/>
  <c r="G563" i="2"/>
  <c r="F563" i="2"/>
  <c r="E563" i="2"/>
  <c r="D563" i="2"/>
  <c r="H562" i="2"/>
  <c r="G562" i="2"/>
  <c r="F562" i="2"/>
  <c r="E562" i="2"/>
  <c r="D562" i="2"/>
  <c r="H561" i="2"/>
  <c r="G561" i="2"/>
  <c r="F561" i="2"/>
  <c r="C561" i="2" s="1"/>
  <c r="E561" i="2"/>
  <c r="D561" i="2"/>
  <c r="C559" i="2"/>
  <c r="C558" i="2"/>
  <c r="C557" i="2"/>
  <c r="C556" i="2"/>
  <c r="H555" i="2"/>
  <c r="G555" i="2"/>
  <c r="F555" i="2"/>
  <c r="E555" i="2"/>
  <c r="D555" i="2"/>
  <c r="C554" i="2"/>
  <c r="C553" i="2"/>
  <c r="C552" i="2"/>
  <c r="C551" i="2"/>
  <c r="H550" i="2"/>
  <c r="G550" i="2"/>
  <c r="F550" i="2"/>
  <c r="E550" i="2"/>
  <c r="E535" i="2" s="1"/>
  <c r="D550" i="2"/>
  <c r="C549" i="2"/>
  <c r="C548" i="2"/>
  <c r="C547" i="2"/>
  <c r="C546" i="2"/>
  <c r="H545" i="2"/>
  <c r="G545" i="2"/>
  <c r="F545" i="2"/>
  <c r="E545" i="2"/>
  <c r="D545" i="2"/>
  <c r="C544" i="2"/>
  <c r="C543" i="2"/>
  <c r="C542" i="2"/>
  <c r="C541" i="2"/>
  <c r="H540" i="2"/>
  <c r="G540" i="2"/>
  <c r="F540" i="2"/>
  <c r="E540" i="2"/>
  <c r="D540" i="2"/>
  <c r="H539" i="2"/>
  <c r="H534" i="2" s="1"/>
  <c r="G539" i="2"/>
  <c r="F539" i="2"/>
  <c r="E539" i="2"/>
  <c r="E534" i="2" s="1"/>
  <c r="D539" i="2"/>
  <c r="H538" i="2"/>
  <c r="G538" i="2"/>
  <c r="F538" i="2"/>
  <c r="F533" i="2" s="1"/>
  <c r="E538" i="2"/>
  <c r="E533" i="2" s="1"/>
  <c r="D538" i="2"/>
  <c r="H537" i="2"/>
  <c r="G537" i="2"/>
  <c r="F537" i="2"/>
  <c r="E537" i="2"/>
  <c r="D537" i="2"/>
  <c r="H536" i="2"/>
  <c r="H531" i="2" s="1"/>
  <c r="G536" i="2"/>
  <c r="G531" i="2" s="1"/>
  <c r="F536" i="2"/>
  <c r="E536" i="2"/>
  <c r="D536" i="2"/>
  <c r="D531" i="2" s="1"/>
  <c r="G535" i="2"/>
  <c r="F534" i="2"/>
  <c r="D534" i="2"/>
  <c r="G533" i="2"/>
  <c r="G532" i="2"/>
  <c r="E532" i="2"/>
  <c r="E531" i="2"/>
  <c r="C529" i="2"/>
  <c r="C528" i="2"/>
  <c r="C527" i="2"/>
  <c r="C526" i="2"/>
  <c r="H525" i="2"/>
  <c r="G525" i="2"/>
  <c r="F525" i="2"/>
  <c r="E525" i="2"/>
  <c r="D525" i="2"/>
  <c r="C524" i="2"/>
  <c r="C523" i="2"/>
  <c r="C522" i="2"/>
  <c r="C521" i="2"/>
  <c r="H520" i="2"/>
  <c r="G520" i="2"/>
  <c r="F520" i="2"/>
  <c r="E520" i="2"/>
  <c r="D520" i="2"/>
  <c r="C520" i="2" s="1"/>
  <c r="C519" i="2"/>
  <c r="C518" i="2"/>
  <c r="C517" i="2"/>
  <c r="C516" i="2"/>
  <c r="H515" i="2"/>
  <c r="G515" i="2"/>
  <c r="F515" i="2"/>
  <c r="E515" i="2"/>
  <c r="D515" i="2"/>
  <c r="C514" i="2"/>
  <c r="C513" i="2"/>
  <c r="C512" i="2"/>
  <c r="C511" i="2"/>
  <c r="H510" i="2"/>
  <c r="G510" i="2"/>
  <c r="F510" i="2"/>
  <c r="F445" i="2" s="1"/>
  <c r="E510" i="2"/>
  <c r="D510" i="2"/>
  <c r="C509" i="2"/>
  <c r="C508" i="2"/>
  <c r="C507" i="2"/>
  <c r="C506" i="2"/>
  <c r="H505" i="2"/>
  <c r="G505" i="2"/>
  <c r="F505" i="2"/>
  <c r="E505" i="2"/>
  <c r="D505" i="2"/>
  <c r="C504" i="2"/>
  <c r="C503" i="2"/>
  <c r="C502" i="2"/>
  <c r="C501" i="2"/>
  <c r="H500" i="2"/>
  <c r="H445" i="2" s="1"/>
  <c r="G500" i="2"/>
  <c r="F500" i="2"/>
  <c r="E500" i="2"/>
  <c r="D500" i="2"/>
  <c r="C500" i="2" s="1"/>
  <c r="C499" i="2"/>
  <c r="C498" i="2"/>
  <c r="C497" i="2"/>
  <c r="C496" i="2"/>
  <c r="H495" i="2"/>
  <c r="G495" i="2"/>
  <c r="F495" i="2"/>
  <c r="E495" i="2"/>
  <c r="C495" i="2" s="1"/>
  <c r="D495" i="2"/>
  <c r="C494" i="2"/>
  <c r="C493" i="2"/>
  <c r="C492" i="2"/>
  <c r="C491" i="2"/>
  <c r="H490" i="2"/>
  <c r="G490" i="2"/>
  <c r="C490" i="2" s="1"/>
  <c r="F490" i="2"/>
  <c r="E490" i="2"/>
  <c r="D490" i="2"/>
  <c r="C489" i="2"/>
  <c r="C488" i="2"/>
  <c r="C487" i="2"/>
  <c r="C486" i="2"/>
  <c r="H485" i="2"/>
  <c r="G485" i="2"/>
  <c r="F485" i="2"/>
  <c r="E485" i="2"/>
  <c r="C485" i="2" s="1"/>
  <c r="D485" i="2"/>
  <c r="C484" i="2"/>
  <c r="C483" i="2"/>
  <c r="C482" i="2"/>
  <c r="C481" i="2"/>
  <c r="H480" i="2"/>
  <c r="G480" i="2"/>
  <c r="F480" i="2"/>
  <c r="E480" i="2"/>
  <c r="D480" i="2"/>
  <c r="C480" i="2"/>
  <c r="C479" i="2"/>
  <c r="C478" i="2"/>
  <c r="C477" i="2"/>
  <c r="C476" i="2"/>
  <c r="H475" i="2"/>
  <c r="G475" i="2"/>
  <c r="F475" i="2"/>
  <c r="E475" i="2"/>
  <c r="C475" i="2" s="1"/>
  <c r="D475" i="2"/>
  <c r="C474" i="2"/>
  <c r="C473" i="2"/>
  <c r="C472" i="2"/>
  <c r="C471" i="2"/>
  <c r="H470" i="2"/>
  <c r="G470" i="2"/>
  <c r="F470" i="2"/>
  <c r="E470" i="2"/>
  <c r="D470" i="2"/>
  <c r="C470" i="2"/>
  <c r="C469" i="2"/>
  <c r="C468" i="2"/>
  <c r="C467" i="2"/>
  <c r="C466" i="2"/>
  <c r="H465" i="2"/>
  <c r="G465" i="2"/>
  <c r="F465" i="2"/>
  <c r="E465" i="2"/>
  <c r="C465" i="2" s="1"/>
  <c r="D465" i="2"/>
  <c r="C464" i="2"/>
  <c r="C463" i="2"/>
  <c r="C462" i="2"/>
  <c r="C461" i="2"/>
  <c r="H460" i="2"/>
  <c r="G460" i="2"/>
  <c r="C460" i="2" s="1"/>
  <c r="F460" i="2"/>
  <c r="E460" i="2"/>
  <c r="D460" i="2"/>
  <c r="C459" i="2"/>
  <c r="C458" i="2"/>
  <c r="C457" i="2"/>
  <c r="C456" i="2"/>
  <c r="H455" i="2"/>
  <c r="G455" i="2"/>
  <c r="F455" i="2"/>
  <c r="E455" i="2"/>
  <c r="C455" i="2" s="1"/>
  <c r="D455" i="2"/>
  <c r="C454" i="2"/>
  <c r="C453" i="2"/>
  <c r="C452" i="2"/>
  <c r="C451" i="2"/>
  <c r="H450" i="2"/>
  <c r="G450" i="2"/>
  <c r="G445" i="2" s="1"/>
  <c r="F450" i="2"/>
  <c r="E450" i="2"/>
  <c r="D450" i="2"/>
  <c r="C450" i="2"/>
  <c r="H449" i="2"/>
  <c r="G449" i="2"/>
  <c r="F449" i="2"/>
  <c r="E449" i="2"/>
  <c r="D449" i="2"/>
  <c r="H448" i="2"/>
  <c r="G448" i="2"/>
  <c r="F448" i="2"/>
  <c r="E448" i="2"/>
  <c r="D448" i="2"/>
  <c r="H447" i="2"/>
  <c r="G447" i="2"/>
  <c r="F447" i="2"/>
  <c r="E447" i="2"/>
  <c r="D447" i="2"/>
  <c r="H446" i="2"/>
  <c r="G446" i="2"/>
  <c r="F446" i="2"/>
  <c r="E446" i="2"/>
  <c r="D446" i="2"/>
  <c r="E445" i="2"/>
  <c r="C444" i="2"/>
  <c r="C443" i="2"/>
  <c r="C442" i="2"/>
  <c r="C441" i="2"/>
  <c r="H440" i="2"/>
  <c r="G440" i="2"/>
  <c r="F440" i="2"/>
  <c r="E440" i="2"/>
  <c r="D440" i="2"/>
  <c r="C439" i="2"/>
  <c r="C438" i="2"/>
  <c r="C437" i="2"/>
  <c r="C436" i="2"/>
  <c r="H435" i="2"/>
  <c r="G435" i="2"/>
  <c r="F435" i="2"/>
  <c r="E435" i="2"/>
  <c r="D435" i="2"/>
  <c r="C434" i="2"/>
  <c r="C433" i="2"/>
  <c r="C432" i="2"/>
  <c r="C431" i="2"/>
  <c r="H430" i="2"/>
  <c r="G430" i="2"/>
  <c r="F430" i="2"/>
  <c r="E430" i="2"/>
  <c r="D430" i="2"/>
  <c r="C429" i="2"/>
  <c r="C428" i="2"/>
  <c r="C427" i="2"/>
  <c r="C426" i="2"/>
  <c r="C425" i="2"/>
  <c r="H424" i="2"/>
  <c r="G424" i="2"/>
  <c r="F424" i="2"/>
  <c r="E424" i="2"/>
  <c r="D424" i="2"/>
  <c r="C423" i="2"/>
  <c r="C422" i="2"/>
  <c r="C421" i="2"/>
  <c r="C420" i="2"/>
  <c r="H419" i="2"/>
  <c r="G419" i="2"/>
  <c r="F419" i="2"/>
  <c r="E419" i="2"/>
  <c r="D419" i="2"/>
  <c r="C418" i="2"/>
  <c r="C417" i="2"/>
  <c r="C416" i="2"/>
  <c r="C415" i="2"/>
  <c r="H414" i="2"/>
  <c r="G414" i="2"/>
  <c r="F414" i="2"/>
  <c r="E414" i="2"/>
  <c r="D414" i="2"/>
  <c r="C413" i="2"/>
  <c r="C412" i="2"/>
  <c r="C411" i="2"/>
  <c r="C410" i="2"/>
  <c r="H409" i="2"/>
  <c r="G409" i="2"/>
  <c r="F409" i="2"/>
  <c r="E409" i="2"/>
  <c r="D409" i="2"/>
  <c r="C408" i="2"/>
  <c r="C407" i="2"/>
  <c r="C406" i="2"/>
  <c r="C405" i="2"/>
  <c r="H404" i="2"/>
  <c r="G404" i="2"/>
  <c r="F404" i="2"/>
  <c r="E404" i="2"/>
  <c r="D404" i="2"/>
  <c r="C403" i="2"/>
  <c r="C402" i="2"/>
  <c r="C401" i="2"/>
  <c r="C400" i="2"/>
  <c r="H399" i="2"/>
  <c r="G399" i="2"/>
  <c r="F399" i="2"/>
  <c r="E399" i="2"/>
  <c r="D399" i="2"/>
  <c r="C398" i="2"/>
  <c r="C397" i="2"/>
  <c r="C396" i="2"/>
  <c r="C395" i="2"/>
  <c r="H394" i="2"/>
  <c r="H374" i="2" s="1"/>
  <c r="G394" i="2"/>
  <c r="F394" i="2"/>
  <c r="E394" i="2"/>
  <c r="D394" i="2"/>
  <c r="C393" i="2"/>
  <c r="D392" i="2"/>
  <c r="C392" i="2" s="1"/>
  <c r="C391" i="2"/>
  <c r="C390" i="2"/>
  <c r="H389" i="2"/>
  <c r="G389" i="2"/>
  <c r="F389" i="2"/>
  <c r="E389" i="2"/>
  <c r="C388" i="2"/>
  <c r="C387" i="2"/>
  <c r="C386" i="2"/>
  <c r="C385" i="2"/>
  <c r="H384" i="2"/>
  <c r="G384" i="2"/>
  <c r="F384" i="2"/>
  <c r="E384" i="2"/>
  <c r="D384" i="2"/>
  <c r="C383" i="2"/>
  <c r="C382" i="2"/>
  <c r="C381" i="2"/>
  <c r="C380" i="2"/>
  <c r="H379" i="2"/>
  <c r="G379" i="2"/>
  <c r="F379" i="2"/>
  <c r="F374" i="2" s="1"/>
  <c r="E379" i="2"/>
  <c r="D379" i="2"/>
  <c r="H378" i="2"/>
  <c r="G378" i="2"/>
  <c r="F378" i="2"/>
  <c r="E378" i="2"/>
  <c r="D378" i="2"/>
  <c r="H377" i="2"/>
  <c r="G377" i="2"/>
  <c r="F377" i="2"/>
  <c r="E377" i="2"/>
  <c r="H376" i="2"/>
  <c r="G376" i="2"/>
  <c r="F376" i="2"/>
  <c r="E376" i="2"/>
  <c r="D376" i="2"/>
  <c r="H375" i="2"/>
  <c r="G375" i="2"/>
  <c r="F375" i="2"/>
  <c r="E375" i="2"/>
  <c r="D375" i="2"/>
  <c r="C373" i="2"/>
  <c r="C372" i="2"/>
  <c r="C371" i="2"/>
  <c r="C370" i="2"/>
  <c r="H369" i="2"/>
  <c r="G369" i="2"/>
  <c r="F369" i="2"/>
  <c r="E369" i="2"/>
  <c r="D369" i="2"/>
  <c r="C368" i="2"/>
  <c r="C367" i="2"/>
  <c r="C366" i="2"/>
  <c r="C365" i="2"/>
  <c r="H364" i="2"/>
  <c r="G364" i="2"/>
  <c r="F364" i="2"/>
  <c r="E364" i="2"/>
  <c r="D364" i="2"/>
  <c r="C363" i="2"/>
  <c r="C362" i="2"/>
  <c r="C361" i="2"/>
  <c r="C360" i="2"/>
  <c r="H359" i="2"/>
  <c r="G359" i="2"/>
  <c r="F359" i="2"/>
  <c r="E359" i="2"/>
  <c r="D359" i="2"/>
  <c r="C358" i="2"/>
  <c r="C357" i="2"/>
  <c r="C356" i="2"/>
  <c r="C355" i="2"/>
  <c r="H354" i="2"/>
  <c r="G354" i="2"/>
  <c r="F354" i="2"/>
  <c r="E354" i="2"/>
  <c r="D354" i="2"/>
  <c r="C353" i="2"/>
  <c r="C352" i="2"/>
  <c r="C351" i="2"/>
  <c r="C350" i="2"/>
  <c r="H349" i="2"/>
  <c r="G349" i="2"/>
  <c r="G326" i="2" s="1"/>
  <c r="F349" i="2"/>
  <c r="E349" i="2"/>
  <c r="E326" i="2" s="1"/>
  <c r="D349" i="2"/>
  <c r="C344" i="2"/>
  <c r="C343" i="2"/>
  <c r="C342" i="2"/>
  <c r="C341" i="2"/>
  <c r="P340" i="2"/>
  <c r="C335" i="2"/>
  <c r="C334" i="2"/>
  <c r="C333" i="2"/>
  <c r="C332" i="2"/>
  <c r="C330" i="2"/>
  <c r="C325" i="2"/>
  <c r="C324" i="2"/>
  <c r="C323" i="2"/>
  <c r="C322" i="2"/>
  <c r="H321" i="2"/>
  <c r="G321" i="2"/>
  <c r="F321" i="2"/>
  <c r="E321" i="2"/>
  <c r="D321" i="2"/>
  <c r="C320" i="2"/>
  <c r="C319" i="2"/>
  <c r="C318" i="2"/>
  <c r="C317" i="2"/>
  <c r="H316" i="2"/>
  <c r="G316" i="2"/>
  <c r="F316" i="2"/>
  <c r="E316" i="2"/>
  <c r="C316" i="2" s="1"/>
  <c r="D316" i="2"/>
  <c r="C315" i="2"/>
  <c r="C314" i="2"/>
  <c r="C313" i="2"/>
  <c r="C312" i="2"/>
  <c r="H311" i="2"/>
  <c r="H306" i="2" s="1"/>
  <c r="G311" i="2"/>
  <c r="C311" i="2" s="1"/>
  <c r="F311" i="2"/>
  <c r="E311" i="2"/>
  <c r="D311" i="2"/>
  <c r="D306" i="2" s="1"/>
  <c r="H310" i="2"/>
  <c r="G310" i="2"/>
  <c r="F310" i="2"/>
  <c r="E310" i="2"/>
  <c r="E305" i="2" s="1"/>
  <c r="D310" i="2"/>
  <c r="H309" i="2"/>
  <c r="H304" i="2" s="1"/>
  <c r="G309" i="2"/>
  <c r="F309" i="2"/>
  <c r="E309" i="2"/>
  <c r="D309" i="2"/>
  <c r="H308" i="2"/>
  <c r="G308" i="2"/>
  <c r="G303" i="2" s="1"/>
  <c r="F308" i="2"/>
  <c r="E308" i="2"/>
  <c r="D308" i="2"/>
  <c r="H307" i="2"/>
  <c r="G307" i="2"/>
  <c r="F307" i="2"/>
  <c r="E307" i="2"/>
  <c r="D307" i="2"/>
  <c r="D302" i="2" s="1"/>
  <c r="F306" i="2"/>
  <c r="E306" i="2"/>
  <c r="H302" i="2"/>
  <c r="C300" i="2"/>
  <c r="C299" i="2"/>
  <c r="C298" i="2"/>
  <c r="C297" i="2"/>
  <c r="H296" i="2"/>
  <c r="G296" i="2"/>
  <c r="F296" i="2"/>
  <c r="C296" i="2" s="1"/>
  <c r="E296" i="2"/>
  <c r="D296" i="2"/>
  <c r="C295" i="2"/>
  <c r="C294" i="2"/>
  <c r="C293" i="2"/>
  <c r="C292" i="2"/>
  <c r="H291" i="2"/>
  <c r="G291" i="2"/>
  <c r="G286" i="2" s="1"/>
  <c r="F291" i="2"/>
  <c r="E291" i="2"/>
  <c r="E286" i="2" s="1"/>
  <c r="D291" i="2"/>
  <c r="H290" i="2"/>
  <c r="G290" i="2"/>
  <c r="F290" i="2"/>
  <c r="E290" i="2"/>
  <c r="D290" i="2"/>
  <c r="H289" i="2"/>
  <c r="G289" i="2"/>
  <c r="F289" i="2"/>
  <c r="E289" i="2"/>
  <c r="D289" i="2"/>
  <c r="H288" i="2"/>
  <c r="G288" i="2"/>
  <c r="F288" i="2"/>
  <c r="E288" i="2"/>
  <c r="D288" i="2"/>
  <c r="H287" i="2"/>
  <c r="G287" i="2"/>
  <c r="F287" i="2"/>
  <c r="E287" i="2"/>
  <c r="D287" i="2"/>
  <c r="H286" i="2"/>
  <c r="F286" i="2"/>
  <c r="D286" i="2"/>
  <c r="C285" i="2"/>
  <c r="C284" i="2"/>
  <c r="C283" i="2"/>
  <c r="C282" i="2"/>
  <c r="H281" i="2"/>
  <c r="G281" i="2"/>
  <c r="F281" i="2"/>
  <c r="E281" i="2"/>
  <c r="E271" i="2" s="1"/>
  <c r="D281" i="2"/>
  <c r="C280" i="2"/>
  <c r="C279" i="2"/>
  <c r="C278" i="2"/>
  <c r="C277" i="2"/>
  <c r="H276" i="2"/>
  <c r="H271" i="2" s="1"/>
  <c r="G276" i="2"/>
  <c r="F276" i="2"/>
  <c r="C276" i="2" s="1"/>
  <c r="E276" i="2"/>
  <c r="D276" i="2"/>
  <c r="D271" i="2" s="1"/>
  <c r="H275" i="2"/>
  <c r="G275" i="2"/>
  <c r="F275" i="2"/>
  <c r="E275" i="2"/>
  <c r="D275" i="2"/>
  <c r="H274" i="2"/>
  <c r="G274" i="2"/>
  <c r="F274" i="2"/>
  <c r="E274" i="2"/>
  <c r="D274" i="2"/>
  <c r="H273" i="2"/>
  <c r="G273" i="2"/>
  <c r="F273" i="2"/>
  <c r="E273" i="2"/>
  <c r="D273" i="2"/>
  <c r="H272" i="2"/>
  <c r="G272" i="2"/>
  <c r="F272" i="2"/>
  <c r="E272" i="2"/>
  <c r="D272" i="2"/>
  <c r="G271" i="2"/>
  <c r="C270" i="2"/>
  <c r="C269" i="2"/>
  <c r="C268" i="2"/>
  <c r="C267" i="2"/>
  <c r="H266" i="2"/>
  <c r="G266" i="2"/>
  <c r="F266" i="2"/>
  <c r="E266" i="2"/>
  <c r="D266" i="2"/>
  <c r="C265" i="2"/>
  <c r="C264" i="2"/>
  <c r="C263" i="2"/>
  <c r="C262" i="2"/>
  <c r="H261" i="2"/>
  <c r="G261" i="2"/>
  <c r="F261" i="2"/>
  <c r="E261" i="2"/>
  <c r="D261" i="2"/>
  <c r="C260" i="2"/>
  <c r="C259" i="2"/>
  <c r="C258" i="2"/>
  <c r="C257" i="2"/>
  <c r="H256" i="2"/>
  <c r="G256" i="2"/>
  <c r="F256" i="2"/>
  <c r="C256" i="2" s="1"/>
  <c r="E256" i="2"/>
  <c r="D256" i="2"/>
  <c r="C255" i="2"/>
  <c r="C254" i="2"/>
  <c r="C253" i="2"/>
  <c r="C252" i="2"/>
  <c r="H251" i="2"/>
  <c r="G251" i="2"/>
  <c r="G246" i="2" s="1"/>
  <c r="F251" i="2"/>
  <c r="E251" i="2"/>
  <c r="E246" i="2" s="1"/>
  <c r="D251" i="2"/>
  <c r="H250" i="2"/>
  <c r="H19" i="2" s="1"/>
  <c r="G250" i="2"/>
  <c r="F250" i="2"/>
  <c r="E250" i="2"/>
  <c r="D250" i="2"/>
  <c r="H249" i="2"/>
  <c r="G249" i="2"/>
  <c r="F249" i="2"/>
  <c r="E249" i="2"/>
  <c r="D249" i="2"/>
  <c r="H248" i="2"/>
  <c r="G248" i="2"/>
  <c r="F248" i="2"/>
  <c r="E248" i="2"/>
  <c r="D248" i="2"/>
  <c r="H247" i="2"/>
  <c r="G247" i="2"/>
  <c r="F247" i="2"/>
  <c r="E247" i="2"/>
  <c r="D247" i="2"/>
  <c r="H246" i="2"/>
  <c r="D246" i="2"/>
  <c r="C245" i="2"/>
  <c r="C244" i="2"/>
  <c r="C243" i="2"/>
  <c r="C242" i="2"/>
  <c r="C241" i="2"/>
  <c r="C240" i="2"/>
  <c r="C239" i="2"/>
  <c r="C238" i="2"/>
  <c r="H237" i="2"/>
  <c r="G237" i="2"/>
  <c r="F237" i="2"/>
  <c r="E237" i="2"/>
  <c r="E223" i="2" s="1"/>
  <c r="D237" i="2"/>
  <c r="C236" i="2"/>
  <c r="C235" i="2"/>
  <c r="C234" i="2"/>
  <c r="C233" i="2"/>
  <c r="C232" i="2"/>
  <c r="C231" i="2"/>
  <c r="C230" i="2"/>
  <c r="C229" i="2"/>
  <c r="H228" i="2"/>
  <c r="H223" i="2" s="1"/>
  <c r="G228" i="2"/>
  <c r="F228" i="2"/>
  <c r="E228" i="2"/>
  <c r="D228" i="2"/>
  <c r="D223" i="2" s="1"/>
  <c r="H227" i="2"/>
  <c r="G227" i="2"/>
  <c r="C227" i="2" s="1"/>
  <c r="F227" i="2"/>
  <c r="E227" i="2"/>
  <c r="D227" i="2"/>
  <c r="H226" i="2"/>
  <c r="G226" i="2"/>
  <c r="F226" i="2"/>
  <c r="E226" i="2"/>
  <c r="D226" i="2"/>
  <c r="H225" i="2"/>
  <c r="G225" i="2"/>
  <c r="F225" i="2"/>
  <c r="E225" i="2"/>
  <c r="D225" i="2"/>
  <c r="H224" i="2"/>
  <c r="G224" i="2"/>
  <c r="F224" i="2"/>
  <c r="E224" i="2"/>
  <c r="D224" i="2"/>
  <c r="G223" i="2"/>
  <c r="C222" i="2"/>
  <c r="C221" i="2"/>
  <c r="C220" i="2"/>
  <c r="C219" i="2"/>
  <c r="H218" i="2"/>
  <c r="G218" i="2"/>
  <c r="F218" i="2"/>
  <c r="C218" i="2" s="1"/>
  <c r="E218" i="2"/>
  <c r="D218" i="2"/>
  <c r="C217" i="2"/>
  <c r="C216" i="2"/>
  <c r="C215" i="2"/>
  <c r="C214" i="2"/>
  <c r="H213" i="2"/>
  <c r="G213" i="2"/>
  <c r="F213" i="2"/>
  <c r="E213" i="2"/>
  <c r="D213" i="2"/>
  <c r="C212" i="2"/>
  <c r="C211" i="2"/>
  <c r="C210" i="2"/>
  <c r="C209" i="2"/>
  <c r="H208" i="2"/>
  <c r="H203" i="2" s="1"/>
  <c r="G208" i="2"/>
  <c r="F208" i="2"/>
  <c r="E208" i="2"/>
  <c r="C208" i="2" s="1"/>
  <c r="D208" i="2"/>
  <c r="D203" i="2" s="1"/>
  <c r="H207" i="2"/>
  <c r="G207" i="2"/>
  <c r="F207" i="2"/>
  <c r="C207" i="2" s="1"/>
  <c r="E207" i="2"/>
  <c r="D207" i="2"/>
  <c r="H206" i="2"/>
  <c r="G206" i="2"/>
  <c r="F206" i="2"/>
  <c r="E206" i="2"/>
  <c r="D206" i="2"/>
  <c r="H205" i="2"/>
  <c r="G205" i="2"/>
  <c r="F205" i="2"/>
  <c r="E205" i="2"/>
  <c r="D205" i="2"/>
  <c r="H204" i="2"/>
  <c r="G204" i="2"/>
  <c r="F204" i="2"/>
  <c r="E204" i="2"/>
  <c r="D204" i="2"/>
  <c r="F203" i="2"/>
  <c r="C197" i="2"/>
  <c r="C196" i="2"/>
  <c r="C195" i="2"/>
  <c r="C194" i="2"/>
  <c r="H193" i="2"/>
  <c r="G193" i="2"/>
  <c r="F193" i="2"/>
  <c r="E193" i="2"/>
  <c r="D193" i="2"/>
  <c r="C192" i="2"/>
  <c r="C191" i="2"/>
  <c r="C190" i="2"/>
  <c r="C189" i="2"/>
  <c r="H188" i="2"/>
  <c r="G188" i="2"/>
  <c r="F188" i="2"/>
  <c r="E188" i="2"/>
  <c r="D188" i="2"/>
  <c r="C187" i="2"/>
  <c r="C186" i="2"/>
  <c r="C185" i="2"/>
  <c r="C184" i="2"/>
  <c r="H183" i="2"/>
  <c r="G183" i="2"/>
  <c r="F183" i="2"/>
  <c r="E183" i="2"/>
  <c r="C183" i="2" s="1"/>
  <c r="D183" i="2"/>
  <c r="C182" i="2"/>
  <c r="C181" i="2"/>
  <c r="C180" i="2"/>
  <c r="C179" i="2"/>
  <c r="H178" i="2"/>
  <c r="G178" i="2"/>
  <c r="F178" i="2"/>
  <c r="C178" i="2" s="1"/>
  <c r="E178" i="2"/>
  <c r="D178" i="2"/>
  <c r="C177" i="2"/>
  <c r="C176" i="2"/>
  <c r="C175" i="2"/>
  <c r="C174" i="2"/>
  <c r="H173" i="2"/>
  <c r="G173" i="2"/>
  <c r="F173" i="2"/>
  <c r="E173" i="2"/>
  <c r="C173" i="2" s="1"/>
  <c r="D173" i="2"/>
  <c r="C172" i="2"/>
  <c r="C171" i="2"/>
  <c r="C170" i="2"/>
  <c r="C169" i="2"/>
  <c r="H168" i="2"/>
  <c r="G168" i="2"/>
  <c r="F168" i="2"/>
  <c r="C168" i="2" s="1"/>
  <c r="E168" i="2"/>
  <c r="D168" i="2"/>
  <c r="C167" i="2"/>
  <c r="C166" i="2"/>
  <c r="C165" i="2"/>
  <c r="C164" i="2"/>
  <c r="H163" i="2"/>
  <c r="G163" i="2"/>
  <c r="F163" i="2"/>
  <c r="E163" i="2"/>
  <c r="C163" i="2" s="1"/>
  <c r="D163" i="2"/>
  <c r="C162" i="2"/>
  <c r="C161" i="2"/>
  <c r="C160" i="2"/>
  <c r="C159" i="2"/>
  <c r="H158" i="2"/>
  <c r="G158" i="2"/>
  <c r="F158" i="2"/>
  <c r="C158" i="2" s="1"/>
  <c r="E158" i="2"/>
  <c r="D158" i="2"/>
  <c r="C157" i="2"/>
  <c r="C156" i="2"/>
  <c r="C155" i="2"/>
  <c r="C154" i="2"/>
  <c r="H153" i="2"/>
  <c r="G153" i="2"/>
  <c r="F153" i="2"/>
  <c r="E153" i="2"/>
  <c r="C153" i="2" s="1"/>
  <c r="D153" i="2"/>
  <c r="C152" i="2"/>
  <c r="C151" i="2"/>
  <c r="C150" i="2"/>
  <c r="C149" i="2"/>
  <c r="H148" i="2"/>
  <c r="G148" i="2"/>
  <c r="F148" i="2"/>
  <c r="C148" i="2" s="1"/>
  <c r="E148" i="2"/>
  <c r="D148" i="2"/>
  <c r="C147" i="2"/>
  <c r="C146" i="2"/>
  <c r="C145" i="2"/>
  <c r="C144" i="2"/>
  <c r="H143" i="2"/>
  <c r="G143" i="2"/>
  <c r="F143" i="2"/>
  <c r="E143" i="2"/>
  <c r="D143" i="2"/>
  <c r="C140" i="2"/>
  <c r="C139" i="2"/>
  <c r="C128" i="2"/>
  <c r="C127" i="2"/>
  <c r="C126" i="2"/>
  <c r="C125" i="2"/>
  <c r="C123" i="2"/>
  <c r="C122" i="2"/>
  <c r="C121" i="2"/>
  <c r="C120" i="2"/>
  <c r="H119" i="2"/>
  <c r="G119" i="2"/>
  <c r="F119" i="2"/>
  <c r="E119" i="2"/>
  <c r="D119" i="2"/>
  <c r="C118" i="2"/>
  <c r="C117" i="2"/>
  <c r="C116" i="2"/>
  <c r="C115" i="2"/>
  <c r="H114" i="2"/>
  <c r="H109" i="2" s="1"/>
  <c r="G114" i="2"/>
  <c r="G109" i="2" s="1"/>
  <c r="F114" i="2"/>
  <c r="F109" i="2" s="1"/>
  <c r="E114" i="2"/>
  <c r="E109" i="2" s="1"/>
  <c r="D114" i="2"/>
  <c r="D109" i="2" s="1"/>
  <c r="C113" i="2"/>
  <c r="C112" i="2"/>
  <c r="C111" i="2"/>
  <c r="C110" i="2"/>
  <c r="C108" i="2"/>
  <c r="C107" i="2"/>
  <c r="C106" i="2"/>
  <c r="C105" i="2"/>
  <c r="H104" i="2"/>
  <c r="G104" i="2"/>
  <c r="F104" i="2"/>
  <c r="E104" i="2"/>
  <c r="C104" i="2" s="1"/>
  <c r="D104" i="2"/>
  <c r="C103" i="2"/>
  <c r="C102" i="2"/>
  <c r="C101" i="2"/>
  <c r="C100" i="2"/>
  <c r="H99" i="2"/>
  <c r="H94" i="2" s="1"/>
  <c r="G99" i="2"/>
  <c r="C99" i="2" s="1"/>
  <c r="F99" i="2"/>
  <c r="E99" i="2"/>
  <c r="D99" i="2"/>
  <c r="D94" i="2" s="1"/>
  <c r="H98" i="2"/>
  <c r="G98" i="2"/>
  <c r="F98" i="2"/>
  <c r="E98" i="2"/>
  <c r="D98" i="2"/>
  <c r="H97" i="2"/>
  <c r="G97" i="2"/>
  <c r="F97" i="2"/>
  <c r="E97" i="2"/>
  <c r="D97" i="2"/>
  <c r="H96" i="2"/>
  <c r="G96" i="2"/>
  <c r="F96" i="2"/>
  <c r="E96" i="2"/>
  <c r="D96" i="2"/>
  <c r="H95" i="2"/>
  <c r="G95" i="2"/>
  <c r="F95" i="2"/>
  <c r="E95" i="2"/>
  <c r="D95" i="2"/>
  <c r="F94" i="2"/>
  <c r="E94" i="2"/>
  <c r="C93" i="2"/>
  <c r="C92" i="2"/>
  <c r="C91" i="2"/>
  <c r="C90" i="2"/>
  <c r="H89" i="2"/>
  <c r="G89" i="2"/>
  <c r="G75" i="2" s="1"/>
  <c r="F89" i="2"/>
  <c r="E89" i="2"/>
  <c r="D89" i="2"/>
  <c r="D75" i="2" s="1"/>
  <c r="C84" i="2"/>
  <c r="C83" i="2"/>
  <c r="C82" i="2"/>
  <c r="H75" i="2"/>
  <c r="E75" i="2"/>
  <c r="C79" i="2"/>
  <c r="F75" i="2"/>
  <c r="C74" i="2"/>
  <c r="C73" i="2"/>
  <c r="C72" i="2"/>
  <c r="C71" i="2"/>
  <c r="H70" i="2"/>
  <c r="G70" i="2"/>
  <c r="F70" i="2"/>
  <c r="E70" i="2"/>
  <c r="C70" i="2" s="1"/>
  <c r="D70" i="2"/>
  <c r="C69" i="2"/>
  <c r="C68" i="2"/>
  <c r="C67" i="2"/>
  <c r="C66" i="2"/>
  <c r="H65" i="2"/>
  <c r="G65" i="2"/>
  <c r="F65" i="2"/>
  <c r="E65" i="2"/>
  <c r="D65" i="2"/>
  <c r="C64" i="2"/>
  <c r="C63" i="2"/>
  <c r="C62" i="2"/>
  <c r="C61" i="2"/>
  <c r="H60" i="2"/>
  <c r="G60" i="2"/>
  <c r="F60" i="2"/>
  <c r="E60" i="2"/>
  <c r="D60" i="2"/>
  <c r="C59" i="2"/>
  <c r="C58" i="2"/>
  <c r="C57" i="2"/>
  <c r="C56" i="2"/>
  <c r="H55" i="2"/>
  <c r="H50" i="2" s="1"/>
  <c r="G55" i="2"/>
  <c r="F55" i="2"/>
  <c r="E55" i="2"/>
  <c r="D55" i="2"/>
  <c r="H54" i="2"/>
  <c r="G54" i="2"/>
  <c r="F54" i="2"/>
  <c r="E54" i="2"/>
  <c r="D54" i="2"/>
  <c r="H53" i="2"/>
  <c r="G53" i="2"/>
  <c r="F53" i="2"/>
  <c r="E53" i="2"/>
  <c r="D53" i="2"/>
  <c r="H52" i="2"/>
  <c r="G52" i="2"/>
  <c r="F52" i="2"/>
  <c r="E52" i="2"/>
  <c r="D52" i="2"/>
  <c r="H51" i="2"/>
  <c r="G51" i="2"/>
  <c r="F51" i="2"/>
  <c r="E51" i="2"/>
  <c r="D51" i="2"/>
  <c r="C49" i="2"/>
  <c r="C48" i="2"/>
  <c r="C47" i="2"/>
  <c r="C46" i="2"/>
  <c r="H45" i="2"/>
  <c r="G45" i="2"/>
  <c r="F45" i="2"/>
  <c r="C45" i="2" s="1"/>
  <c r="E45" i="2"/>
  <c r="D45" i="2"/>
  <c r="C44" i="2"/>
  <c r="C43" i="2"/>
  <c r="C42" i="2"/>
  <c r="C41" i="2"/>
  <c r="H40" i="2"/>
  <c r="G40" i="2"/>
  <c r="F40" i="2"/>
  <c r="E40" i="2"/>
  <c r="D40" i="2"/>
  <c r="C39" i="2"/>
  <c r="C38" i="2"/>
  <c r="C37" i="2"/>
  <c r="C36" i="2"/>
  <c r="H35" i="2"/>
  <c r="G35" i="2"/>
  <c r="F35" i="2"/>
  <c r="E35" i="2"/>
  <c r="D35" i="2"/>
  <c r="C34" i="2"/>
  <c r="C33" i="2"/>
  <c r="C32" i="2"/>
  <c r="C31" i="2"/>
  <c r="H30" i="2"/>
  <c r="G30" i="2"/>
  <c r="G20" i="2" s="1"/>
  <c r="F30" i="2"/>
  <c r="E30" i="2"/>
  <c r="D30" i="2"/>
  <c r="C29" i="2"/>
  <c r="C28" i="2"/>
  <c r="C27" i="2"/>
  <c r="C26" i="2"/>
  <c r="H25" i="2"/>
  <c r="G25" i="2"/>
  <c r="F25" i="2"/>
  <c r="E25" i="2"/>
  <c r="D25" i="2"/>
  <c r="H24" i="2"/>
  <c r="G24" i="2"/>
  <c r="F24" i="2"/>
  <c r="E24" i="2"/>
  <c r="D24" i="2"/>
  <c r="H23" i="2"/>
  <c r="G23" i="2"/>
  <c r="F23" i="2"/>
  <c r="E23" i="2"/>
  <c r="D23" i="2"/>
  <c r="D18" i="2" s="1"/>
  <c r="H22" i="2"/>
  <c r="H17" i="2" s="1"/>
  <c r="G22" i="2"/>
  <c r="F22" i="2"/>
  <c r="E22" i="2"/>
  <c r="D22" i="2"/>
  <c r="H21" i="2"/>
  <c r="G21" i="2"/>
  <c r="F21" i="2"/>
  <c r="E21" i="2"/>
  <c r="D21" i="2"/>
  <c r="E20" i="2"/>
  <c r="C306" i="2" l="1"/>
  <c r="E530" i="2"/>
  <c r="D16" i="2"/>
  <c r="D20" i="2"/>
  <c r="G94" i="2"/>
  <c r="C94" i="2" s="1"/>
  <c r="F246" i="2"/>
  <c r="C246" i="2" s="1"/>
  <c r="C250" i="2"/>
  <c r="C266" i="2"/>
  <c r="C286" i="2"/>
  <c r="G306" i="2"/>
  <c r="G305" i="2"/>
  <c r="C448" i="2"/>
  <c r="C510" i="2"/>
  <c r="C563" i="2"/>
  <c r="C89" i="2"/>
  <c r="H16" i="2"/>
  <c r="H11" i="2" s="1"/>
  <c r="H20" i="2"/>
  <c r="H15" i="2" s="1"/>
  <c r="C35" i="2"/>
  <c r="G50" i="2"/>
  <c r="F50" i="2"/>
  <c r="C65" i="2"/>
  <c r="G203" i="2"/>
  <c r="C224" i="2"/>
  <c r="C251" i="2"/>
  <c r="F271" i="2"/>
  <c r="C271" i="2" s="1"/>
  <c r="C275" i="2"/>
  <c r="C291" i="2"/>
  <c r="D445" i="2"/>
  <c r="F531" i="2"/>
  <c r="C531" i="2" s="1"/>
  <c r="D533" i="2"/>
  <c r="H533" i="2"/>
  <c r="G534" i="2"/>
  <c r="F535" i="2"/>
  <c r="C535" i="2" s="1"/>
  <c r="D532" i="2"/>
  <c r="H532" i="2"/>
  <c r="C564" i="2"/>
  <c r="D50" i="2"/>
  <c r="D15" i="2" s="1"/>
  <c r="C109" i="2"/>
  <c r="E138" i="2"/>
  <c r="E203" i="2"/>
  <c r="C237" i="2"/>
  <c r="C249" i="2"/>
  <c r="C261" i="2"/>
  <c r="C281" i="2"/>
  <c r="D326" i="2"/>
  <c r="D535" i="2"/>
  <c r="H535" i="2"/>
  <c r="C562" i="2"/>
  <c r="D11" i="2"/>
  <c r="C340" i="2"/>
  <c r="C307" i="2"/>
  <c r="C309" i="2"/>
  <c r="C308" i="2"/>
  <c r="C310" i="2"/>
  <c r="C205" i="2"/>
  <c r="C248" i="2"/>
  <c r="C272" i="2"/>
  <c r="C274" i="2"/>
  <c r="C288" i="2"/>
  <c r="C290" i="2"/>
  <c r="F302" i="2"/>
  <c r="F304" i="2"/>
  <c r="E302" i="2"/>
  <c r="G302" i="2"/>
  <c r="E304" i="2"/>
  <c r="G304" i="2"/>
  <c r="C204" i="2"/>
  <c r="C247" i="2"/>
  <c r="C273" i="2"/>
  <c r="C287" i="2"/>
  <c r="C289" i="2"/>
  <c r="D19" i="2"/>
  <c r="C23" i="2"/>
  <c r="C25" i="2"/>
  <c r="C54" i="2"/>
  <c r="F20" i="2"/>
  <c r="C30" i="2"/>
  <c r="C40" i="2"/>
  <c r="C533" i="2"/>
  <c r="D17" i="2"/>
  <c r="C55" i="2"/>
  <c r="C96" i="2"/>
  <c r="C98" i="2"/>
  <c r="C119" i="2"/>
  <c r="D138" i="2"/>
  <c r="H138" i="2"/>
  <c r="C206" i="2"/>
  <c r="C327" i="2"/>
  <c r="E303" i="2"/>
  <c r="C329" i="2"/>
  <c r="C331" i="2"/>
  <c r="E374" i="2"/>
  <c r="E301" i="2" s="1"/>
  <c r="G374" i="2"/>
  <c r="C449" i="2"/>
  <c r="C505" i="2"/>
  <c r="C515" i="2"/>
  <c r="C525" i="2"/>
  <c r="F532" i="2"/>
  <c r="C532" i="2" s="1"/>
  <c r="C537" i="2"/>
  <c r="C539" i="2"/>
  <c r="C545" i="2"/>
  <c r="G560" i="2"/>
  <c r="C95" i="2"/>
  <c r="C97" i="2"/>
  <c r="C188" i="2"/>
  <c r="G138" i="2"/>
  <c r="C213" i="2"/>
  <c r="C321" i="2"/>
  <c r="C534" i="2"/>
  <c r="C536" i="2"/>
  <c r="C538" i="2"/>
  <c r="C540" i="2"/>
  <c r="C550" i="2"/>
  <c r="C21" i="2"/>
  <c r="C22" i="2"/>
  <c r="C24" i="2"/>
  <c r="C51" i="2"/>
  <c r="F138" i="2"/>
  <c r="C138" i="2" s="1"/>
  <c r="C570" i="2"/>
  <c r="C555" i="2"/>
  <c r="C328" i="2"/>
  <c r="C226" i="2"/>
  <c r="C228" i="2"/>
  <c r="C225" i="2"/>
  <c r="F223" i="2"/>
  <c r="C223" i="2" s="1"/>
  <c r="C203" i="2"/>
  <c r="C198" i="2"/>
  <c r="C193" i="2"/>
  <c r="C114" i="2"/>
  <c r="C124" i="2"/>
  <c r="E50" i="2"/>
  <c r="C50" i="2" s="1"/>
  <c r="C60" i="2"/>
  <c r="C53" i="2"/>
  <c r="C52" i="2"/>
  <c r="C20" i="2"/>
  <c r="F18" i="2"/>
  <c r="F13" i="2" s="1"/>
  <c r="F19" i="2"/>
  <c r="C394" i="2"/>
  <c r="C404" i="2"/>
  <c r="C414" i="2"/>
  <c r="C430" i="2"/>
  <c r="C440" i="2"/>
  <c r="C446" i="2"/>
  <c r="F560" i="2"/>
  <c r="H560" i="2"/>
  <c r="C142" i="2"/>
  <c r="C399" i="2"/>
  <c r="C409" i="2"/>
  <c r="C419" i="2"/>
  <c r="C435" i="2"/>
  <c r="C445" i="2"/>
  <c r="C447" i="2"/>
  <c r="G530" i="2"/>
  <c r="F17" i="2"/>
  <c r="H18" i="2"/>
  <c r="H13" i="2" s="1"/>
  <c r="D303" i="2"/>
  <c r="H303" i="2"/>
  <c r="H12" i="2" s="1"/>
  <c r="H530" i="2"/>
  <c r="H326" i="2"/>
  <c r="H301" i="2" s="1"/>
  <c r="D305" i="2"/>
  <c r="H305" i="2"/>
  <c r="H14" i="2" s="1"/>
  <c r="G301" i="2"/>
  <c r="C143" i="2"/>
  <c r="C141" i="2"/>
  <c r="C76" i="2"/>
  <c r="C78" i="2"/>
  <c r="E16" i="2"/>
  <c r="G16" i="2"/>
  <c r="G11" i="2" s="1"/>
  <c r="E17" i="2"/>
  <c r="G17" i="2"/>
  <c r="G12" i="2" s="1"/>
  <c r="E18" i="2"/>
  <c r="E19" i="2"/>
  <c r="E14" i="2" s="1"/>
  <c r="G19" i="2"/>
  <c r="G14" i="2" s="1"/>
  <c r="C354" i="2"/>
  <c r="C364" i="2"/>
  <c r="C376" i="2"/>
  <c r="C378" i="2"/>
  <c r="C384" i="2"/>
  <c r="C424" i="2"/>
  <c r="F16" i="2"/>
  <c r="C77" i="2"/>
  <c r="F303" i="2"/>
  <c r="F305" i="2"/>
  <c r="F326" i="2"/>
  <c r="C349" i="2"/>
  <c r="C359" i="2"/>
  <c r="C369" i="2"/>
  <c r="C375" i="2"/>
  <c r="D377" i="2"/>
  <c r="D304" i="2" s="1"/>
  <c r="C379" i="2"/>
  <c r="D389" i="2"/>
  <c r="D374" i="2" s="1"/>
  <c r="D560" i="2"/>
  <c r="D530" i="2" s="1"/>
  <c r="G18" i="2"/>
  <c r="G13" i="2" s="1"/>
  <c r="C75" i="2"/>
  <c r="C302" i="2" l="1"/>
  <c r="G15" i="2"/>
  <c r="G10" i="2" s="1"/>
  <c r="F530" i="2"/>
  <c r="F11" i="2"/>
  <c r="E13" i="2"/>
  <c r="D12" i="2"/>
  <c r="D14" i="2"/>
  <c r="F15" i="2"/>
  <c r="E15" i="2"/>
  <c r="E10" i="2" s="1"/>
  <c r="H10" i="2"/>
  <c r="C17" i="2"/>
  <c r="C19" i="2"/>
  <c r="D301" i="2"/>
  <c r="D10" i="2" s="1"/>
  <c r="C377" i="2"/>
  <c r="C303" i="2"/>
  <c r="C16" i="2"/>
  <c r="E12" i="2"/>
  <c r="E11" i="2"/>
  <c r="C304" i="2"/>
  <c r="D13" i="2"/>
  <c r="C13" i="2" s="1"/>
  <c r="C305" i="2"/>
  <c r="F14" i="2"/>
  <c r="C14" i="2" s="1"/>
  <c r="C389" i="2"/>
  <c r="C374" i="2"/>
  <c r="F12" i="2"/>
  <c r="C530" i="2"/>
  <c r="F301" i="2"/>
  <c r="C326" i="2"/>
  <c r="C560" i="2"/>
  <c r="C18" i="2"/>
  <c r="C11" i="2" l="1"/>
  <c r="C15" i="2"/>
  <c r="C12" i="2"/>
  <c r="F10" i="2"/>
  <c r="C10" i="2" s="1"/>
  <c r="C301" i="2"/>
</calcChain>
</file>

<file path=xl/sharedStrings.xml><?xml version="1.0" encoding="utf-8"?>
<sst xmlns="http://schemas.openxmlformats.org/spreadsheetml/2006/main" count="856" uniqueCount="237">
  <si>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</si>
  <si>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</si>
  <si>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</si>
  <si>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</si>
  <si>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</si>
  <si>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</si>
  <si>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</si>
  <si>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 xml:space="preserve">Администрация Верещагинского муниципального района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</si>
  <si>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</si>
  <si>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</si>
  <si>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</si>
  <si>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</si>
  <si>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</si>
  <si>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</si>
  <si>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</si>
  <si>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</si>
  <si>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</si>
  <si>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</si>
  <si>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 xml:space="preserve">Управление образования администрации Верещагинского муниципального района </t>
  </si>
  <si>
    <t xml:space="preserve">Управление образования администрации Верещагинского муниципального района  </t>
  </si>
  <si>
    <t>Основное мероприятие 3.1. Эффективное выполнение функций, связанных с реализацией вопросов местного значения в сфере образования</t>
  </si>
  <si>
    <t>Мероприятие 3.1.1. Содержание органов местного самоуправления за счет средств местного бюджета</t>
  </si>
  <si>
    <t>Основное мероприятие 3.2. Реализация делегированных государственных полномочий в сфере образования</t>
  </si>
  <si>
    <t>Показатель 3.1.1. Уровень выполнения значений целевых показателей муниципальной программы</t>
  </si>
  <si>
    <t>Основное мероприятие 1.1. Предоставление дошкольного образования в дошкольных образовательных организациях</t>
  </si>
  <si>
    <t>Мероприятие 1.1.1.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</si>
  <si>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Мероприятие 1.1.4.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</si>
  <si>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1.2. Предоставление дошкольного, общего (начального, основного, среднего) образования, а также дополнительного образования в общеобразовательных организациях</t>
  </si>
  <si>
    <t>Мероприятие 1.2.1.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</si>
  <si>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Мероприятие 1.2.4. Выплата вознаграждения за выполнение функций классного руководителя педагогическим работникам образовательных организаций</t>
  </si>
  <si>
    <t>Основное мероприятие 1.3. Предоставление дополнительного образования в организациях дополнительного образования</t>
  </si>
  <si>
    <t>Показатель 1.1.2. Средний показатель выполнения муниципального задания дошкольными образовательными организациями</t>
  </si>
  <si>
    <t>Показатель 1.1.3. Количество детей-инвалидов в дошкольных образовательных организациях и на дому</t>
  </si>
  <si>
    <t>Показатель 1.1.4. Доля родителей (законных представителей), которым предоставляется выплата компенсации части родительской платы за присмотр и уход от общего количества детей охваченных дошкольным образованием</t>
  </si>
  <si>
    <t xml:space="preserve">Показатель 1.2.2. Средний показатель выполнения муниципального задания общеобразовательными организациями  </t>
  </si>
  <si>
    <t>Показатель 1.2.3. Средний показатель выполнения муниципального задания специальными общеобразовательными организациями</t>
  </si>
  <si>
    <t>Показатель 1.2.4. Количество педагогов, получающих ежемесячное денежное вознаграждение</t>
  </si>
  <si>
    <t>Показатель 1.3.1. Средний показатель выполнения муниципального задания организациями дополнительного образования</t>
  </si>
  <si>
    <t xml:space="preserve">Подпрограмма 1 "Оказание муниципальных услуг населению Верещагинского района в сфере образования" </t>
  </si>
  <si>
    <t>Администрация Верещагинского муниципального района</t>
  </si>
  <si>
    <t xml:space="preserve">Управление образования администрации Верещагинского муниципального района   </t>
  </si>
  <si>
    <t>Подпрограмма 2 "Инновационный характер развития системы образования"</t>
  </si>
  <si>
    <t>чел.</t>
  </si>
  <si>
    <t>Подпрограмма 3 "Обеспечение реализации муниципальной программы"</t>
  </si>
  <si>
    <t>Показатель 3.2.1. Уровень освоения бюджетных ассигнований по осуществлению делегированных полномочий</t>
  </si>
  <si>
    <t>Показатель 3.2.2. Уровень освоения бюджетных ассигнований по осуществлению делегированных полномочий</t>
  </si>
  <si>
    <t>Показатель 3.1.2.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</si>
  <si>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"Развитие системы образования Верещагинского муниципального района"</t>
  </si>
  <si>
    <t xml:space="preserve">2019 год </t>
  </si>
  <si>
    <t>Муниципальная программа"Развитие системы образования Верещагинского муниципального района"</t>
  </si>
  <si>
    <t>2019 год</t>
  </si>
  <si>
    <t>2018 год</t>
  </si>
  <si>
    <t>2020 год</t>
  </si>
  <si>
    <t>Основное мероприятие 1.4. Административное обеспечение деятельности образовательных организаций</t>
  </si>
  <si>
    <t>Мероприятие 1.4.1.Обеспечение деятельности казенных учреждений за счет средств местного бюджета</t>
  </si>
  <si>
    <t>2021 год</t>
  </si>
  <si>
    <t>2022 год</t>
  </si>
  <si>
    <t>Основное мероприятие 2.1. Обеспечение инновационного характера содержания общего образования учащихся выпускных классов</t>
  </si>
  <si>
    <t xml:space="preserve">Основное мероприятие 1.6. Приведение образовательных организаций в нормативное состояние </t>
  </si>
  <si>
    <t>Мероприятие 1.6.1. Ремонт и капитальный ремонт зданий и сооружений организаций образования</t>
  </si>
  <si>
    <t>Основное мероприятие 1.7. Организация транспортного обеспечения обучающихся образовательных организаций</t>
  </si>
  <si>
    <t>Мероприятие 1.7.1. Транспортное обеспечение обучающихся образовательных организаций</t>
  </si>
  <si>
    <t>Основное мероприятие 2.2. Создание условий для развития молодых талантов и детей с высокой мотивацией к обучению</t>
  </si>
  <si>
    <t>Мероприятие 2.2.2. Участие обучающихся в межмуниципальных, межрегиональных, региональных и всероссийских мероприятиях</t>
  </si>
  <si>
    <t>Мероприятие 2.2.3. Торжественный прием главой Верещагинского муниципального района одаренных выпускников</t>
  </si>
  <si>
    <t xml:space="preserve">Основное мероприятие 2.3. Повышение эффективности работы руководящих и педагогических кадров в системе образования </t>
  </si>
  <si>
    <t>Мероприятие 2.3.1. Научная поддержка педагогических коллективов</t>
  </si>
  <si>
    <t>Мероприятие 2.3.2. Повышение квалификации педагогов, осуществляющих подготовку обучающихся к государственной итоговой аттестации</t>
  </si>
  <si>
    <t xml:space="preserve">Мероприятие 2.3.3. Проведение районных мероприятий с работниками образования </t>
  </si>
  <si>
    <t xml:space="preserve">Мероприятие 2.3.4. 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 </t>
  </si>
  <si>
    <t>Мероприятие 2.3.5. Проведение обучающих семинаров, учеб для бухгалтерских служб учреждений системы образования</t>
  </si>
  <si>
    <t>Показатель 2.3.1. Доля педагогов повысивших квалификационный уровень</t>
  </si>
  <si>
    <t xml:space="preserve">2021 год </t>
  </si>
  <si>
    <t xml:space="preserve">2022 год </t>
  </si>
  <si>
    <t>Показатель 1.4.1. Освоение сметного финансирования МКУ "РИМЦ"</t>
  </si>
  <si>
    <t>Показатель 1.5.1. Доля обучающихся во вторую смену в организациях общего образования</t>
  </si>
  <si>
    <t>Показатель 1.7.1. Доля учащихся проживающих в отдаленных территориях, охваченных подвозом</t>
  </si>
  <si>
    <t xml:space="preserve">Показатель 1.7.2. Наличие транспорта для перевозки обучающихся образовательных организаций  </t>
  </si>
  <si>
    <t>Мероприятие 1.7.2. Приобретение автотранспорта для перевозки обучающихся образовательных организаций</t>
  </si>
  <si>
    <t xml:space="preserve">Мероприятие 1.7.3. Обеспечение питанием учащихся 1-й ступени, ожидающих перевозку к месту жительства </t>
  </si>
  <si>
    <t xml:space="preserve">Показатель 1.7.3. Обеспечение питанием учащихся 1-й ступени, ожидающих транспортное обеспечение </t>
  </si>
  <si>
    <t>Основное мероприятие 1.8. Организация отдыха и оздоровления детей в каникулярное время</t>
  </si>
  <si>
    <t>Основное мероприятие 1.9. Организация питания обучающихся образовательных организаций, обеспечение одеждой обучающихся из многодетных малоимущих семей в общеобразовательных организациях</t>
  </si>
  <si>
    <t>Показатель 1.9.1. Доля дошкольных образовательных организаций, в которых пищеблоки оснащены в соответствии с нормативными требованиями</t>
  </si>
  <si>
    <t>Мероприятие 1.9.3.  Предоставление мер социальной поддержки учащимся из малоимущих семей</t>
  </si>
  <si>
    <t>Показатель 1.9.3. Обеспечение учащихся из малоимущих семей горячим питанием</t>
  </si>
  <si>
    <t>Мероприятие 1.9.4.  Обеспечение бесплатным питанием обучающихся с ограниченными возможностями здоровья</t>
  </si>
  <si>
    <t>Показатель 1.9.4. Обеспечение бесплатным питанием обучающихся с ограниченными возможностями здоровья</t>
  </si>
  <si>
    <t>Мероприятие 2.1.1. Привлечение преподавателей организаций высшего образования для подготовки выпускников к итоговой аттестации</t>
  </si>
  <si>
    <t>Показатель 2.1.1. Доля учащихся с 225 баллами и выше по результатам ЕГЭ, по отношению ко всем обучающимся, сдающим ЕГЭ</t>
  </si>
  <si>
    <t>Показатель 2.2.1. Доля фактически проведенных мероприятий от плановых</t>
  </si>
  <si>
    <t>Показатель 2.2.2. Количество участников и победителей в межмуниципальных, межрегиональных, региональных и всероссийских мероприятиях</t>
  </si>
  <si>
    <t>Показатель 2.2.3. Рост численности учащихся одаренных выпускников 2 и 3 уровней обучения</t>
  </si>
  <si>
    <t>Показатель 2.3.2. Доля педагогов, осуществляющих подготовку обучающихся к ГИА и прошедших обучение, от общего числа учителей-предметников, участвующих в ГИА</t>
  </si>
  <si>
    <t>Показатель 2.3.3. Доля фактически проведенных мероприятий от плановых</t>
  </si>
  <si>
    <t xml:space="preserve">Показатель 2.3.4. Количество педагогов, обеспечивших достижения школьников на краевом и федеральном уровнях, участников и победителей профессиональных конкурсов краевого и федерального уровней </t>
  </si>
  <si>
    <t>Показатель 2.3.5. Количество работников бухгалтерских служб прошедших обучение</t>
  </si>
  <si>
    <t>Показатель 1.1.1. Средний показатель выполнения муниципального задания дошкольными образовательными организациями</t>
  </si>
  <si>
    <t>Показатель 1.2.1. Средний показатель выполнения муниципального задания общеобразовательными организациями</t>
  </si>
  <si>
    <t>Показатель 1.6.1. Доля образовательных организаций, в которых созданы безопасные условия для образовательного процесса</t>
  </si>
  <si>
    <t xml:space="preserve">Основное мероприятие 1.10. Материально-техническое оснащение организаций дополнительного образования </t>
  </si>
  <si>
    <t>Показатель 1.10.1. Привлечение детей к радиотехническим и робототехническим  направлениям обучения</t>
  </si>
  <si>
    <t>Показатель 1.11.1. Количество юридических лиц</t>
  </si>
  <si>
    <t>Мероприятие 1.3.2. Реализация приоритетного регионального проекта "Доступное дополнительное образование для детей"</t>
  </si>
  <si>
    <t>Показатель 1.3.2. Доля учащихся получивших сертификаты на дополнительное образование</t>
  </si>
  <si>
    <t>Мероприятие 1.1.5. Возмещение затрат  за присмотр и уход за ребенком в частных образовательных организациях, реализующих образовательную программу дошкольного образования</t>
  </si>
  <si>
    <t>Мероприятие 2.3.7. Переход педагогов на профессиональные стандарты</t>
  </si>
  <si>
    <t>Мероприятие 2.4.1. Развитие российского движения школьников</t>
  </si>
  <si>
    <t>Мероприятие 2.4.2. Пропаганда ответственного родительства среди детей и молодежи</t>
  </si>
  <si>
    <t>Мероприятие 1.6.2. Усиление антитеррористической защищенности организаций образования</t>
  </si>
  <si>
    <t xml:space="preserve">Показатель 1.6.2. Доля образовательных организаций, выполнивших мероприятия по усилению антитеррористической защищенности </t>
  </si>
  <si>
    <t>Мероприятие 1.6.3. Оборудование игровых и физкультурных площадок образовательных организаций в соответствии с нормативными требованиями</t>
  </si>
  <si>
    <t>Показатель 1.6.3. Доля дошкольных образовательных организаций, имеющих игровые и физкультурные площадки, оборудованные в соответствии с ФГОС</t>
  </si>
  <si>
    <t>Мероприятие 1.6.4.  Капитальный ремонт спортзала (лит. В) МБОУ "Нижне-Галинская ООШ" по адресу: Пермский край, Верещагинский район, д. Нижнее Галино, ул. Советская , 9</t>
  </si>
  <si>
    <t>Показатель 1.6.4.  Количество общеобразовательных организаций, расположенных в сельской местности, в которых отремонтированы спортивные залы</t>
  </si>
  <si>
    <t>Мероприятие 1.6.5.  Капитальный ремонт пола спортивного зала МБОУ "Сепычевская СОШ" по адресу: Пермский край, Верещагинский район, с. Сепыч, ул. Ленина, 12</t>
  </si>
  <si>
    <t>Показатель 1.6.5.  Количество общеобразовательных организаций, расположенных в сельской местности, в которых отремонтированы спортивные залы</t>
  </si>
  <si>
    <t>Показатель 1.6.6.  Количество общеобразовательных организаций, расположенных в сельской местности, в которых отремонтированы спортивные залы</t>
  </si>
  <si>
    <t>Показатель 1.10.2. Привлечение детей к проектно-исследовательской деятельности естественно-научной направленности</t>
  </si>
  <si>
    <t xml:space="preserve">Показатель 2.4.1. Доля общеобразовательных организаций участвующих в движении </t>
  </si>
  <si>
    <t>Показатель 2.4.2. Доля детей и молодежи охваченных пропагандай ответственного родительства</t>
  </si>
  <si>
    <t>Показатель 2.4.3. Доля обучающихся охваченных практическими занятиями</t>
  </si>
  <si>
    <t>Показатель 1.8.1. Доля детей занятых в летний период от общего числа детей с 7 до 17 лет</t>
  </si>
  <si>
    <t>Показатель 1.8.2. Доля детей занятых в летний период от общего числа детей с 7 до 17 лет</t>
  </si>
  <si>
    <t xml:space="preserve">Мероприятие 1.10.1.  Приобретение оборудования для реализации  программ дополнительного образования детей по радиотехнике и робототехнике </t>
  </si>
  <si>
    <t xml:space="preserve">Мероприятие 1.10.2.  Приобретение оборудования для реализации программ дополнительного образования детей  естественно-научного направления </t>
  </si>
  <si>
    <t>Основное мероприятие 1.11.  Развитие сети образовательных организаций</t>
  </si>
  <si>
    <t>Мероприятие 1.11.1.  Проведение мероприятий по оптимизации сети образовательных учреждений</t>
  </si>
  <si>
    <t>Основное мероприятие 2.4. Реализация стратегии воспитания детей в образовательных организациях</t>
  </si>
  <si>
    <t>Мероприятие 2.4.3. Проведение мероприятий по обучению пожарной, санитарно-гигиенической, экологической, антитеррористической и другой безопасности  для обучающихся</t>
  </si>
  <si>
    <t>Показатель 1.1.5. Количество воспитанников частных образовательных организаций реализующих образовательную программу дошкольного образования</t>
  </si>
  <si>
    <t>Показатель 1.5.2. Доля обучающихся во вторую смену в организациях общего образования</t>
  </si>
  <si>
    <t>Мероприятие 1.11.2. Развитие сетевого взаимодействия среди школ района</t>
  </si>
  <si>
    <t>Показатель 1.11.2. Количество обучающихся на сети</t>
  </si>
  <si>
    <t>Мероприятие 2.1.2. Организация межшкольных консультаций для выпускников 9,11 классов</t>
  </si>
  <si>
    <t>Показатель 2.1.2. Доля выпускников, участвующих в консультациях</t>
  </si>
  <si>
    <t>Мероприятие 2.1.3. Организация электронного (цифрового) обучения учащихся 10,11 классов</t>
  </si>
  <si>
    <t>Показатель 2.1.3. Доля обучающихся, участвующих в электронном обучении</t>
  </si>
  <si>
    <t>Мероприятие 1.4.2.Проведение совещания по итогам годового отчета казенных учреждений по освоению сметного финансирования</t>
  </si>
  <si>
    <t>Показатель 1.4.2. Количество проведенных совещаний</t>
  </si>
  <si>
    <t>Мероприятие 1.9.1. Оснащение пищеблоков дошкольных образовательных организаций в соответствии с нормативными требованиями</t>
  </si>
  <si>
    <t>Показатель 2.3.7. Доля педагогов соответствующих требованиям профессиональных стандартов</t>
  </si>
  <si>
    <t xml:space="preserve">Показатель 2.3.8. Количество получателей (кандидатов наук), которым предоставляются дополнительные меры социальной поддержки </t>
  </si>
  <si>
    <t>Показатель 1.6.10.  Количество общеобразовательных организаций, расположенных в сельской местности, в которых отремонтированы спортивные площадки</t>
  </si>
  <si>
    <t>Показатель 1.6.9.  Количество общеобразовательных организаций, расположенных в сельской местности, в которых отремонтированы спортивные площадки</t>
  </si>
  <si>
    <t>Показатель 1.6.8.  Количество общеобразовательных организаций, расположенных в сельской местности, в которых отремонтированы спортивные площадки</t>
  </si>
  <si>
    <t>Показатель 1.6.7.  Количество общеобразовательных организаций, расположенных в сельской местности, в которых отремонтированы спортивные площадки</t>
  </si>
  <si>
    <t>Мероприятие 1.2.3.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</si>
  <si>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Мероприятие 1.3.1. Предоставление дополнительного образования в муниципальных организациях дополнительного образования</t>
  </si>
  <si>
    <t>Мероприятие 1.6.8.  Капитальный ремонт спортивной площадки на территории МБОУ "Путинская СОШ" с. Путино Верещагинского района Пермского края</t>
  </si>
  <si>
    <t>Мероприятие 1.6.7.  Капитальный ремонт спортивной площадки на территории МБОУ "Сепычевская СОШ" с. Сепыч Верещагинского района Пермского края</t>
  </si>
  <si>
    <t>Мероприятие 1.6.9.  Капитальный ремонт спортивной площадки на территории МБОУ "Зюкайская СОШ" п. Зюкайка Верещагинского района Пермского края</t>
  </si>
  <si>
    <t>Мероприятие 1.6.10.  Капитальный ремонт спортивной площадки на территории МБОУ "Вознесенская СОШ" с. Вознесенское Верещагинского района Пермского края</t>
  </si>
  <si>
    <t>Мероприятие 1.5.1. Строительство корпуса №2 на 675 учащихся МАОУ "СОШ № 121" в г. Верещагино по адресу: Пермский край, г. Верещагино, ул. Железнодорожная, 20</t>
  </si>
  <si>
    <t>Мероприятие 2.2.1.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</si>
  <si>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Мероприятие 2.2.4. Организация базовой пилотной площадки по поддержке технического конструирования для детей дошкольного возраста </t>
  </si>
  <si>
    <t>Показатель 2.2.4. Доля детей дошкольного возраста занимающихся техническим конструированием</t>
  </si>
  <si>
    <t>Мероприятие 2.2.5. Единовременная премия обучающимся, награжденным знаком отличия Пермского края "Гордость Пермского края"</t>
  </si>
  <si>
    <t>Показатель 2.2.5. Количество обучающихся награжденные знаком отличия "Гордость Пермского края"</t>
  </si>
  <si>
    <t>Мероприятие 3.1.2. Сопровождение, поддержка и развитие программного обеспечения объектов ИТ-инфраструктуры, автоматизация деятельности, оказания услуг, исполнения функций органами местного самоуправления</t>
  </si>
  <si>
    <t xml:space="preserve">Мероприятие 3.1.3. Приемка образовательных учреждений к началу нового учебного года </t>
  </si>
  <si>
    <t>Показатель 3.1.3. Доля образовательных организаций , готовых к новому учебному году</t>
  </si>
  <si>
    <t>Мероприятие 1.1.2. Предоставление дошкольного образования, присмотр и уход за детьми в муниципальных дошкольных образовательных организациях</t>
  </si>
  <si>
    <t>Мероприятие 1.1.3. Обеспечение воспитания и обучения детей-инвалидов на дому</t>
  </si>
  <si>
    <t>Мероприятие 1.2.2. Предоставление дошкольного, общего (начального, основного, среднего) и дополнительного образования, а также присмотр, уход и содержание детей в муниципальных общеобразовательных организациях</t>
  </si>
  <si>
    <t xml:space="preserve">Мероприятие 1.8.1. Мероприятия по организации оздоровления и отдыха детей </t>
  </si>
  <si>
    <t>Мероприятие 3.2.1. Администрирование полномочий по организации оздоровления и отдыха детей</t>
  </si>
  <si>
    <t xml:space="preserve">Мероприятие 1.8.2. Мониторинг реализации закона Пермского края об организации оздоровления и отдыха детей </t>
  </si>
  <si>
    <t>Мероприятие 1.6.11.  Устройство спортивных площадок и оснащение объектов спортивным оборудованием и инвентарем для занятий физической культурой и спортом</t>
  </si>
  <si>
    <t>Мероприятие 3.2.2. Администрирование полномочий по предоставлению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</si>
  <si>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1.6.11.  Количество общеобразовательных организаций, расположенных в сельской местности, в которых отремонтированы спортивные площадки</t>
  </si>
  <si>
    <t>Мероприятие 2.3.8. Предоставление дополнительных мер социальной поддержки отдельных категорий лиц, которым присуждены ученые степени кандидата и доктора наук, работающим в общеобразовательных организациях</t>
  </si>
  <si>
    <t xml:space="preserve">Приложение к муниципальной программе 
"Развитие системы образования Верещагинского муниципального района"
</t>
  </si>
  <si>
    <t>Мероприятие 1.5.2. Строительство и материально-техническое оснащение здания "корпус № 2 на 1250 учащихся МАОУ "СОШ № 1" в г. Верещагино" по адресу: Пермский край, г. Верещагино, ул. Ленина, 15</t>
  </si>
  <si>
    <t>Основное мероприятие 1.5. Строительство, реконструкция и материально-техническое оснащение образовательных организаций в целях создания дополнительных мест дошкольного и общего образования</t>
  </si>
  <si>
    <t>Мероприятие 1.5.3.  Реконструкция здания детского сада по адресу: Пермский край, Верещагинский район, п. Зюкайка, ул. Тимирязева, 8</t>
  </si>
  <si>
    <t>Показатель 1.5.3.  Доля образовательных организаций, в которых созданы безопасные условия для образовательного процесса</t>
  </si>
  <si>
    <t>Мероприятие 1.9.2.  Предоставление мер социальной поддержки учащимся из малоимущих семей и многодетных малоимущих семей</t>
  </si>
  <si>
    <t>Показатель 1.9.2. Обеспечение горячим питанием учащихся из малоимущих семей и многодетных малоимущих семей, одеждой и спортивной формой учащихся из многодетных малоимущих семей</t>
  </si>
  <si>
    <t>Мероприятие 2.3.6. Предоставление мер социальной поддержки педагогическим работникам образовательных организаций и отдельным категориям лиц, которым присуждены ученые степени кандидата и доктора наук, работающим в общеобразовательных организациях</t>
  </si>
  <si>
    <t xml:space="preserve">Показатель 2.3.6. Количество получателей, которым предоставляются меры социальной поддержки (23 статья закона 308-ПК от 12.03.2014г.). Количество получателей (кандидатов наук), которым предоставляются дополнительные меры социальной поддержки </t>
  </si>
  <si>
    <t>Мероприятие 2.3.9. Стимулирование педагогических работников по результатам обучения школьников</t>
  </si>
  <si>
    <t>Мероприятие 2.3.10. Приобретение (строительство) жилых помещений для педагогических работников муниципальных общеобразовательных учреждений</t>
  </si>
  <si>
    <t xml:space="preserve">Показатель 2.3.10. Количество педагогических работников, которым предосталяется единовременная денежная выплата на приобретение (строительство) жиллых помещений </t>
  </si>
  <si>
    <t>Показатель 2.3.9. Доля педагогических работников, получивших стимулирование по результатам обучения школьников</t>
  </si>
  <si>
    <t>Мероприятие 2.2.6. Новогодний прием главой Верещагинского муниципального района одаренных детей</t>
  </si>
  <si>
    <t>Показатель 2.2.6. Количество одаренных детей района</t>
  </si>
  <si>
    <t>Мероприятие 2.2.7. Районный конкурс "Юные дарования Верещагинского района"</t>
  </si>
  <si>
    <t>Показатель 2.2.7. Количество детей района заявивишихся на участие в конкурсе</t>
  </si>
  <si>
    <t>Основное мероприятие 2.5. Профилактика правонарушений и негативных явлений в подростковой среде</t>
  </si>
  <si>
    <t>Мероприятие 2.5.1. Месячник безопасности детей в образовательных организациях района</t>
  </si>
  <si>
    <t>Показатель 2.5.1. Доля охваченных учащихся с 1 по 11 класс</t>
  </si>
  <si>
    <t>Мероприятие 2.5.2. Месячник правовых знаний</t>
  </si>
  <si>
    <t>Показатель 2.5.2. Доля охваченных учащихся с 1 по 11 класс</t>
  </si>
  <si>
    <t>Мероприятие 2.5.3. Проведение ежегодной родительской конференции</t>
  </si>
  <si>
    <t>Показатель 2.5.3. Количество представленных школ</t>
  </si>
  <si>
    <t>Мероприятие 2.5.4. Приобретение путевок для несовершеннолетних в краевой лагерь «Путь героя»</t>
  </si>
  <si>
    <t>Показатель 2.5.4. Количество путевок</t>
  </si>
  <si>
    <t>шт.</t>
  </si>
  <si>
    <t xml:space="preserve">Мероприятие 2.5.5. Акция "Поезд безопасности " </t>
  </si>
  <si>
    <t xml:space="preserve">Показатель 2.5.5. Количество выездов в летние формирования </t>
  </si>
  <si>
    <t>Мероприятие 2.5.6. Организация занятости несовершеннолетних состоящих на всех видах учета в свободное от учебы время в клубных формированиях учреждений культуры, учреждений дополнительного образования</t>
  </si>
  <si>
    <t>Администрация Верещагинского муниципального района, Управление образования администрации Верещагинского муниципального района</t>
  </si>
  <si>
    <t>Показатель 2.5.6. Процент несовершеннолетних занятых во внеучебное время</t>
  </si>
  <si>
    <t>Мероприятие 2.5.7. Проведение и участие в  конкурсах, направленных на предупреждение дорожно-транспортных происшествий</t>
  </si>
  <si>
    <t>Показатель 2.5.7. Количество  мероприятий</t>
  </si>
  <si>
    <t>ед</t>
  </si>
  <si>
    <t>Мероприятие 2.5.8. Приобретение молекулярных биосенсоров (тест полоски) с целью проведения тестирования учащихся образовательных организаций и  задержанных сотрудниками полиции лиц, подозреваемых в употреблении ПАВ</t>
  </si>
  <si>
    <t>Показатель 2.5.8.                 Количество протестированных</t>
  </si>
  <si>
    <t xml:space="preserve">Мероприятие 2.5.9. Районный конкурс детского плаката по профилактике социально-значимых заболеваний "Скажи "Нет!" вредным привычкам" </t>
  </si>
  <si>
    <t>Показатель 2.5.9. Количество участников</t>
  </si>
  <si>
    <t xml:space="preserve">чел. </t>
  </si>
  <si>
    <t>Мероприятие 2.5.10. Районный конкурс лучшей публикации по профилактике социально значимых заболеваний в местных СМИ среди школьников</t>
  </si>
  <si>
    <t>Показатель 2.5.10. Количество участников</t>
  </si>
  <si>
    <t xml:space="preserve">Мероприятие 2.5.11. Районный конкурс на лучшую организацию профилактической работы в муниципальных образовательных организациях по предупреждению употребления ПАВ и правонарушений среди несовершеннолетних </t>
  </si>
  <si>
    <t>Показатель 2.5.11.                       Количество образовательных организаций участников конкурса</t>
  </si>
  <si>
    <t xml:space="preserve">Мероприятие 2.5.12. Временное трудоустройство несовершеннолетних, состоящих на учете в ОДН, КДНиЗП в возрасте от 14 до 18 лет в свободное от учебы время </t>
  </si>
  <si>
    <t>Показатель 2.5.12.          Количество трудоустроенных</t>
  </si>
  <si>
    <t>Мероприятие 2.5.13. Реализация Межведомственного плана мероприятий по защите детей от жестокого обращения, сексуального насилия над детьми и предотвращению преступлений против половой неприкосновенности детей в Пермском крае на 2017-2019 годы и Комплексного  плана мероприятий по профилактике преступлений и правонарушений среди несовершеннолетних в Пермском крае на 2017-2019 годы, утвержденного Постановлением КДН и ЗП Пермского края от 27 июля 2017 года № 12</t>
  </si>
  <si>
    <t>Администрация Верещагинского муниципального района (КДНиЗП)</t>
  </si>
  <si>
    <t>Показатель 2.5.13.                       Исполнение мероприятий</t>
  </si>
  <si>
    <t>Мероприятие 2.5.14. Проведение анкетирования учащихся образовательных организаций по вопросам употребления ПАВ</t>
  </si>
  <si>
    <t>Управление образования администрации Верещагинского муниципального района</t>
  </si>
  <si>
    <t>Показатель  2.5.14.               Доля респондентов 6 - 11 классов</t>
  </si>
  <si>
    <t>Мероприятие 2.5.15. Мероприятия для подростков и молодежи, направленные на поддержание ЗОЖ, противодействие наркомании</t>
  </si>
  <si>
    <t>Показатель 2.5.15.                   Количество участников мероприятия</t>
  </si>
  <si>
    <t>Мероприятие 2.5.16. Организация и проведения семинара для педагогов и родителей «Проблема профилактики потребления психоактивных веществ в образовательных организациях»</t>
  </si>
  <si>
    <t>Показатель 2.5.16.                   Количество семинаров</t>
  </si>
  <si>
    <t>Мероприятие 3.1.4. Сопровождение и поддержка работоспособности системы защиты информации конфиденциального характера</t>
  </si>
  <si>
    <t>Показатель 3.1.4.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</si>
  <si>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Мероприятие 1.6.6.  Капитальный ремонт спортзала (лит. Б) МБОУ Ленинская СОШ по адресу: Пермский край, Верещагинский район, п. Ленино, ул. Гагарина, 10</t>
  </si>
  <si>
    <t xml:space="preserve">Администрации Верещагинского муниципального района  </t>
  </si>
  <si>
    <t>Мероприятие 1.6.12.  Устройство скатной кровли на здании МБУ ДО "Школа искусств"</t>
  </si>
  <si>
    <t>Показатель 1.6.12. Доля образовательных организаций, в которых созданы безопасные условия для образовательного процесса</t>
  </si>
  <si>
    <t>Мероприятие 1.5.4. Материально-техническое оснащение образовательных организаций в целях создания дополнительных мест дошкольного образования</t>
  </si>
  <si>
    <t>Показатель 1.5.4.  Доля образовательных организаций, в которых созданы безопасные условия для образовательного процесса</t>
  </si>
  <si>
    <t>Приложение 2 к постановлению
администрации Верещагинского муниципального района от 31.12.2019г. № 254-01-01-1832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</si>
</sst>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/>
    <xf numFmtId="1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wrapText="1"/>
    </xf>
    <xf numFmtId="1" fontId="1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4"/>
  <sheetViews>
    <sheetView tabSelected="1" view="pageBreakPreview" zoomScale="80" zoomScaleSheetLayoutView="80" workbookViewId="0">
      <selection activeCell="O8" sqref="O8"/>
    </sheetView>
  </sheetViews>
  <sheetFormatPr defaultRowHeight="15" x14ac:dyDescent="0.25"/>
  <cols>
    <col min="1" max="1" width="55.28515625" style="1" customWidth="1"/>
    <col min="2" max="2" width="25.140625" style="1" customWidth="1"/>
    <col min="3" max="3" width="14" style="9" customWidth="1"/>
    <col min="4" max="4" width="12" style="9" customWidth="1"/>
    <col min="5" max="5" width="11.42578125" style="9" customWidth="1"/>
    <col min="6" max="6" width="12.28515625" style="9" customWidth="1"/>
    <col min="7" max="8" width="12.140625" style="9" customWidth="1"/>
    <col min="9" max="9" width="28.7109375" style="10" customWidth="1"/>
    <col min="10" max="10" width="8.7109375" style="11" customWidth="1"/>
    <col min="11" max="11" width="14.85546875" style="11" customWidth="1"/>
    <col min="12" max="13" width="7.5703125" style="11" customWidth="1"/>
    <col min="14" max="14" width="7" style="11" customWidth="1"/>
    <col min="15" max="15" width="7.5703125" style="11" customWidth="1"/>
    <col min="16" max="16" width="8.5703125" style="11" customWidth="1"/>
    <col min="17" max="17" width="9.140625" style="1" hidden="1" customWidth="1"/>
    <col min="18" max="16384" width="9.140625" style="1"/>
  </cols>
  <sheetData>
    <row r="1" spans="1:20" ht="51" customHeight="1" x14ac:dyDescent="0.25">
      <c r="K1" s="45" t="s">
        <v>236</v>
      </c>
      <c r="L1" s="45"/>
      <c r="M1" s="45"/>
      <c r="N1" s="45"/>
      <c r="O1" s="45"/>
      <c r="P1" s="45"/>
    </row>
    <row r="2" spans="1:20" ht="63.75" customHeight="1" x14ac:dyDescent="0.25">
      <c r="K2" s="45" t="s">
        <v>172</v>
      </c>
      <c r="L2" s="45"/>
      <c r="M2" s="45"/>
      <c r="N2" s="45"/>
      <c r="O2" s="45"/>
      <c r="P2" s="45"/>
    </row>
    <row r="3" spans="1:20" x14ac:dyDescent="0.25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20" x14ac:dyDescent="0.25">
      <c r="A4" s="47" t="s">
        <v>47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6" spans="1:20" ht="15.75" customHeight="1" x14ac:dyDescent="0.25">
      <c r="A6" s="48" t="s">
        <v>11</v>
      </c>
      <c r="B6" s="30" t="s">
        <v>2</v>
      </c>
      <c r="C6" s="49" t="s">
        <v>9</v>
      </c>
      <c r="D6" s="50"/>
      <c r="E6" s="50"/>
      <c r="F6" s="50"/>
      <c r="G6" s="50"/>
      <c r="H6" s="50"/>
      <c r="I6" s="51" t="s">
        <v>13</v>
      </c>
      <c r="J6" s="51"/>
      <c r="K6" s="51"/>
      <c r="L6" s="51"/>
      <c r="M6" s="51"/>
      <c r="N6" s="51"/>
      <c r="O6" s="51"/>
      <c r="P6" s="51"/>
      <c r="Q6" s="51"/>
    </row>
    <row r="7" spans="1:20" x14ac:dyDescent="0.25">
      <c r="A7" s="48"/>
      <c r="B7" s="31"/>
      <c r="C7" s="52" t="s">
        <v>10</v>
      </c>
      <c r="D7" s="54" t="s">
        <v>0</v>
      </c>
      <c r="E7" s="55"/>
      <c r="F7" s="55"/>
      <c r="G7" s="55"/>
      <c r="H7" s="55"/>
      <c r="I7" s="58" t="s">
        <v>12</v>
      </c>
      <c r="J7" s="40" t="s">
        <v>1</v>
      </c>
      <c r="K7" s="58" t="s">
        <v>14</v>
      </c>
      <c r="L7" s="40" t="s">
        <v>15</v>
      </c>
      <c r="M7" s="40"/>
      <c r="N7" s="40"/>
      <c r="O7" s="40"/>
      <c r="P7" s="40"/>
      <c r="Q7" s="40"/>
      <c r="R7" s="12"/>
    </row>
    <row r="8" spans="1:20" ht="105" customHeight="1" x14ac:dyDescent="0.25">
      <c r="A8" s="48"/>
      <c r="B8" s="32"/>
      <c r="C8" s="53"/>
      <c r="D8" s="3" t="s">
        <v>51</v>
      </c>
      <c r="E8" s="3" t="s">
        <v>50</v>
      </c>
      <c r="F8" s="3" t="s">
        <v>52</v>
      </c>
      <c r="G8" s="3" t="s">
        <v>55</v>
      </c>
      <c r="H8" s="3" t="s">
        <v>56</v>
      </c>
      <c r="I8" s="58"/>
      <c r="J8" s="40"/>
      <c r="K8" s="58"/>
      <c r="L8" s="28" t="s">
        <v>51</v>
      </c>
      <c r="M8" s="28" t="s">
        <v>48</v>
      </c>
      <c r="N8" s="28" t="s">
        <v>52</v>
      </c>
      <c r="O8" s="28" t="s">
        <v>72</v>
      </c>
      <c r="P8" s="28" t="s">
        <v>73</v>
      </c>
      <c r="Q8" s="13"/>
      <c r="R8" s="5"/>
      <c r="S8" s="5"/>
      <c r="T8" s="5"/>
    </row>
    <row r="9" spans="1:20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5"/>
      <c r="R9" s="5"/>
      <c r="S9" s="5"/>
      <c r="T9" s="5"/>
    </row>
    <row r="10" spans="1:20" ht="32.25" customHeight="1" x14ac:dyDescent="0.25">
      <c r="A10" s="41" t="s">
        <v>49</v>
      </c>
      <c r="B10" s="42"/>
      <c r="C10" s="15">
        <f>E10+F10+H10+D10+G10</f>
        <v>4204382.1000000006</v>
      </c>
      <c r="D10" s="15">
        <f t="shared" ref="D10:H14" si="0">D15+D301+D530</f>
        <v>776819.9</v>
      </c>
      <c r="E10" s="15">
        <f t="shared" si="0"/>
        <v>875344.1</v>
      </c>
      <c r="F10" s="15">
        <f t="shared" si="0"/>
        <v>1039691.1000000001</v>
      </c>
      <c r="G10" s="15">
        <f t="shared" si="0"/>
        <v>760763.50000000012</v>
      </c>
      <c r="H10" s="15">
        <f t="shared" si="0"/>
        <v>751763.50000000012</v>
      </c>
      <c r="I10" s="16"/>
      <c r="J10" s="28"/>
      <c r="K10" s="28"/>
      <c r="L10" s="28"/>
      <c r="M10" s="28"/>
      <c r="N10" s="28"/>
      <c r="O10" s="28"/>
      <c r="P10" s="28"/>
      <c r="Q10" s="5"/>
      <c r="R10" s="5"/>
      <c r="S10" s="5"/>
      <c r="T10" s="5"/>
    </row>
    <row r="11" spans="1:20" x14ac:dyDescent="0.25">
      <c r="A11" s="43" t="s">
        <v>5</v>
      </c>
      <c r="B11" s="44"/>
      <c r="C11" s="15">
        <f t="shared" ref="C11:C14" si="1">E11+F11+H11+D11+G11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6"/>
      <c r="J11" s="28"/>
      <c r="K11" s="28"/>
      <c r="L11" s="28"/>
      <c r="M11" s="28"/>
      <c r="N11" s="28"/>
      <c r="O11" s="28"/>
      <c r="P11" s="28"/>
      <c r="Q11" s="5"/>
      <c r="R11" s="5"/>
      <c r="S11" s="5"/>
      <c r="T11" s="5"/>
    </row>
    <row r="12" spans="1:20" x14ac:dyDescent="0.25">
      <c r="A12" s="43" t="s">
        <v>16</v>
      </c>
      <c r="B12" s="44"/>
      <c r="C12" s="15">
        <f t="shared" si="1"/>
        <v>3157040.9</v>
      </c>
      <c r="D12" s="15">
        <f t="shared" si="0"/>
        <v>598039.10000000009</v>
      </c>
      <c r="E12" s="15">
        <f t="shared" si="0"/>
        <v>636799</v>
      </c>
      <c r="F12" s="15">
        <f t="shared" si="0"/>
        <v>829365.99999999988</v>
      </c>
      <c r="G12" s="15">
        <f t="shared" si="0"/>
        <v>549418.4</v>
      </c>
      <c r="H12" s="15">
        <f t="shared" si="0"/>
        <v>543418.4</v>
      </c>
      <c r="I12" s="16"/>
      <c r="J12" s="28"/>
      <c r="K12" s="28"/>
      <c r="L12" s="28"/>
      <c r="M12" s="28"/>
      <c r="N12" s="28"/>
      <c r="O12" s="28"/>
      <c r="P12" s="28"/>
      <c r="Q12" s="5"/>
      <c r="R12" s="5"/>
      <c r="S12" s="5"/>
      <c r="T12" s="5"/>
    </row>
    <row r="13" spans="1:20" x14ac:dyDescent="0.25">
      <c r="A13" s="43" t="s">
        <v>4</v>
      </c>
      <c r="B13" s="44"/>
      <c r="C13" s="15">
        <f t="shared" si="1"/>
        <v>1047341.2</v>
      </c>
      <c r="D13" s="15">
        <f t="shared" si="0"/>
        <v>178780.79999999996</v>
      </c>
      <c r="E13" s="15">
        <f t="shared" si="0"/>
        <v>238545.1</v>
      </c>
      <c r="F13" s="15">
        <f t="shared" si="0"/>
        <v>210325.1</v>
      </c>
      <c r="G13" s="15">
        <f t="shared" si="0"/>
        <v>211345.1</v>
      </c>
      <c r="H13" s="15">
        <f t="shared" si="0"/>
        <v>208345.1</v>
      </c>
      <c r="I13" s="16"/>
      <c r="J13" s="28"/>
      <c r="K13" s="28"/>
      <c r="L13" s="28"/>
      <c r="M13" s="28"/>
      <c r="N13" s="28"/>
      <c r="O13" s="28"/>
      <c r="P13" s="28"/>
      <c r="Q13" s="5"/>
      <c r="R13" s="5"/>
      <c r="S13" s="5"/>
      <c r="T13" s="5"/>
    </row>
    <row r="14" spans="1:20" x14ac:dyDescent="0.25">
      <c r="A14" s="43" t="s">
        <v>17</v>
      </c>
      <c r="B14" s="44"/>
      <c r="C14" s="15">
        <f t="shared" si="1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6"/>
      <c r="J14" s="28"/>
      <c r="K14" s="28"/>
      <c r="L14" s="28"/>
      <c r="M14" s="28"/>
      <c r="N14" s="28"/>
      <c r="O14" s="28"/>
      <c r="P14" s="28"/>
      <c r="Q14" s="5"/>
      <c r="R14" s="5"/>
      <c r="S14" s="5"/>
      <c r="T14" s="5"/>
    </row>
    <row r="15" spans="1:20" ht="35.25" customHeight="1" x14ac:dyDescent="0.25">
      <c r="A15" s="56" t="s">
        <v>38</v>
      </c>
      <c r="B15" s="57"/>
      <c r="C15" s="3">
        <f>E15+F15+H15+D15+G15</f>
        <v>4118883.1000000006</v>
      </c>
      <c r="D15" s="3">
        <f t="shared" ref="D15:H19" si="2">D20+D50+D75+D94+D109+D138+D203+D223+D246+D271+D286</f>
        <v>758626.6</v>
      </c>
      <c r="E15" s="3">
        <f t="shared" si="2"/>
        <v>857517.20000000007</v>
      </c>
      <c r="F15" s="3">
        <f t="shared" si="2"/>
        <v>1023176.7000000001</v>
      </c>
      <c r="G15" s="3">
        <f t="shared" si="2"/>
        <v>744281.3</v>
      </c>
      <c r="H15" s="3">
        <f t="shared" si="2"/>
        <v>735281.3</v>
      </c>
      <c r="I15" s="16"/>
      <c r="J15" s="28"/>
      <c r="K15" s="28"/>
      <c r="L15" s="28"/>
      <c r="M15" s="28"/>
      <c r="N15" s="28"/>
      <c r="O15" s="28"/>
      <c r="P15" s="28"/>
      <c r="Q15" s="5"/>
      <c r="R15" s="5"/>
      <c r="S15" s="5"/>
      <c r="T15" s="5"/>
    </row>
    <row r="16" spans="1:20" ht="15.75" customHeight="1" x14ac:dyDescent="0.25">
      <c r="A16" s="38" t="s">
        <v>5</v>
      </c>
      <c r="B16" s="39"/>
      <c r="C16" s="3">
        <f t="shared" ref="C16:C19" si="3">E16+F16+H16+D16+G16</f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16"/>
      <c r="J16" s="28"/>
      <c r="K16" s="28"/>
      <c r="L16" s="28"/>
      <c r="M16" s="28"/>
      <c r="N16" s="28"/>
      <c r="O16" s="28"/>
      <c r="P16" s="28"/>
      <c r="Q16" s="5"/>
      <c r="R16" s="5"/>
      <c r="S16" s="5"/>
      <c r="T16" s="5"/>
    </row>
    <row r="17" spans="1:20" ht="15.75" customHeight="1" x14ac:dyDescent="0.25">
      <c r="A17" s="38" t="s">
        <v>16</v>
      </c>
      <c r="B17" s="39"/>
      <c r="C17" s="3">
        <f t="shared" si="3"/>
        <v>3109610</v>
      </c>
      <c r="D17" s="3">
        <f t="shared" si="2"/>
        <v>587963.20000000007</v>
      </c>
      <c r="E17" s="3">
        <f t="shared" si="2"/>
        <v>626710.5</v>
      </c>
      <c r="F17" s="3">
        <f t="shared" si="2"/>
        <v>820255.7</v>
      </c>
      <c r="G17" s="3">
        <f t="shared" si="2"/>
        <v>540340.30000000005</v>
      </c>
      <c r="H17" s="3">
        <f t="shared" si="2"/>
        <v>534340.30000000005</v>
      </c>
      <c r="I17" s="16"/>
      <c r="J17" s="28"/>
      <c r="K17" s="28"/>
      <c r="L17" s="28"/>
      <c r="M17" s="28"/>
      <c r="N17" s="28"/>
      <c r="O17" s="28"/>
      <c r="P17" s="28"/>
      <c r="Q17" s="5"/>
      <c r="R17" s="5"/>
      <c r="S17" s="5"/>
      <c r="T17" s="5"/>
    </row>
    <row r="18" spans="1:20" ht="15.75" customHeight="1" x14ac:dyDescent="0.25">
      <c r="A18" s="38" t="s">
        <v>4</v>
      </c>
      <c r="B18" s="39"/>
      <c r="C18" s="3">
        <f>E18+F18+H18+D18+G18</f>
        <v>1009273.0999999999</v>
      </c>
      <c r="D18" s="3">
        <f t="shared" si="2"/>
        <v>170663.39999999997</v>
      </c>
      <c r="E18" s="3">
        <f t="shared" si="2"/>
        <v>230806.7</v>
      </c>
      <c r="F18" s="3">
        <f t="shared" si="2"/>
        <v>202921</v>
      </c>
      <c r="G18" s="3">
        <f t="shared" si="2"/>
        <v>203941</v>
      </c>
      <c r="H18" s="3">
        <f t="shared" si="2"/>
        <v>200941</v>
      </c>
      <c r="I18" s="16"/>
      <c r="J18" s="28"/>
      <c r="K18" s="28"/>
      <c r="L18" s="28"/>
      <c r="M18" s="28"/>
      <c r="N18" s="28"/>
      <c r="O18" s="28"/>
      <c r="P18" s="28"/>
      <c r="Q18" s="5"/>
      <c r="R18" s="5"/>
      <c r="S18" s="5"/>
      <c r="T18" s="5"/>
    </row>
    <row r="19" spans="1:20" ht="15.75" customHeight="1" x14ac:dyDescent="0.25">
      <c r="A19" s="38" t="s">
        <v>17</v>
      </c>
      <c r="B19" s="39"/>
      <c r="C19" s="3">
        <f t="shared" si="3"/>
        <v>0</v>
      </c>
      <c r="D19" s="3">
        <f t="shared" si="2"/>
        <v>0</v>
      </c>
      <c r="E19" s="3">
        <f t="shared" si="2"/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16"/>
      <c r="J19" s="28"/>
      <c r="K19" s="28"/>
      <c r="L19" s="28"/>
      <c r="M19" s="28"/>
      <c r="N19" s="28"/>
      <c r="O19" s="28"/>
      <c r="P19" s="28"/>
      <c r="Q19" s="5"/>
      <c r="R19" s="5"/>
      <c r="S19" s="5"/>
      <c r="T19" s="5"/>
    </row>
    <row r="20" spans="1:20" ht="39.75" customHeight="1" x14ac:dyDescent="0.25">
      <c r="A20" s="36" t="s">
        <v>24</v>
      </c>
      <c r="B20" s="37"/>
      <c r="C20" s="3">
        <f>E20+F20+H20+D20+G20</f>
        <v>838237.50000000012</v>
      </c>
      <c r="D20" s="3">
        <f>D25+D30+D35+D40+D45</f>
        <v>210809.7</v>
      </c>
      <c r="E20" s="3">
        <f t="shared" ref="E20:H20" si="4">E25+E30+E35+E40+E45</f>
        <v>162345.5</v>
      </c>
      <c r="F20" s="3">
        <f t="shared" si="4"/>
        <v>146783.5</v>
      </c>
      <c r="G20" s="3">
        <f t="shared" si="4"/>
        <v>159149.4</v>
      </c>
      <c r="H20" s="3">
        <f t="shared" si="4"/>
        <v>159149.4</v>
      </c>
      <c r="I20" s="16"/>
      <c r="J20" s="28"/>
      <c r="K20" s="28"/>
      <c r="L20" s="28"/>
      <c r="M20" s="28"/>
      <c r="N20" s="28"/>
      <c r="O20" s="28"/>
      <c r="P20" s="28"/>
      <c r="Q20" s="5"/>
      <c r="R20" s="5"/>
      <c r="S20" s="5"/>
      <c r="T20" s="5"/>
    </row>
    <row r="21" spans="1:20" ht="15.75" customHeight="1" x14ac:dyDescent="0.25">
      <c r="A21" s="38" t="s">
        <v>5</v>
      </c>
      <c r="B21" s="39"/>
      <c r="C21" s="3">
        <f t="shared" ref="C21:C49" si="5">E21+F21+H21+D21+G21</f>
        <v>0</v>
      </c>
      <c r="D21" s="3">
        <f t="shared" ref="D21:H24" si="6">D26+D31+D36+D41+D46</f>
        <v>0</v>
      </c>
      <c r="E21" s="3">
        <f t="shared" si="6"/>
        <v>0</v>
      </c>
      <c r="F21" s="3">
        <f t="shared" si="6"/>
        <v>0</v>
      </c>
      <c r="G21" s="3">
        <f t="shared" si="6"/>
        <v>0</v>
      </c>
      <c r="H21" s="3">
        <f t="shared" si="6"/>
        <v>0</v>
      </c>
      <c r="I21" s="16"/>
      <c r="J21" s="28"/>
      <c r="K21" s="28"/>
      <c r="L21" s="28"/>
      <c r="M21" s="28"/>
      <c r="N21" s="28"/>
      <c r="O21" s="28"/>
      <c r="P21" s="28"/>
      <c r="Q21" s="5"/>
      <c r="R21" s="5"/>
      <c r="S21" s="5"/>
      <c r="T21" s="5"/>
    </row>
    <row r="22" spans="1:20" ht="15.75" customHeight="1" x14ac:dyDescent="0.25">
      <c r="A22" s="38" t="s">
        <v>16</v>
      </c>
      <c r="B22" s="39"/>
      <c r="C22" s="3">
        <f t="shared" si="5"/>
        <v>633264.70000000007</v>
      </c>
      <c r="D22" s="3">
        <f t="shared" si="6"/>
        <v>163715.4</v>
      </c>
      <c r="E22" s="3">
        <f t="shared" si="6"/>
        <v>121851.3</v>
      </c>
      <c r="F22" s="3">
        <f t="shared" si="6"/>
        <v>107655.4</v>
      </c>
      <c r="G22" s="3">
        <f t="shared" si="6"/>
        <v>120021.3</v>
      </c>
      <c r="H22" s="3">
        <f t="shared" si="6"/>
        <v>120021.3</v>
      </c>
      <c r="I22" s="16"/>
      <c r="J22" s="28"/>
      <c r="K22" s="28"/>
      <c r="L22" s="28"/>
      <c r="M22" s="28"/>
      <c r="N22" s="28"/>
      <c r="O22" s="28"/>
      <c r="P22" s="28"/>
      <c r="Q22" s="5"/>
      <c r="R22" s="5"/>
      <c r="S22" s="5"/>
      <c r="T22" s="5"/>
    </row>
    <row r="23" spans="1:20" ht="15.75" customHeight="1" x14ac:dyDescent="0.25">
      <c r="A23" s="38" t="s">
        <v>4</v>
      </c>
      <c r="B23" s="39"/>
      <c r="C23" s="3">
        <f t="shared" si="5"/>
        <v>204972.80000000002</v>
      </c>
      <c r="D23" s="3">
        <f>D28+D33+D38+D43+D48</f>
        <v>47094.3</v>
      </c>
      <c r="E23" s="3">
        <f t="shared" si="6"/>
        <v>40494.199999999997</v>
      </c>
      <c r="F23" s="3">
        <f t="shared" si="6"/>
        <v>39128.1</v>
      </c>
      <c r="G23" s="3">
        <f t="shared" si="6"/>
        <v>39128.1</v>
      </c>
      <c r="H23" s="3">
        <f t="shared" si="6"/>
        <v>39128.1</v>
      </c>
      <c r="I23" s="16"/>
      <c r="J23" s="28"/>
      <c r="K23" s="28"/>
      <c r="L23" s="28"/>
      <c r="M23" s="28"/>
      <c r="N23" s="28"/>
      <c r="O23" s="28"/>
      <c r="P23" s="28"/>
      <c r="Q23" s="5"/>
      <c r="R23" s="5"/>
      <c r="S23" s="5"/>
      <c r="T23" s="5"/>
    </row>
    <row r="24" spans="1:20" ht="15.75" customHeight="1" x14ac:dyDescent="0.25">
      <c r="A24" s="38" t="s">
        <v>17</v>
      </c>
      <c r="B24" s="39"/>
      <c r="C24" s="3">
        <f t="shared" si="5"/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16"/>
      <c r="J24" s="28"/>
      <c r="K24" s="28"/>
      <c r="L24" s="28"/>
      <c r="M24" s="28"/>
      <c r="N24" s="28"/>
      <c r="O24" s="28"/>
      <c r="P24" s="28"/>
      <c r="Q24" s="5"/>
      <c r="R24" s="5"/>
      <c r="S24" s="5"/>
      <c r="T24" s="5"/>
    </row>
    <row r="25" spans="1:20" ht="71.25" customHeight="1" x14ac:dyDescent="0.25">
      <c r="A25" s="27" t="s">
        <v>25</v>
      </c>
      <c r="B25" s="30" t="s">
        <v>18</v>
      </c>
      <c r="C25" s="3">
        <f t="shared" si="5"/>
        <v>633264.70000000007</v>
      </c>
      <c r="D25" s="17">
        <f t="shared" ref="D25:H25" si="7">D26+D27+D28+D29</f>
        <v>163715.4</v>
      </c>
      <c r="E25" s="17">
        <f t="shared" si="7"/>
        <v>121851.3</v>
      </c>
      <c r="F25" s="17">
        <f t="shared" si="7"/>
        <v>107655.4</v>
      </c>
      <c r="G25" s="17">
        <f t="shared" si="7"/>
        <v>120021.3</v>
      </c>
      <c r="H25" s="17">
        <f t="shared" si="7"/>
        <v>120021.3</v>
      </c>
      <c r="I25" s="33" t="s">
        <v>97</v>
      </c>
      <c r="J25" s="30" t="s">
        <v>6</v>
      </c>
      <c r="K25" s="30">
        <v>98</v>
      </c>
      <c r="L25" s="30">
        <v>99</v>
      </c>
      <c r="M25" s="30">
        <v>99</v>
      </c>
      <c r="N25" s="30">
        <v>99</v>
      </c>
      <c r="O25" s="30">
        <v>100</v>
      </c>
      <c r="P25" s="30">
        <v>100</v>
      </c>
      <c r="Q25" s="5"/>
      <c r="R25" s="5"/>
      <c r="S25" s="5"/>
      <c r="T25" s="5"/>
    </row>
    <row r="26" spans="1:20" ht="17.25" customHeight="1" x14ac:dyDescent="0.25">
      <c r="A26" s="6" t="s">
        <v>5</v>
      </c>
      <c r="B26" s="31"/>
      <c r="C26" s="3">
        <f t="shared" si="5"/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34"/>
      <c r="J26" s="31"/>
      <c r="K26" s="31"/>
      <c r="L26" s="31"/>
      <c r="M26" s="31"/>
      <c r="N26" s="31"/>
      <c r="O26" s="31"/>
      <c r="P26" s="31"/>
      <c r="Q26" s="5"/>
      <c r="R26" s="5"/>
      <c r="S26" s="5"/>
      <c r="T26" s="5"/>
    </row>
    <row r="27" spans="1:20" ht="15" customHeight="1" x14ac:dyDescent="0.25">
      <c r="A27" s="6" t="s">
        <v>16</v>
      </c>
      <c r="B27" s="31"/>
      <c r="C27" s="3">
        <f t="shared" si="5"/>
        <v>633264.70000000007</v>
      </c>
      <c r="D27" s="4">
        <v>163715.4</v>
      </c>
      <c r="E27" s="4">
        <v>121851.3</v>
      </c>
      <c r="F27" s="4">
        <v>107655.4</v>
      </c>
      <c r="G27" s="4">
        <v>120021.3</v>
      </c>
      <c r="H27" s="4">
        <v>120021.3</v>
      </c>
      <c r="I27" s="34"/>
      <c r="J27" s="31"/>
      <c r="K27" s="31"/>
      <c r="L27" s="31"/>
      <c r="M27" s="31"/>
      <c r="N27" s="31"/>
      <c r="O27" s="31"/>
      <c r="P27" s="31"/>
      <c r="Q27" s="5"/>
      <c r="R27" s="5"/>
      <c r="S27" s="5"/>
      <c r="T27" s="5"/>
    </row>
    <row r="28" spans="1:20" ht="16.5" customHeight="1" x14ac:dyDescent="0.25">
      <c r="A28" s="6" t="s">
        <v>4</v>
      </c>
      <c r="B28" s="31"/>
      <c r="C28" s="3">
        <f t="shared" si="5"/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34"/>
      <c r="J28" s="31"/>
      <c r="K28" s="31"/>
      <c r="L28" s="31"/>
      <c r="M28" s="31"/>
      <c r="N28" s="31"/>
      <c r="O28" s="31"/>
      <c r="P28" s="31"/>
      <c r="Q28" s="5"/>
      <c r="R28" s="5"/>
      <c r="S28" s="5"/>
      <c r="T28" s="5"/>
    </row>
    <row r="29" spans="1:20" ht="18.75" customHeight="1" x14ac:dyDescent="0.25">
      <c r="A29" s="6" t="s">
        <v>17</v>
      </c>
      <c r="B29" s="32"/>
      <c r="C29" s="3">
        <f t="shared" si="5"/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35"/>
      <c r="J29" s="32"/>
      <c r="K29" s="32"/>
      <c r="L29" s="32"/>
      <c r="M29" s="32"/>
      <c r="N29" s="32"/>
      <c r="O29" s="32"/>
      <c r="P29" s="32"/>
      <c r="Q29" s="5"/>
      <c r="R29" s="5"/>
      <c r="S29" s="5"/>
      <c r="T29" s="5"/>
    </row>
    <row r="30" spans="1:20" ht="62.25" customHeight="1" x14ac:dyDescent="0.25">
      <c r="A30" s="27" t="s">
        <v>162</v>
      </c>
      <c r="B30" s="30" t="s">
        <v>18</v>
      </c>
      <c r="C30" s="3">
        <f t="shared" si="5"/>
        <v>204972.80000000002</v>
      </c>
      <c r="D30" s="7">
        <f t="shared" ref="D30:H30" si="8">D31+D32+D33+D34</f>
        <v>47094.3</v>
      </c>
      <c r="E30" s="7">
        <f t="shared" si="8"/>
        <v>40494.199999999997</v>
      </c>
      <c r="F30" s="7">
        <f t="shared" si="8"/>
        <v>39128.1</v>
      </c>
      <c r="G30" s="7">
        <f t="shared" si="8"/>
        <v>39128.1</v>
      </c>
      <c r="H30" s="7">
        <f t="shared" si="8"/>
        <v>39128.1</v>
      </c>
      <c r="I30" s="33" t="s">
        <v>31</v>
      </c>
      <c r="J30" s="30" t="s">
        <v>6</v>
      </c>
      <c r="K30" s="30">
        <v>98</v>
      </c>
      <c r="L30" s="30">
        <v>99</v>
      </c>
      <c r="M30" s="30">
        <v>99</v>
      </c>
      <c r="N30" s="30">
        <v>99</v>
      </c>
      <c r="O30" s="30">
        <v>100</v>
      </c>
      <c r="P30" s="30">
        <v>100</v>
      </c>
      <c r="Q30" s="5"/>
      <c r="R30" s="5"/>
      <c r="S30" s="5"/>
      <c r="T30" s="5"/>
    </row>
    <row r="31" spans="1:20" ht="18" customHeight="1" x14ac:dyDescent="0.25">
      <c r="A31" s="6" t="s">
        <v>5</v>
      </c>
      <c r="B31" s="31"/>
      <c r="C31" s="3">
        <f t="shared" si="5"/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34"/>
      <c r="J31" s="31"/>
      <c r="K31" s="31"/>
      <c r="L31" s="31"/>
      <c r="M31" s="31"/>
      <c r="N31" s="31"/>
      <c r="O31" s="31"/>
      <c r="P31" s="31"/>
      <c r="Q31" s="5"/>
      <c r="R31" s="5"/>
      <c r="S31" s="5"/>
      <c r="T31" s="5"/>
    </row>
    <row r="32" spans="1:20" ht="18" customHeight="1" x14ac:dyDescent="0.25">
      <c r="A32" s="6" t="s">
        <v>16</v>
      </c>
      <c r="B32" s="31"/>
      <c r="C32" s="3">
        <f t="shared" si="5"/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34"/>
      <c r="J32" s="31"/>
      <c r="K32" s="31"/>
      <c r="L32" s="31"/>
      <c r="M32" s="31"/>
      <c r="N32" s="31"/>
      <c r="O32" s="31"/>
      <c r="P32" s="31"/>
      <c r="Q32" s="5"/>
      <c r="R32" s="5"/>
      <c r="S32" s="5"/>
      <c r="T32" s="5"/>
    </row>
    <row r="33" spans="1:20" ht="15.75" customHeight="1" x14ac:dyDescent="0.25">
      <c r="A33" s="6" t="s">
        <v>4</v>
      </c>
      <c r="B33" s="31"/>
      <c r="C33" s="8">
        <f t="shared" si="5"/>
        <v>204972.80000000002</v>
      </c>
      <c r="D33" s="4">
        <v>47094.3</v>
      </c>
      <c r="E33" s="4">
        <v>40494.199999999997</v>
      </c>
      <c r="F33" s="4">
        <v>39128.1</v>
      </c>
      <c r="G33" s="4">
        <v>39128.1</v>
      </c>
      <c r="H33" s="4">
        <v>39128.1</v>
      </c>
      <c r="I33" s="34"/>
      <c r="J33" s="31"/>
      <c r="K33" s="31"/>
      <c r="L33" s="31"/>
      <c r="M33" s="31"/>
      <c r="N33" s="31"/>
      <c r="O33" s="31"/>
      <c r="P33" s="31"/>
      <c r="Q33" s="5"/>
      <c r="R33" s="5"/>
      <c r="S33" s="5"/>
      <c r="T33" s="5"/>
    </row>
    <row r="34" spans="1:20" ht="18.75" customHeight="1" x14ac:dyDescent="0.25">
      <c r="A34" s="6" t="s">
        <v>17</v>
      </c>
      <c r="B34" s="32"/>
      <c r="C34" s="3">
        <f t="shared" si="5"/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35"/>
      <c r="J34" s="32"/>
      <c r="K34" s="32"/>
      <c r="L34" s="32"/>
      <c r="M34" s="32"/>
      <c r="N34" s="32"/>
      <c r="O34" s="32"/>
      <c r="P34" s="32"/>
      <c r="Q34" s="5"/>
      <c r="R34" s="5"/>
      <c r="S34" s="5"/>
      <c r="T34" s="5"/>
    </row>
    <row r="35" spans="1:20" ht="56.25" customHeight="1" x14ac:dyDescent="0.25">
      <c r="A35" s="27" t="s">
        <v>163</v>
      </c>
      <c r="B35" s="30" t="s">
        <v>18</v>
      </c>
      <c r="C35" s="3">
        <f t="shared" si="5"/>
        <v>0</v>
      </c>
      <c r="D35" s="3">
        <f t="shared" ref="D35:H35" si="9">D36+D37+D38+D39</f>
        <v>0</v>
      </c>
      <c r="E35" s="3">
        <f t="shared" si="9"/>
        <v>0</v>
      </c>
      <c r="F35" s="3">
        <f t="shared" si="9"/>
        <v>0</v>
      </c>
      <c r="G35" s="3">
        <f t="shared" si="9"/>
        <v>0</v>
      </c>
      <c r="H35" s="3">
        <f t="shared" si="9"/>
        <v>0</v>
      </c>
      <c r="I35" s="33" t="s">
        <v>32</v>
      </c>
      <c r="J35" s="30" t="s">
        <v>42</v>
      </c>
      <c r="K35" s="30">
        <v>3</v>
      </c>
      <c r="L35" s="30">
        <v>4</v>
      </c>
      <c r="M35" s="30">
        <v>5</v>
      </c>
      <c r="N35" s="30">
        <v>6</v>
      </c>
      <c r="O35" s="30">
        <v>7</v>
      </c>
      <c r="P35" s="30">
        <v>8</v>
      </c>
    </row>
    <row r="36" spans="1:20" x14ac:dyDescent="0.25">
      <c r="A36" s="6" t="s">
        <v>5</v>
      </c>
      <c r="B36" s="31"/>
      <c r="C36" s="3">
        <f t="shared" si="5"/>
        <v>0</v>
      </c>
      <c r="D36" s="3">
        <v>0</v>
      </c>
      <c r="E36" s="3">
        <v>0</v>
      </c>
      <c r="F36" s="4">
        <v>0</v>
      </c>
      <c r="G36" s="4">
        <v>0</v>
      </c>
      <c r="H36" s="4">
        <v>0</v>
      </c>
      <c r="I36" s="34"/>
      <c r="J36" s="31"/>
      <c r="K36" s="31"/>
      <c r="L36" s="31"/>
      <c r="M36" s="31"/>
      <c r="N36" s="31"/>
      <c r="O36" s="31"/>
      <c r="P36" s="31"/>
    </row>
    <row r="37" spans="1:20" x14ac:dyDescent="0.25">
      <c r="A37" s="6" t="s">
        <v>16</v>
      </c>
      <c r="B37" s="31"/>
      <c r="C37" s="3">
        <f t="shared" si="5"/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4"/>
      <c r="J37" s="31"/>
      <c r="K37" s="31"/>
      <c r="L37" s="31"/>
      <c r="M37" s="31"/>
      <c r="N37" s="31"/>
      <c r="O37" s="31"/>
      <c r="P37" s="31"/>
    </row>
    <row r="38" spans="1:20" x14ac:dyDescent="0.25">
      <c r="A38" s="6" t="s">
        <v>4</v>
      </c>
      <c r="B38" s="31"/>
      <c r="C38" s="3">
        <f t="shared" si="5"/>
        <v>0</v>
      </c>
      <c r="D38" s="3">
        <v>0</v>
      </c>
      <c r="E38" s="3">
        <v>0</v>
      </c>
      <c r="F38" s="4">
        <v>0</v>
      </c>
      <c r="G38" s="4">
        <v>0</v>
      </c>
      <c r="H38" s="4">
        <v>0</v>
      </c>
      <c r="I38" s="34"/>
      <c r="J38" s="31"/>
      <c r="K38" s="31"/>
      <c r="L38" s="31"/>
      <c r="M38" s="31"/>
      <c r="N38" s="31"/>
      <c r="O38" s="31"/>
      <c r="P38" s="31"/>
    </row>
    <row r="39" spans="1:20" ht="15" customHeight="1" x14ac:dyDescent="0.25">
      <c r="A39" s="6" t="s">
        <v>17</v>
      </c>
      <c r="B39" s="32"/>
      <c r="C39" s="3">
        <f t="shared" si="5"/>
        <v>0</v>
      </c>
      <c r="D39" s="3">
        <v>0</v>
      </c>
      <c r="E39" s="3">
        <v>0</v>
      </c>
      <c r="F39" s="4">
        <v>0</v>
      </c>
      <c r="G39" s="4">
        <v>0</v>
      </c>
      <c r="H39" s="4">
        <v>0</v>
      </c>
      <c r="I39" s="35"/>
      <c r="J39" s="32"/>
      <c r="K39" s="32"/>
      <c r="L39" s="32"/>
      <c r="M39" s="32"/>
      <c r="N39" s="32"/>
      <c r="O39" s="32"/>
      <c r="P39" s="32"/>
    </row>
    <row r="40" spans="1:20" ht="68.25" customHeight="1" x14ac:dyDescent="0.25">
      <c r="A40" s="27" t="s">
        <v>26</v>
      </c>
      <c r="B40" s="30" t="s">
        <v>18</v>
      </c>
      <c r="C40" s="3">
        <f t="shared" si="5"/>
        <v>0</v>
      </c>
      <c r="D40" s="3">
        <f t="shared" ref="D40:H40" si="10">D41+D42+D43+D44</f>
        <v>0</v>
      </c>
      <c r="E40" s="3">
        <f t="shared" si="10"/>
        <v>0</v>
      </c>
      <c r="F40" s="3">
        <f t="shared" si="10"/>
        <v>0</v>
      </c>
      <c r="G40" s="3">
        <f t="shared" si="10"/>
        <v>0</v>
      </c>
      <c r="H40" s="3">
        <f t="shared" si="10"/>
        <v>0</v>
      </c>
      <c r="I40" s="33" t="s">
        <v>33</v>
      </c>
      <c r="J40" s="30" t="s">
        <v>6</v>
      </c>
      <c r="K40" s="30">
        <v>96</v>
      </c>
      <c r="L40" s="30">
        <v>96</v>
      </c>
      <c r="M40" s="30">
        <v>96</v>
      </c>
      <c r="N40" s="30">
        <v>97</v>
      </c>
      <c r="O40" s="30">
        <v>97</v>
      </c>
      <c r="P40" s="30">
        <v>98</v>
      </c>
    </row>
    <row r="41" spans="1:20" ht="26.25" customHeight="1" x14ac:dyDescent="0.25">
      <c r="A41" s="6" t="s">
        <v>5</v>
      </c>
      <c r="B41" s="31"/>
      <c r="C41" s="3">
        <f t="shared" si="5"/>
        <v>0</v>
      </c>
      <c r="D41" s="3">
        <v>0</v>
      </c>
      <c r="E41" s="3">
        <v>0</v>
      </c>
      <c r="F41" s="4">
        <v>0</v>
      </c>
      <c r="G41" s="4">
        <v>0</v>
      </c>
      <c r="H41" s="4">
        <v>0</v>
      </c>
      <c r="I41" s="34"/>
      <c r="J41" s="31"/>
      <c r="K41" s="31"/>
      <c r="L41" s="31"/>
      <c r="M41" s="31"/>
      <c r="N41" s="31"/>
      <c r="O41" s="31"/>
      <c r="P41" s="31"/>
    </row>
    <row r="42" spans="1:20" ht="18.75" customHeight="1" x14ac:dyDescent="0.25">
      <c r="A42" s="6" t="s">
        <v>16</v>
      </c>
      <c r="B42" s="31"/>
      <c r="C42" s="3">
        <f t="shared" si="5"/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4"/>
      <c r="J42" s="31"/>
      <c r="K42" s="31"/>
      <c r="L42" s="31"/>
      <c r="M42" s="31"/>
      <c r="N42" s="31"/>
      <c r="O42" s="31"/>
      <c r="P42" s="31"/>
    </row>
    <row r="43" spans="1:20" ht="23.25" customHeight="1" x14ac:dyDescent="0.25">
      <c r="A43" s="6" t="s">
        <v>4</v>
      </c>
      <c r="B43" s="31"/>
      <c r="C43" s="3">
        <f t="shared" si="5"/>
        <v>0</v>
      </c>
      <c r="D43" s="3">
        <v>0</v>
      </c>
      <c r="E43" s="3">
        <v>0</v>
      </c>
      <c r="F43" s="4">
        <v>0</v>
      </c>
      <c r="G43" s="4">
        <v>0</v>
      </c>
      <c r="H43" s="4">
        <v>0</v>
      </c>
      <c r="I43" s="34"/>
      <c r="J43" s="31"/>
      <c r="K43" s="31"/>
      <c r="L43" s="31"/>
      <c r="M43" s="31"/>
      <c r="N43" s="31"/>
      <c r="O43" s="31"/>
      <c r="P43" s="31"/>
    </row>
    <row r="44" spans="1:20" ht="21.75" customHeight="1" x14ac:dyDescent="0.25">
      <c r="A44" s="6" t="s">
        <v>17</v>
      </c>
      <c r="B44" s="32"/>
      <c r="C44" s="3">
        <f t="shared" si="5"/>
        <v>0</v>
      </c>
      <c r="D44" s="3">
        <v>0</v>
      </c>
      <c r="E44" s="3">
        <v>0</v>
      </c>
      <c r="F44" s="4">
        <v>0</v>
      </c>
      <c r="G44" s="4">
        <v>0</v>
      </c>
      <c r="H44" s="4">
        <v>0</v>
      </c>
      <c r="I44" s="35"/>
      <c r="J44" s="32"/>
      <c r="K44" s="32"/>
      <c r="L44" s="32"/>
      <c r="M44" s="32"/>
      <c r="N44" s="32"/>
      <c r="O44" s="32"/>
      <c r="P44" s="32"/>
    </row>
    <row r="45" spans="1:20" ht="68.25" customHeight="1" x14ac:dyDescent="0.25">
      <c r="A45" s="27" t="s">
        <v>105</v>
      </c>
      <c r="B45" s="30" t="s">
        <v>18</v>
      </c>
      <c r="C45" s="3">
        <f t="shared" si="5"/>
        <v>0</v>
      </c>
      <c r="D45" s="3">
        <f t="shared" ref="D45:H45" si="11">D46+D47+D48+D49</f>
        <v>0</v>
      </c>
      <c r="E45" s="3">
        <f t="shared" si="11"/>
        <v>0</v>
      </c>
      <c r="F45" s="3">
        <f t="shared" si="11"/>
        <v>0</v>
      </c>
      <c r="G45" s="3">
        <f t="shared" si="11"/>
        <v>0</v>
      </c>
      <c r="H45" s="3">
        <f t="shared" si="11"/>
        <v>0</v>
      </c>
      <c r="I45" s="33" t="s">
        <v>130</v>
      </c>
      <c r="J45" s="30" t="s">
        <v>42</v>
      </c>
      <c r="K45" s="30">
        <v>38</v>
      </c>
      <c r="L45" s="30">
        <v>38</v>
      </c>
      <c r="M45" s="30">
        <v>38</v>
      </c>
      <c r="N45" s="30">
        <v>38</v>
      </c>
      <c r="O45" s="30">
        <v>38</v>
      </c>
      <c r="P45" s="30">
        <v>38</v>
      </c>
    </row>
    <row r="46" spans="1:20" x14ac:dyDescent="0.25">
      <c r="A46" s="6" t="s">
        <v>5</v>
      </c>
      <c r="B46" s="31"/>
      <c r="C46" s="3">
        <f t="shared" si="5"/>
        <v>0</v>
      </c>
      <c r="D46" s="3">
        <v>0</v>
      </c>
      <c r="E46" s="3">
        <v>0</v>
      </c>
      <c r="F46" s="4">
        <v>0</v>
      </c>
      <c r="G46" s="4">
        <v>0</v>
      </c>
      <c r="H46" s="4">
        <v>0</v>
      </c>
      <c r="I46" s="34"/>
      <c r="J46" s="31"/>
      <c r="K46" s="31"/>
      <c r="L46" s="31"/>
      <c r="M46" s="31"/>
      <c r="N46" s="31"/>
      <c r="O46" s="31"/>
      <c r="P46" s="31"/>
    </row>
    <row r="47" spans="1:20" x14ac:dyDescent="0.25">
      <c r="A47" s="6" t="s">
        <v>16</v>
      </c>
      <c r="B47" s="31"/>
      <c r="C47" s="3">
        <f t="shared" si="5"/>
        <v>0</v>
      </c>
      <c r="D47" s="3">
        <v>0</v>
      </c>
      <c r="E47" s="3">
        <v>0</v>
      </c>
      <c r="F47" s="4">
        <v>0</v>
      </c>
      <c r="G47" s="4">
        <v>0</v>
      </c>
      <c r="H47" s="4">
        <v>0</v>
      </c>
      <c r="I47" s="34"/>
      <c r="J47" s="31"/>
      <c r="K47" s="31"/>
      <c r="L47" s="31"/>
      <c r="M47" s="31"/>
      <c r="N47" s="31"/>
      <c r="O47" s="31"/>
      <c r="P47" s="31"/>
    </row>
    <row r="48" spans="1:20" x14ac:dyDescent="0.25">
      <c r="A48" s="6" t="s">
        <v>4</v>
      </c>
      <c r="B48" s="31"/>
      <c r="C48" s="3">
        <f t="shared" si="5"/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4"/>
      <c r="J48" s="31"/>
      <c r="K48" s="31"/>
      <c r="L48" s="31"/>
      <c r="M48" s="31"/>
      <c r="N48" s="31"/>
      <c r="O48" s="31"/>
      <c r="P48" s="31"/>
    </row>
    <row r="49" spans="1:20" ht="15" customHeight="1" x14ac:dyDescent="0.25">
      <c r="A49" s="6" t="s">
        <v>17</v>
      </c>
      <c r="B49" s="32"/>
      <c r="C49" s="3">
        <f t="shared" si="5"/>
        <v>0</v>
      </c>
      <c r="D49" s="3">
        <v>0</v>
      </c>
      <c r="E49" s="3">
        <v>0</v>
      </c>
      <c r="F49" s="4">
        <v>0</v>
      </c>
      <c r="G49" s="4">
        <v>0</v>
      </c>
      <c r="H49" s="4">
        <v>0</v>
      </c>
      <c r="I49" s="35"/>
      <c r="J49" s="32"/>
      <c r="K49" s="32"/>
      <c r="L49" s="32"/>
      <c r="M49" s="32"/>
      <c r="N49" s="32"/>
      <c r="O49" s="32"/>
      <c r="P49" s="32"/>
    </row>
    <row r="50" spans="1:20" ht="53.25" customHeight="1" x14ac:dyDescent="0.25">
      <c r="A50" s="36" t="s">
        <v>27</v>
      </c>
      <c r="B50" s="37"/>
      <c r="C50" s="3">
        <f>E50+F50+H50+D50+G50</f>
        <v>2216026.5</v>
      </c>
      <c r="D50" s="3">
        <f>D55+D60+D65+D70</f>
        <v>432580.2</v>
      </c>
      <c r="E50" s="3">
        <f t="shared" ref="E50:H54" si="12">E55+E60+E65+E70</f>
        <v>470397.8</v>
      </c>
      <c r="F50" s="3">
        <f t="shared" si="12"/>
        <v>422314.5</v>
      </c>
      <c r="G50" s="3">
        <f t="shared" si="12"/>
        <v>445367</v>
      </c>
      <c r="H50" s="3">
        <f t="shared" si="12"/>
        <v>445367</v>
      </c>
      <c r="I50" s="16"/>
      <c r="J50" s="28"/>
      <c r="K50" s="28"/>
      <c r="L50" s="28"/>
      <c r="M50" s="28"/>
      <c r="N50" s="28"/>
      <c r="O50" s="28"/>
      <c r="P50" s="28"/>
      <c r="Q50" s="5"/>
      <c r="R50" s="5"/>
      <c r="S50" s="5"/>
      <c r="T50" s="5"/>
    </row>
    <row r="51" spans="1:20" ht="15.75" customHeight="1" x14ac:dyDescent="0.25">
      <c r="A51" s="38" t="s">
        <v>5</v>
      </c>
      <c r="B51" s="39"/>
      <c r="C51" s="3">
        <f t="shared" ref="C51:C118" si="13">E51+F51+H51+D51+G51</f>
        <v>0</v>
      </c>
      <c r="D51" s="3">
        <f>D56+D61+D66+D71</f>
        <v>0</v>
      </c>
      <c r="E51" s="3">
        <f t="shared" si="12"/>
        <v>0</v>
      </c>
      <c r="F51" s="3">
        <f t="shared" si="12"/>
        <v>0</v>
      </c>
      <c r="G51" s="3">
        <f t="shared" si="12"/>
        <v>0</v>
      </c>
      <c r="H51" s="3">
        <f t="shared" si="12"/>
        <v>0</v>
      </c>
      <c r="I51" s="16"/>
      <c r="J51" s="28"/>
      <c r="K51" s="28"/>
      <c r="L51" s="28"/>
      <c r="M51" s="28"/>
      <c r="N51" s="28"/>
      <c r="O51" s="28"/>
      <c r="P51" s="28"/>
      <c r="Q51" s="5"/>
      <c r="R51" s="5"/>
      <c r="S51" s="5"/>
      <c r="T51" s="5"/>
    </row>
    <row r="52" spans="1:20" ht="15.75" customHeight="1" x14ac:dyDescent="0.25">
      <c r="A52" s="38" t="s">
        <v>16</v>
      </c>
      <c r="B52" s="39"/>
      <c r="C52" s="3">
        <f t="shared" si="13"/>
        <v>1814940.4000000001</v>
      </c>
      <c r="D52" s="3">
        <f>D57+D62+D67+D72</f>
        <v>362224.80000000005</v>
      </c>
      <c r="E52" s="3">
        <f t="shared" si="12"/>
        <v>383225.1</v>
      </c>
      <c r="F52" s="3">
        <f t="shared" si="12"/>
        <v>341128.5</v>
      </c>
      <c r="G52" s="3">
        <f t="shared" si="12"/>
        <v>364181</v>
      </c>
      <c r="H52" s="3">
        <f t="shared" si="12"/>
        <v>364181</v>
      </c>
      <c r="I52" s="16"/>
      <c r="J52" s="28"/>
      <c r="K52" s="28"/>
      <c r="L52" s="28"/>
      <c r="M52" s="28"/>
      <c r="N52" s="28"/>
      <c r="O52" s="28"/>
      <c r="P52" s="28"/>
      <c r="Q52" s="5"/>
      <c r="R52" s="5"/>
      <c r="S52" s="5"/>
      <c r="T52" s="5"/>
    </row>
    <row r="53" spans="1:20" ht="15.75" customHeight="1" x14ac:dyDescent="0.25">
      <c r="A53" s="38" t="s">
        <v>4</v>
      </c>
      <c r="B53" s="39"/>
      <c r="C53" s="3">
        <f t="shared" si="13"/>
        <v>401086.1</v>
      </c>
      <c r="D53" s="3">
        <f>D58+D63+D68+D73</f>
        <v>70355.399999999994</v>
      </c>
      <c r="E53" s="3">
        <f t="shared" si="12"/>
        <v>87172.700000000012</v>
      </c>
      <c r="F53" s="3">
        <f t="shared" si="12"/>
        <v>81186</v>
      </c>
      <c r="G53" s="3">
        <f t="shared" si="12"/>
        <v>81186</v>
      </c>
      <c r="H53" s="3">
        <f t="shared" si="12"/>
        <v>81186</v>
      </c>
      <c r="I53" s="16"/>
      <c r="J53" s="28"/>
      <c r="K53" s="28"/>
      <c r="L53" s="28"/>
      <c r="M53" s="28"/>
      <c r="N53" s="28"/>
      <c r="O53" s="28"/>
      <c r="P53" s="28"/>
      <c r="Q53" s="5"/>
      <c r="R53" s="5"/>
      <c r="S53" s="5"/>
      <c r="T53" s="5"/>
    </row>
    <row r="54" spans="1:20" ht="15.75" customHeight="1" x14ac:dyDescent="0.25">
      <c r="A54" s="38" t="s">
        <v>17</v>
      </c>
      <c r="B54" s="39"/>
      <c r="C54" s="3">
        <f t="shared" si="13"/>
        <v>0</v>
      </c>
      <c r="D54" s="3">
        <f>D59+D64+D69+D74</f>
        <v>0</v>
      </c>
      <c r="E54" s="3">
        <f t="shared" si="12"/>
        <v>0</v>
      </c>
      <c r="F54" s="3">
        <f t="shared" si="12"/>
        <v>0</v>
      </c>
      <c r="G54" s="3">
        <f t="shared" si="12"/>
        <v>0</v>
      </c>
      <c r="H54" s="3">
        <f t="shared" si="12"/>
        <v>0</v>
      </c>
      <c r="I54" s="16"/>
      <c r="J54" s="28"/>
      <c r="K54" s="28"/>
      <c r="L54" s="28"/>
      <c r="M54" s="28"/>
      <c r="N54" s="28"/>
      <c r="O54" s="28"/>
      <c r="P54" s="28"/>
      <c r="Q54" s="5"/>
      <c r="R54" s="5"/>
      <c r="S54" s="5"/>
      <c r="T54" s="5"/>
    </row>
    <row r="55" spans="1:20" ht="80.25" customHeight="1" x14ac:dyDescent="0.25">
      <c r="A55" s="27" t="s">
        <v>28</v>
      </c>
      <c r="B55" s="30" t="s">
        <v>18</v>
      </c>
      <c r="C55" s="3">
        <f t="shared" si="13"/>
        <v>1729368.4</v>
      </c>
      <c r="D55" s="3">
        <f t="shared" ref="D55:H55" si="14">D56+D57+D58+D59</f>
        <v>345614.9</v>
      </c>
      <c r="E55" s="3">
        <f t="shared" si="14"/>
        <v>365945.5</v>
      </c>
      <c r="F55" s="3">
        <f t="shared" si="14"/>
        <v>323901</v>
      </c>
      <c r="G55" s="3">
        <f t="shared" si="14"/>
        <v>346953.5</v>
      </c>
      <c r="H55" s="3">
        <f t="shared" si="14"/>
        <v>346953.5</v>
      </c>
      <c r="I55" s="33" t="s">
        <v>98</v>
      </c>
      <c r="J55" s="30" t="s">
        <v>6</v>
      </c>
      <c r="K55" s="30">
        <v>97</v>
      </c>
      <c r="L55" s="30">
        <v>98</v>
      </c>
      <c r="M55" s="30">
        <v>98</v>
      </c>
      <c r="N55" s="30">
        <v>99</v>
      </c>
      <c r="O55" s="30">
        <v>99</v>
      </c>
      <c r="P55" s="30">
        <v>100</v>
      </c>
      <c r="Q55" s="5"/>
      <c r="R55" s="5"/>
      <c r="S55" s="5"/>
      <c r="T55" s="5"/>
    </row>
    <row r="56" spans="1:20" ht="15.75" customHeight="1" x14ac:dyDescent="0.25">
      <c r="A56" s="6" t="s">
        <v>5</v>
      </c>
      <c r="B56" s="31"/>
      <c r="C56" s="3">
        <f t="shared" si="13"/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34"/>
      <c r="J56" s="31"/>
      <c r="K56" s="31"/>
      <c r="L56" s="31"/>
      <c r="M56" s="31"/>
      <c r="N56" s="31"/>
      <c r="O56" s="31"/>
      <c r="P56" s="31"/>
      <c r="Q56" s="5"/>
      <c r="R56" s="5"/>
      <c r="S56" s="5"/>
      <c r="T56" s="5"/>
    </row>
    <row r="57" spans="1:20" ht="15.75" customHeight="1" x14ac:dyDescent="0.25">
      <c r="A57" s="6" t="s">
        <v>16</v>
      </c>
      <c r="B57" s="31"/>
      <c r="C57" s="3">
        <f t="shared" si="13"/>
        <v>1729368.4</v>
      </c>
      <c r="D57" s="4">
        <v>345614.9</v>
      </c>
      <c r="E57" s="4">
        <v>365945.5</v>
      </c>
      <c r="F57" s="4">
        <v>323901</v>
      </c>
      <c r="G57" s="4">
        <v>346953.5</v>
      </c>
      <c r="H57" s="4">
        <v>346953.5</v>
      </c>
      <c r="I57" s="34"/>
      <c r="J57" s="31"/>
      <c r="K57" s="31"/>
      <c r="L57" s="31"/>
      <c r="M57" s="31"/>
      <c r="N57" s="31"/>
      <c r="O57" s="31"/>
      <c r="P57" s="31"/>
      <c r="Q57" s="5"/>
      <c r="R57" s="5"/>
      <c r="S57" s="5"/>
      <c r="T57" s="5"/>
    </row>
    <row r="58" spans="1:20" ht="15.75" customHeight="1" x14ac:dyDescent="0.25">
      <c r="A58" s="6" t="s">
        <v>4</v>
      </c>
      <c r="B58" s="31"/>
      <c r="C58" s="3">
        <f t="shared" si="13"/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34"/>
      <c r="J58" s="31"/>
      <c r="K58" s="31"/>
      <c r="L58" s="31"/>
      <c r="M58" s="31"/>
      <c r="N58" s="31"/>
      <c r="O58" s="31"/>
      <c r="P58" s="31"/>
      <c r="Q58" s="5"/>
      <c r="R58" s="5"/>
      <c r="S58" s="5"/>
      <c r="T58" s="5"/>
    </row>
    <row r="59" spans="1:20" ht="17.25" customHeight="1" x14ac:dyDescent="0.25">
      <c r="A59" s="6" t="s">
        <v>17</v>
      </c>
      <c r="B59" s="32"/>
      <c r="C59" s="3">
        <f t="shared" si="13"/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35"/>
      <c r="J59" s="32"/>
      <c r="K59" s="32"/>
      <c r="L59" s="32"/>
      <c r="M59" s="32"/>
      <c r="N59" s="32"/>
      <c r="O59" s="32"/>
      <c r="P59" s="32"/>
      <c r="Q59" s="5"/>
      <c r="R59" s="5"/>
      <c r="S59" s="5"/>
      <c r="T59" s="5"/>
    </row>
    <row r="60" spans="1:20" ht="78" customHeight="1" x14ac:dyDescent="0.25">
      <c r="A60" s="27" t="s">
        <v>164</v>
      </c>
      <c r="B60" s="30" t="s">
        <v>18</v>
      </c>
      <c r="C60" s="3">
        <f t="shared" si="13"/>
        <v>394150.40000000002</v>
      </c>
      <c r="D60" s="3">
        <f t="shared" ref="D60:H60" si="15">D61+D62+D63+D64</f>
        <v>69011.199999999997</v>
      </c>
      <c r="E60" s="3">
        <f t="shared" si="15"/>
        <v>85771.6</v>
      </c>
      <c r="F60" s="3">
        <f t="shared" si="15"/>
        <v>79789.2</v>
      </c>
      <c r="G60" s="3">
        <f t="shared" si="15"/>
        <v>79789.2</v>
      </c>
      <c r="H60" s="3">
        <f t="shared" si="15"/>
        <v>79789.2</v>
      </c>
      <c r="I60" s="33" t="s">
        <v>34</v>
      </c>
      <c r="J60" s="30" t="s">
        <v>6</v>
      </c>
      <c r="K60" s="30">
        <v>97</v>
      </c>
      <c r="L60" s="30">
        <v>98</v>
      </c>
      <c r="M60" s="30">
        <v>98</v>
      </c>
      <c r="N60" s="30">
        <v>99</v>
      </c>
      <c r="O60" s="30">
        <v>99</v>
      </c>
      <c r="P60" s="30">
        <v>100</v>
      </c>
      <c r="Q60" s="5"/>
      <c r="R60" s="5"/>
      <c r="S60" s="5"/>
      <c r="T60" s="5"/>
    </row>
    <row r="61" spans="1:20" ht="15.75" customHeight="1" x14ac:dyDescent="0.25">
      <c r="A61" s="6" t="s">
        <v>5</v>
      </c>
      <c r="B61" s="31"/>
      <c r="C61" s="3">
        <f t="shared" si="13"/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34"/>
      <c r="J61" s="31"/>
      <c r="K61" s="31"/>
      <c r="L61" s="31"/>
      <c r="M61" s="31"/>
      <c r="N61" s="31"/>
      <c r="O61" s="31"/>
      <c r="P61" s="31"/>
      <c r="Q61" s="5"/>
      <c r="R61" s="5"/>
      <c r="S61" s="5"/>
      <c r="T61" s="5"/>
    </row>
    <row r="62" spans="1:20" ht="15.75" customHeight="1" x14ac:dyDescent="0.25">
      <c r="A62" s="6" t="s">
        <v>16</v>
      </c>
      <c r="B62" s="31"/>
      <c r="C62" s="3">
        <f t="shared" si="13"/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34"/>
      <c r="J62" s="31"/>
      <c r="K62" s="31"/>
      <c r="L62" s="31"/>
      <c r="M62" s="31"/>
      <c r="N62" s="31"/>
      <c r="O62" s="31"/>
      <c r="P62" s="31"/>
      <c r="Q62" s="5"/>
      <c r="R62" s="5"/>
      <c r="S62" s="5"/>
      <c r="T62" s="5"/>
    </row>
    <row r="63" spans="1:20" ht="15.75" customHeight="1" x14ac:dyDescent="0.25">
      <c r="A63" s="6" t="s">
        <v>4</v>
      </c>
      <c r="B63" s="31"/>
      <c r="C63" s="3">
        <f t="shared" si="13"/>
        <v>394150.40000000002</v>
      </c>
      <c r="D63" s="4">
        <v>69011.199999999997</v>
      </c>
      <c r="E63" s="4">
        <v>85771.6</v>
      </c>
      <c r="F63" s="4">
        <v>79789.2</v>
      </c>
      <c r="G63" s="4">
        <v>79789.2</v>
      </c>
      <c r="H63" s="4">
        <v>79789.2</v>
      </c>
      <c r="I63" s="34"/>
      <c r="J63" s="31"/>
      <c r="K63" s="31"/>
      <c r="L63" s="31"/>
      <c r="M63" s="31"/>
      <c r="N63" s="31"/>
      <c r="O63" s="31"/>
      <c r="P63" s="31"/>
      <c r="Q63" s="5"/>
      <c r="R63" s="5"/>
      <c r="S63" s="5"/>
      <c r="T63" s="5"/>
    </row>
    <row r="64" spans="1:20" ht="16.5" customHeight="1" x14ac:dyDescent="0.25">
      <c r="A64" s="6" t="s">
        <v>17</v>
      </c>
      <c r="B64" s="32"/>
      <c r="C64" s="3">
        <f t="shared" si="13"/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35"/>
      <c r="J64" s="32"/>
      <c r="K64" s="32"/>
      <c r="L64" s="32"/>
      <c r="M64" s="32"/>
      <c r="N64" s="32"/>
      <c r="O64" s="32"/>
      <c r="P64" s="32"/>
      <c r="Q64" s="5"/>
      <c r="R64" s="5"/>
      <c r="S64" s="5"/>
      <c r="T64" s="5"/>
    </row>
    <row r="65" spans="1:20" ht="205.5" customHeight="1" x14ac:dyDescent="0.25">
      <c r="A65" s="27" t="s">
        <v>147</v>
      </c>
      <c r="B65" s="30" t="s">
        <v>18</v>
      </c>
      <c r="C65" s="3">
        <f t="shared" si="13"/>
        <v>92507.700000000012</v>
      </c>
      <c r="D65" s="3">
        <f t="shared" ref="D65:H65" si="16">D66+D67+D68+D69</f>
        <v>17954.100000000002</v>
      </c>
      <c r="E65" s="3">
        <f t="shared" si="16"/>
        <v>18680.699999999997</v>
      </c>
      <c r="F65" s="3">
        <f t="shared" si="16"/>
        <v>18624.3</v>
      </c>
      <c r="G65" s="3">
        <f t="shared" si="16"/>
        <v>18624.3</v>
      </c>
      <c r="H65" s="3">
        <f t="shared" si="16"/>
        <v>18624.3</v>
      </c>
      <c r="I65" s="33" t="s">
        <v>35</v>
      </c>
      <c r="J65" s="30" t="s">
        <v>6</v>
      </c>
      <c r="K65" s="30">
        <v>100</v>
      </c>
      <c r="L65" s="30">
        <v>100</v>
      </c>
      <c r="M65" s="30">
        <v>100</v>
      </c>
      <c r="N65" s="30">
        <v>100</v>
      </c>
      <c r="O65" s="30">
        <v>100</v>
      </c>
      <c r="P65" s="30">
        <v>100</v>
      </c>
    </row>
    <row r="66" spans="1:20" x14ac:dyDescent="0.25">
      <c r="A66" s="6" t="s">
        <v>5</v>
      </c>
      <c r="B66" s="31"/>
      <c r="C66" s="3">
        <f t="shared" si="13"/>
        <v>0</v>
      </c>
      <c r="D66" s="3">
        <v>0</v>
      </c>
      <c r="E66" s="3">
        <v>0</v>
      </c>
      <c r="F66" s="4">
        <v>0</v>
      </c>
      <c r="G66" s="4">
        <v>0</v>
      </c>
      <c r="H66" s="4">
        <v>0</v>
      </c>
      <c r="I66" s="34"/>
      <c r="J66" s="31"/>
      <c r="K66" s="31"/>
      <c r="L66" s="31"/>
      <c r="M66" s="31"/>
      <c r="N66" s="31"/>
      <c r="O66" s="31"/>
      <c r="P66" s="31"/>
    </row>
    <row r="67" spans="1:20" x14ac:dyDescent="0.25">
      <c r="A67" s="6" t="s">
        <v>16</v>
      </c>
      <c r="B67" s="31"/>
      <c r="C67" s="3">
        <f t="shared" si="13"/>
        <v>85572</v>
      </c>
      <c r="D67" s="3">
        <v>16609.900000000001</v>
      </c>
      <c r="E67" s="3">
        <v>17279.599999999999</v>
      </c>
      <c r="F67" s="3">
        <v>17227.5</v>
      </c>
      <c r="G67" s="3">
        <v>17227.5</v>
      </c>
      <c r="H67" s="3">
        <v>17227.5</v>
      </c>
      <c r="I67" s="34"/>
      <c r="J67" s="31"/>
      <c r="K67" s="31"/>
      <c r="L67" s="31"/>
      <c r="M67" s="31"/>
      <c r="N67" s="31"/>
      <c r="O67" s="31"/>
      <c r="P67" s="31"/>
    </row>
    <row r="68" spans="1:20" x14ac:dyDescent="0.25">
      <c r="A68" s="6" t="s">
        <v>4</v>
      </c>
      <c r="B68" s="31"/>
      <c r="C68" s="3">
        <f t="shared" si="13"/>
        <v>6935.7</v>
      </c>
      <c r="D68" s="3">
        <v>1344.2</v>
      </c>
      <c r="E68" s="3">
        <v>1401.1</v>
      </c>
      <c r="F68" s="3">
        <v>1396.8</v>
      </c>
      <c r="G68" s="3">
        <v>1396.8</v>
      </c>
      <c r="H68" s="3">
        <v>1396.8</v>
      </c>
      <c r="I68" s="34"/>
      <c r="J68" s="31"/>
      <c r="K68" s="31"/>
      <c r="L68" s="31"/>
      <c r="M68" s="31"/>
      <c r="N68" s="31"/>
      <c r="O68" s="31"/>
      <c r="P68" s="31"/>
    </row>
    <row r="69" spans="1:20" ht="15" customHeight="1" x14ac:dyDescent="0.25">
      <c r="A69" s="6" t="s">
        <v>17</v>
      </c>
      <c r="B69" s="32"/>
      <c r="C69" s="3">
        <f t="shared" si="13"/>
        <v>0</v>
      </c>
      <c r="D69" s="3">
        <v>0</v>
      </c>
      <c r="E69" s="3">
        <v>0</v>
      </c>
      <c r="F69" s="4">
        <v>0</v>
      </c>
      <c r="G69" s="4">
        <v>0</v>
      </c>
      <c r="H69" s="4">
        <v>0</v>
      </c>
      <c r="I69" s="35"/>
      <c r="J69" s="32"/>
      <c r="K69" s="32"/>
      <c r="L69" s="32"/>
      <c r="M69" s="32"/>
      <c r="N69" s="32"/>
      <c r="O69" s="32"/>
      <c r="P69" s="32"/>
    </row>
    <row r="70" spans="1:20" ht="51.75" customHeight="1" x14ac:dyDescent="0.25">
      <c r="A70" s="27" t="s">
        <v>29</v>
      </c>
      <c r="B70" s="30" t="s">
        <v>18</v>
      </c>
      <c r="C70" s="3">
        <f t="shared" si="13"/>
        <v>0</v>
      </c>
      <c r="D70" s="3">
        <f t="shared" ref="D70:H70" si="17">D71+D72+D73+D74</f>
        <v>0</v>
      </c>
      <c r="E70" s="3">
        <f t="shared" si="17"/>
        <v>0</v>
      </c>
      <c r="F70" s="3">
        <f t="shared" si="17"/>
        <v>0</v>
      </c>
      <c r="G70" s="3">
        <f t="shared" si="17"/>
        <v>0</v>
      </c>
      <c r="H70" s="3">
        <f t="shared" si="17"/>
        <v>0</v>
      </c>
      <c r="I70" s="33" t="s">
        <v>36</v>
      </c>
      <c r="J70" s="30" t="s">
        <v>42</v>
      </c>
      <c r="K70" s="30">
        <v>266</v>
      </c>
      <c r="L70" s="30">
        <v>266</v>
      </c>
      <c r="M70" s="30">
        <v>266</v>
      </c>
      <c r="N70" s="30">
        <v>269</v>
      </c>
      <c r="O70" s="30">
        <v>269</v>
      </c>
      <c r="P70" s="30">
        <v>269</v>
      </c>
    </row>
    <row r="71" spans="1:20" x14ac:dyDescent="0.25">
      <c r="A71" s="6" t="s">
        <v>5</v>
      </c>
      <c r="B71" s="31"/>
      <c r="C71" s="3">
        <f t="shared" si="13"/>
        <v>0</v>
      </c>
      <c r="D71" s="3">
        <v>0</v>
      </c>
      <c r="E71" s="3">
        <v>0</v>
      </c>
      <c r="F71" s="4">
        <v>0</v>
      </c>
      <c r="G71" s="4">
        <v>0</v>
      </c>
      <c r="H71" s="4">
        <v>0</v>
      </c>
      <c r="I71" s="34"/>
      <c r="J71" s="31"/>
      <c r="K71" s="31"/>
      <c r="L71" s="31"/>
      <c r="M71" s="31"/>
      <c r="N71" s="31"/>
      <c r="O71" s="31"/>
      <c r="P71" s="31"/>
    </row>
    <row r="72" spans="1:20" x14ac:dyDescent="0.25">
      <c r="A72" s="6" t="s">
        <v>16</v>
      </c>
      <c r="B72" s="31"/>
      <c r="C72" s="3">
        <f t="shared" si="13"/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4"/>
      <c r="J72" s="31"/>
      <c r="K72" s="31"/>
      <c r="L72" s="31"/>
      <c r="M72" s="31"/>
      <c r="N72" s="31"/>
      <c r="O72" s="31"/>
      <c r="P72" s="31"/>
    </row>
    <row r="73" spans="1:20" x14ac:dyDescent="0.25">
      <c r="A73" s="6" t="s">
        <v>4</v>
      </c>
      <c r="B73" s="31"/>
      <c r="C73" s="3">
        <f t="shared" si="13"/>
        <v>0</v>
      </c>
      <c r="D73" s="3">
        <v>0</v>
      </c>
      <c r="E73" s="3">
        <v>0</v>
      </c>
      <c r="F73" s="4">
        <v>0</v>
      </c>
      <c r="G73" s="4">
        <v>0</v>
      </c>
      <c r="H73" s="4">
        <v>0</v>
      </c>
      <c r="I73" s="34"/>
      <c r="J73" s="31"/>
      <c r="K73" s="31"/>
      <c r="L73" s="31"/>
      <c r="M73" s="31"/>
      <c r="N73" s="31"/>
      <c r="O73" s="31"/>
      <c r="P73" s="31"/>
    </row>
    <row r="74" spans="1:20" ht="15" customHeight="1" x14ac:dyDescent="0.25">
      <c r="A74" s="6" t="s">
        <v>17</v>
      </c>
      <c r="B74" s="32"/>
      <c r="C74" s="3">
        <f t="shared" si="13"/>
        <v>0</v>
      </c>
      <c r="D74" s="3">
        <v>0</v>
      </c>
      <c r="E74" s="3">
        <v>0</v>
      </c>
      <c r="F74" s="4">
        <v>0</v>
      </c>
      <c r="G74" s="4">
        <v>0</v>
      </c>
      <c r="H74" s="4">
        <v>0</v>
      </c>
      <c r="I74" s="35"/>
      <c r="J74" s="32"/>
      <c r="K74" s="32"/>
      <c r="L74" s="32"/>
      <c r="M74" s="32"/>
      <c r="N74" s="32"/>
      <c r="O74" s="32"/>
      <c r="P74" s="32"/>
    </row>
    <row r="75" spans="1:20" ht="36" customHeight="1" x14ac:dyDescent="0.25">
      <c r="A75" s="36" t="s">
        <v>30</v>
      </c>
      <c r="B75" s="37"/>
      <c r="C75" s="3">
        <f>E75+F75+H75+D75+G75</f>
        <v>298368.80000000005</v>
      </c>
      <c r="D75" s="3">
        <f>D80+D89</f>
        <v>32679.1</v>
      </c>
      <c r="E75" s="3">
        <f>E80+E89</f>
        <v>64095.4</v>
      </c>
      <c r="F75" s="3">
        <f>F80+F89</f>
        <v>67198.100000000006</v>
      </c>
      <c r="G75" s="3">
        <f>G80+G89</f>
        <v>67198.100000000006</v>
      </c>
      <c r="H75" s="3">
        <f>H80+H89</f>
        <v>67198.100000000006</v>
      </c>
      <c r="I75" s="16"/>
      <c r="J75" s="28"/>
      <c r="K75" s="28"/>
      <c r="L75" s="28"/>
      <c r="M75" s="28"/>
      <c r="N75" s="28"/>
      <c r="O75" s="28"/>
      <c r="P75" s="28"/>
      <c r="Q75" s="5"/>
      <c r="R75" s="5"/>
      <c r="S75" s="5"/>
      <c r="T75" s="5"/>
    </row>
    <row r="76" spans="1:20" ht="15.75" customHeight="1" x14ac:dyDescent="0.25">
      <c r="A76" s="38" t="s">
        <v>5</v>
      </c>
      <c r="B76" s="39"/>
      <c r="C76" s="3">
        <f t="shared" ref="C76:C79" si="18">E76+F76+H76+D76+G76</f>
        <v>0</v>
      </c>
      <c r="D76" s="3">
        <f>D81+D90+D85</f>
        <v>0</v>
      </c>
      <c r="E76" s="3">
        <f t="shared" ref="E76:H76" si="19">E81+E90+E85</f>
        <v>0</v>
      </c>
      <c r="F76" s="3">
        <f t="shared" si="19"/>
        <v>0</v>
      </c>
      <c r="G76" s="3">
        <f t="shared" si="19"/>
        <v>0</v>
      </c>
      <c r="H76" s="3">
        <f t="shared" si="19"/>
        <v>0</v>
      </c>
      <c r="I76" s="16"/>
      <c r="J76" s="28"/>
      <c r="K76" s="28"/>
      <c r="L76" s="28"/>
      <c r="M76" s="28"/>
      <c r="N76" s="28"/>
      <c r="O76" s="28"/>
      <c r="P76" s="28"/>
      <c r="Q76" s="5"/>
      <c r="R76" s="5"/>
      <c r="S76" s="5"/>
      <c r="T76" s="5"/>
    </row>
    <row r="77" spans="1:20" ht="15.75" customHeight="1" x14ac:dyDescent="0.25">
      <c r="A77" s="38" t="s">
        <v>16</v>
      </c>
      <c r="B77" s="39"/>
      <c r="C77" s="3">
        <f t="shared" si="18"/>
        <v>0</v>
      </c>
      <c r="D77" s="3">
        <f t="shared" ref="D77:H77" si="20">D82+D91+D86</f>
        <v>0</v>
      </c>
      <c r="E77" s="3">
        <f t="shared" si="20"/>
        <v>0</v>
      </c>
      <c r="F77" s="3">
        <f t="shared" si="20"/>
        <v>0</v>
      </c>
      <c r="G77" s="3">
        <f t="shared" si="20"/>
        <v>0</v>
      </c>
      <c r="H77" s="3">
        <f t="shared" si="20"/>
        <v>0</v>
      </c>
      <c r="I77" s="16"/>
      <c r="J77" s="28"/>
      <c r="K77" s="28"/>
      <c r="L77" s="28"/>
      <c r="M77" s="28"/>
      <c r="N77" s="28"/>
      <c r="O77" s="28"/>
      <c r="P77" s="28"/>
      <c r="Q77" s="5"/>
      <c r="R77" s="5"/>
      <c r="S77" s="5"/>
      <c r="T77" s="5"/>
    </row>
    <row r="78" spans="1:20" ht="15.75" customHeight="1" x14ac:dyDescent="0.25">
      <c r="A78" s="38" t="s">
        <v>4</v>
      </c>
      <c r="B78" s="39"/>
      <c r="C78" s="3">
        <f t="shared" si="18"/>
        <v>298368.80000000005</v>
      </c>
      <c r="D78" s="3">
        <f t="shared" ref="D78:H78" si="21">D83+D92+D87</f>
        <v>32679.1</v>
      </c>
      <c r="E78" s="3">
        <f t="shared" si="21"/>
        <v>64095.4</v>
      </c>
      <c r="F78" s="3">
        <f t="shared" si="21"/>
        <v>67198.100000000006</v>
      </c>
      <c r="G78" s="3">
        <f t="shared" si="21"/>
        <v>67198.100000000006</v>
      </c>
      <c r="H78" s="3">
        <f t="shared" si="21"/>
        <v>67198.100000000006</v>
      </c>
      <c r="I78" s="16"/>
      <c r="J78" s="28"/>
      <c r="K78" s="28"/>
      <c r="L78" s="28"/>
      <c r="M78" s="28"/>
      <c r="N78" s="28"/>
      <c r="O78" s="28"/>
      <c r="P78" s="28"/>
      <c r="Q78" s="5"/>
      <c r="R78" s="5"/>
      <c r="S78" s="5"/>
      <c r="T78" s="5"/>
    </row>
    <row r="79" spans="1:20" ht="15.75" customHeight="1" x14ac:dyDescent="0.25">
      <c r="A79" s="38" t="s">
        <v>17</v>
      </c>
      <c r="B79" s="39"/>
      <c r="C79" s="3">
        <f t="shared" si="18"/>
        <v>0</v>
      </c>
      <c r="D79" s="3">
        <f t="shared" ref="D79:H79" si="22">D84+D93+D88</f>
        <v>0</v>
      </c>
      <c r="E79" s="3">
        <f t="shared" si="22"/>
        <v>0</v>
      </c>
      <c r="F79" s="3">
        <f t="shared" si="22"/>
        <v>0</v>
      </c>
      <c r="G79" s="3">
        <f t="shared" si="22"/>
        <v>0</v>
      </c>
      <c r="H79" s="3">
        <f t="shared" si="22"/>
        <v>0</v>
      </c>
      <c r="I79" s="16"/>
      <c r="J79" s="28"/>
      <c r="K79" s="28"/>
      <c r="L79" s="28"/>
      <c r="M79" s="28"/>
      <c r="N79" s="28"/>
      <c r="O79" s="28"/>
      <c r="P79" s="28"/>
      <c r="Q79" s="5"/>
      <c r="R79" s="5"/>
      <c r="S79" s="5"/>
      <c r="T79" s="5"/>
    </row>
    <row r="80" spans="1:20" ht="52.5" customHeight="1" x14ac:dyDescent="0.25">
      <c r="A80" s="27" t="s">
        <v>148</v>
      </c>
      <c r="B80" s="30" t="s">
        <v>18</v>
      </c>
      <c r="C80" s="3">
        <f t="shared" si="13"/>
        <v>298368.80000000005</v>
      </c>
      <c r="D80" s="3">
        <f>D81+D82+D83+D84+D85+D86+D87+D88</f>
        <v>32679.1</v>
      </c>
      <c r="E80" s="3">
        <f t="shared" ref="E80:H80" si="23">E81+E82+E83+E84+E85+E86+E87+E88</f>
        <v>64095.4</v>
      </c>
      <c r="F80" s="3">
        <f t="shared" si="23"/>
        <v>67198.100000000006</v>
      </c>
      <c r="G80" s="3">
        <f t="shared" si="23"/>
        <v>67198.100000000006</v>
      </c>
      <c r="H80" s="3">
        <f t="shared" si="23"/>
        <v>67198.100000000006</v>
      </c>
      <c r="I80" s="33" t="s">
        <v>37</v>
      </c>
      <c r="J80" s="30" t="s">
        <v>6</v>
      </c>
      <c r="K80" s="30">
        <v>93</v>
      </c>
      <c r="L80" s="30">
        <v>94</v>
      </c>
      <c r="M80" s="30">
        <v>95</v>
      </c>
      <c r="N80" s="30">
        <v>96</v>
      </c>
      <c r="O80" s="30">
        <v>97</v>
      </c>
      <c r="P80" s="30">
        <v>100</v>
      </c>
    </row>
    <row r="81" spans="1:16" x14ac:dyDescent="0.25">
      <c r="A81" s="6" t="s">
        <v>5</v>
      </c>
      <c r="B81" s="31"/>
      <c r="C81" s="3">
        <f>E81+F81+H81+D81+G81</f>
        <v>0</v>
      </c>
      <c r="D81" s="3">
        <v>0</v>
      </c>
      <c r="E81" s="3">
        <v>0</v>
      </c>
      <c r="F81" s="4">
        <v>0</v>
      </c>
      <c r="G81" s="4">
        <v>0</v>
      </c>
      <c r="H81" s="4">
        <v>0</v>
      </c>
      <c r="I81" s="34"/>
      <c r="J81" s="31"/>
      <c r="K81" s="31"/>
      <c r="L81" s="31"/>
      <c r="M81" s="31"/>
      <c r="N81" s="31"/>
      <c r="O81" s="31"/>
      <c r="P81" s="31"/>
    </row>
    <row r="82" spans="1:16" ht="16.5" customHeight="1" x14ac:dyDescent="0.25">
      <c r="A82" s="6" t="s">
        <v>16</v>
      </c>
      <c r="B82" s="31"/>
      <c r="C82" s="3">
        <f t="shared" si="13"/>
        <v>0</v>
      </c>
      <c r="D82" s="3">
        <v>0</v>
      </c>
      <c r="E82" s="3">
        <v>0</v>
      </c>
      <c r="F82" s="4">
        <v>0</v>
      </c>
      <c r="G82" s="4">
        <v>0</v>
      </c>
      <c r="H82" s="4">
        <v>0</v>
      </c>
      <c r="I82" s="34"/>
      <c r="J82" s="31"/>
      <c r="K82" s="31"/>
      <c r="L82" s="31"/>
      <c r="M82" s="31"/>
      <c r="N82" s="31"/>
      <c r="O82" s="31"/>
      <c r="P82" s="31"/>
    </row>
    <row r="83" spans="1:16" ht="18" customHeight="1" x14ac:dyDescent="0.25">
      <c r="A83" s="6" t="s">
        <v>4</v>
      </c>
      <c r="B83" s="31"/>
      <c r="C83" s="3">
        <f t="shared" si="13"/>
        <v>179040.80000000002</v>
      </c>
      <c r="D83" s="3">
        <v>32679.1</v>
      </c>
      <c r="E83" s="3">
        <v>34263.4</v>
      </c>
      <c r="F83" s="3">
        <v>37366.1</v>
      </c>
      <c r="G83" s="3">
        <v>37366.1</v>
      </c>
      <c r="H83" s="3">
        <v>37366.1</v>
      </c>
      <c r="I83" s="34"/>
      <c r="J83" s="31"/>
      <c r="K83" s="31"/>
      <c r="L83" s="31"/>
      <c r="M83" s="31"/>
      <c r="N83" s="31"/>
      <c r="O83" s="31"/>
      <c r="P83" s="31"/>
    </row>
    <row r="84" spans="1:16" ht="19.5" customHeight="1" x14ac:dyDescent="0.25">
      <c r="A84" s="6" t="s">
        <v>17</v>
      </c>
      <c r="B84" s="32"/>
      <c r="C84" s="3">
        <f t="shared" si="13"/>
        <v>0</v>
      </c>
      <c r="D84" s="3">
        <v>0</v>
      </c>
      <c r="E84" s="3">
        <v>0</v>
      </c>
      <c r="F84" s="4">
        <v>0</v>
      </c>
      <c r="G84" s="4">
        <v>0</v>
      </c>
      <c r="H84" s="4">
        <v>0</v>
      </c>
      <c r="I84" s="34"/>
      <c r="J84" s="31"/>
      <c r="K84" s="31"/>
      <c r="L84" s="31"/>
      <c r="M84" s="31"/>
      <c r="N84" s="31"/>
      <c r="O84" s="31"/>
      <c r="P84" s="31"/>
    </row>
    <row r="85" spans="1:16" x14ac:dyDescent="0.25">
      <c r="A85" s="6" t="s">
        <v>5</v>
      </c>
      <c r="B85" s="30" t="s">
        <v>39</v>
      </c>
      <c r="C85" s="3">
        <f t="shared" ref="C85:C88" si="24">E85+F85+H85+D85+G85</f>
        <v>0</v>
      </c>
      <c r="D85" s="3">
        <v>0</v>
      </c>
      <c r="E85" s="3">
        <v>0</v>
      </c>
      <c r="F85" s="4">
        <v>0</v>
      </c>
      <c r="G85" s="4">
        <v>0</v>
      </c>
      <c r="H85" s="4">
        <v>0</v>
      </c>
      <c r="I85" s="34"/>
      <c r="J85" s="31"/>
      <c r="K85" s="31"/>
      <c r="L85" s="31"/>
      <c r="M85" s="31"/>
      <c r="N85" s="31"/>
      <c r="O85" s="31"/>
      <c r="P85" s="31"/>
    </row>
    <row r="86" spans="1:16" ht="16.5" customHeight="1" x14ac:dyDescent="0.25">
      <c r="A86" s="6" t="s">
        <v>16</v>
      </c>
      <c r="B86" s="31"/>
      <c r="C86" s="3">
        <f t="shared" si="24"/>
        <v>0</v>
      </c>
      <c r="D86" s="3">
        <v>0</v>
      </c>
      <c r="E86" s="3">
        <v>0</v>
      </c>
      <c r="F86" s="4">
        <v>0</v>
      </c>
      <c r="G86" s="4">
        <v>0</v>
      </c>
      <c r="H86" s="4">
        <v>0</v>
      </c>
      <c r="I86" s="34"/>
      <c r="J86" s="31"/>
      <c r="K86" s="31"/>
      <c r="L86" s="31"/>
      <c r="M86" s="31"/>
      <c r="N86" s="31"/>
      <c r="O86" s="31"/>
      <c r="P86" s="31"/>
    </row>
    <row r="87" spans="1:16" ht="18" customHeight="1" x14ac:dyDescent="0.25">
      <c r="A87" s="6" t="s">
        <v>4</v>
      </c>
      <c r="B87" s="31"/>
      <c r="C87" s="3">
        <f t="shared" si="24"/>
        <v>119328</v>
      </c>
      <c r="D87" s="3">
        <v>0</v>
      </c>
      <c r="E87" s="3">
        <v>29832</v>
      </c>
      <c r="F87" s="3">
        <v>29832</v>
      </c>
      <c r="G87" s="3">
        <v>29832</v>
      </c>
      <c r="H87" s="3">
        <v>29832</v>
      </c>
      <c r="I87" s="34"/>
      <c r="J87" s="31"/>
      <c r="K87" s="31"/>
      <c r="L87" s="31"/>
      <c r="M87" s="31"/>
      <c r="N87" s="31"/>
      <c r="O87" s="31"/>
      <c r="P87" s="31"/>
    </row>
    <row r="88" spans="1:16" ht="19.5" customHeight="1" x14ac:dyDescent="0.25">
      <c r="A88" s="6" t="s">
        <v>17</v>
      </c>
      <c r="B88" s="32"/>
      <c r="C88" s="3">
        <f t="shared" si="24"/>
        <v>0</v>
      </c>
      <c r="D88" s="3">
        <v>0</v>
      </c>
      <c r="E88" s="3">
        <v>0</v>
      </c>
      <c r="F88" s="4">
        <v>0</v>
      </c>
      <c r="G88" s="4">
        <v>0</v>
      </c>
      <c r="H88" s="4">
        <v>0</v>
      </c>
      <c r="I88" s="35"/>
      <c r="J88" s="32"/>
      <c r="K88" s="32"/>
      <c r="L88" s="32"/>
      <c r="M88" s="32"/>
      <c r="N88" s="32"/>
      <c r="O88" s="32"/>
      <c r="P88" s="32"/>
    </row>
    <row r="89" spans="1:16" ht="52.5" customHeight="1" x14ac:dyDescent="0.25">
      <c r="A89" s="27" t="s">
        <v>103</v>
      </c>
      <c r="B89" s="30" t="s">
        <v>18</v>
      </c>
      <c r="C89" s="3">
        <f t="shared" si="13"/>
        <v>0</v>
      </c>
      <c r="D89" s="3">
        <f t="shared" ref="D89:H89" si="25">D90+D91+D92+D93</f>
        <v>0</v>
      </c>
      <c r="E89" s="3">
        <f t="shared" si="25"/>
        <v>0</v>
      </c>
      <c r="F89" s="3">
        <f t="shared" si="25"/>
        <v>0</v>
      </c>
      <c r="G89" s="3">
        <f t="shared" si="25"/>
        <v>0</v>
      </c>
      <c r="H89" s="3">
        <f t="shared" si="25"/>
        <v>0</v>
      </c>
      <c r="I89" s="33" t="s">
        <v>104</v>
      </c>
      <c r="J89" s="30" t="s">
        <v>6</v>
      </c>
      <c r="K89" s="30">
        <v>30</v>
      </c>
      <c r="L89" s="30">
        <v>40</v>
      </c>
      <c r="M89" s="30">
        <v>48</v>
      </c>
      <c r="N89" s="30">
        <v>57</v>
      </c>
      <c r="O89" s="30">
        <v>65</v>
      </c>
      <c r="P89" s="30">
        <v>75</v>
      </c>
    </row>
    <row r="90" spans="1:16" x14ac:dyDescent="0.25">
      <c r="A90" s="6" t="s">
        <v>5</v>
      </c>
      <c r="B90" s="31"/>
      <c r="C90" s="3">
        <f t="shared" si="13"/>
        <v>0</v>
      </c>
      <c r="D90" s="3">
        <v>0</v>
      </c>
      <c r="E90" s="3">
        <v>0</v>
      </c>
      <c r="F90" s="4">
        <v>0</v>
      </c>
      <c r="G90" s="4">
        <v>0</v>
      </c>
      <c r="H90" s="4">
        <v>0</v>
      </c>
      <c r="I90" s="34"/>
      <c r="J90" s="31"/>
      <c r="K90" s="31"/>
      <c r="L90" s="31"/>
      <c r="M90" s="31"/>
      <c r="N90" s="31"/>
      <c r="O90" s="31"/>
      <c r="P90" s="31"/>
    </row>
    <row r="91" spans="1:16" ht="16.5" customHeight="1" x14ac:dyDescent="0.25">
      <c r="A91" s="6" t="s">
        <v>16</v>
      </c>
      <c r="B91" s="31"/>
      <c r="C91" s="3">
        <f t="shared" si="13"/>
        <v>0</v>
      </c>
      <c r="D91" s="3">
        <v>0</v>
      </c>
      <c r="E91" s="3">
        <v>0</v>
      </c>
      <c r="F91" s="4">
        <v>0</v>
      </c>
      <c r="G91" s="4">
        <v>0</v>
      </c>
      <c r="H91" s="4">
        <v>0</v>
      </c>
      <c r="I91" s="34"/>
      <c r="J91" s="31"/>
      <c r="K91" s="31"/>
      <c r="L91" s="31"/>
      <c r="M91" s="31"/>
      <c r="N91" s="31"/>
      <c r="O91" s="31"/>
      <c r="P91" s="31"/>
    </row>
    <row r="92" spans="1:16" ht="18" customHeight="1" x14ac:dyDescent="0.25">
      <c r="A92" s="6" t="s">
        <v>4</v>
      </c>
      <c r="B92" s="31"/>
      <c r="C92" s="3">
        <f t="shared" si="13"/>
        <v>0</v>
      </c>
      <c r="D92" s="3">
        <v>0</v>
      </c>
      <c r="E92" s="3">
        <v>0</v>
      </c>
      <c r="F92" s="4">
        <v>0</v>
      </c>
      <c r="G92" s="4">
        <v>0</v>
      </c>
      <c r="H92" s="4">
        <v>0</v>
      </c>
      <c r="I92" s="34"/>
      <c r="J92" s="31"/>
      <c r="K92" s="31"/>
      <c r="L92" s="31"/>
      <c r="M92" s="31"/>
      <c r="N92" s="31"/>
      <c r="O92" s="31"/>
      <c r="P92" s="31"/>
    </row>
    <row r="93" spans="1:16" ht="19.5" customHeight="1" x14ac:dyDescent="0.25">
      <c r="A93" s="6" t="s">
        <v>17</v>
      </c>
      <c r="B93" s="32"/>
      <c r="C93" s="3">
        <f t="shared" si="13"/>
        <v>0</v>
      </c>
      <c r="D93" s="3">
        <v>0</v>
      </c>
      <c r="E93" s="3">
        <v>0</v>
      </c>
      <c r="F93" s="4">
        <v>0</v>
      </c>
      <c r="G93" s="4">
        <v>0</v>
      </c>
      <c r="H93" s="4">
        <v>0</v>
      </c>
      <c r="I93" s="35"/>
      <c r="J93" s="32"/>
      <c r="K93" s="32"/>
      <c r="L93" s="32"/>
      <c r="M93" s="32"/>
      <c r="N93" s="32"/>
      <c r="O93" s="32"/>
      <c r="P93" s="32"/>
    </row>
    <row r="94" spans="1:16" ht="38.25" customHeight="1" x14ac:dyDescent="0.25">
      <c r="A94" s="36" t="s">
        <v>53</v>
      </c>
      <c r="B94" s="37"/>
      <c r="C94" s="3">
        <f t="shared" si="13"/>
        <v>25653.9</v>
      </c>
      <c r="D94" s="3">
        <f>D99</f>
        <v>4852.5</v>
      </c>
      <c r="E94" s="3">
        <f>E99</f>
        <v>5619.6</v>
      </c>
      <c r="F94" s="3">
        <f>F99</f>
        <v>5060.6000000000004</v>
      </c>
      <c r="G94" s="3">
        <f t="shared" ref="G94:H94" si="26">G99</f>
        <v>5060.6000000000004</v>
      </c>
      <c r="H94" s="3">
        <f t="shared" si="26"/>
        <v>5060.6000000000004</v>
      </c>
      <c r="I94" s="16"/>
      <c r="J94" s="28"/>
      <c r="K94" s="28"/>
      <c r="L94" s="28"/>
      <c r="M94" s="28"/>
      <c r="N94" s="28"/>
      <c r="O94" s="28"/>
      <c r="P94" s="28"/>
    </row>
    <row r="95" spans="1:16" x14ac:dyDescent="0.25">
      <c r="A95" s="38" t="s">
        <v>5</v>
      </c>
      <c r="B95" s="39"/>
      <c r="C95" s="3">
        <f t="shared" si="13"/>
        <v>0</v>
      </c>
      <c r="D95" s="3">
        <f t="shared" ref="D95:H98" si="27">D100</f>
        <v>0</v>
      </c>
      <c r="E95" s="3">
        <f t="shared" si="27"/>
        <v>0</v>
      </c>
      <c r="F95" s="3">
        <f t="shared" si="27"/>
        <v>0</v>
      </c>
      <c r="G95" s="3">
        <f t="shared" si="27"/>
        <v>0</v>
      </c>
      <c r="H95" s="3">
        <f t="shared" si="27"/>
        <v>0</v>
      </c>
      <c r="I95" s="16"/>
      <c r="J95" s="28"/>
      <c r="K95" s="28"/>
      <c r="L95" s="28"/>
      <c r="M95" s="28"/>
      <c r="N95" s="28"/>
      <c r="O95" s="28"/>
      <c r="P95" s="28"/>
    </row>
    <row r="96" spans="1:16" x14ac:dyDescent="0.25">
      <c r="A96" s="38" t="s">
        <v>16</v>
      </c>
      <c r="B96" s="39"/>
      <c r="C96" s="3">
        <f t="shared" si="13"/>
        <v>0</v>
      </c>
      <c r="D96" s="3">
        <f t="shared" si="27"/>
        <v>0</v>
      </c>
      <c r="E96" s="3">
        <f t="shared" si="27"/>
        <v>0</v>
      </c>
      <c r="F96" s="3">
        <f t="shared" si="27"/>
        <v>0</v>
      </c>
      <c r="G96" s="3">
        <f t="shared" si="27"/>
        <v>0</v>
      </c>
      <c r="H96" s="3">
        <f t="shared" si="27"/>
        <v>0</v>
      </c>
      <c r="I96" s="16"/>
      <c r="J96" s="28"/>
      <c r="K96" s="28"/>
      <c r="L96" s="28"/>
      <c r="M96" s="28"/>
      <c r="N96" s="28"/>
      <c r="O96" s="28"/>
      <c r="P96" s="28"/>
    </row>
    <row r="97" spans="1:16" x14ac:dyDescent="0.25">
      <c r="A97" s="38" t="s">
        <v>4</v>
      </c>
      <c r="B97" s="39"/>
      <c r="C97" s="3">
        <f>E97+F97+H97+D97+G97</f>
        <v>25653.9</v>
      </c>
      <c r="D97" s="3">
        <f>D102</f>
        <v>4852.5</v>
      </c>
      <c r="E97" s="3">
        <f t="shared" si="27"/>
        <v>5619.6</v>
      </c>
      <c r="F97" s="3">
        <f t="shared" si="27"/>
        <v>5060.6000000000004</v>
      </c>
      <c r="G97" s="3">
        <f t="shared" si="27"/>
        <v>5060.6000000000004</v>
      </c>
      <c r="H97" s="3">
        <f t="shared" si="27"/>
        <v>5060.6000000000004</v>
      </c>
      <c r="I97" s="16"/>
      <c r="J97" s="28"/>
      <c r="K97" s="28"/>
      <c r="L97" s="28"/>
      <c r="M97" s="28"/>
      <c r="N97" s="28"/>
      <c r="O97" s="28"/>
      <c r="P97" s="28"/>
    </row>
    <row r="98" spans="1:16" x14ac:dyDescent="0.25">
      <c r="A98" s="38" t="s">
        <v>17</v>
      </c>
      <c r="B98" s="39"/>
      <c r="C98" s="3">
        <f t="shared" si="13"/>
        <v>0</v>
      </c>
      <c r="D98" s="3">
        <f t="shared" si="27"/>
        <v>0</v>
      </c>
      <c r="E98" s="3">
        <f t="shared" si="27"/>
        <v>0</v>
      </c>
      <c r="F98" s="3">
        <f t="shared" si="27"/>
        <v>0</v>
      </c>
      <c r="G98" s="3">
        <f t="shared" si="27"/>
        <v>0</v>
      </c>
      <c r="H98" s="3">
        <f t="shared" si="27"/>
        <v>0</v>
      </c>
      <c r="I98" s="16"/>
      <c r="J98" s="28"/>
      <c r="K98" s="28"/>
      <c r="L98" s="28"/>
      <c r="M98" s="28"/>
      <c r="N98" s="28"/>
      <c r="O98" s="28"/>
      <c r="P98" s="28"/>
    </row>
    <row r="99" spans="1:16" ht="42.75" customHeight="1" x14ac:dyDescent="0.25">
      <c r="A99" s="27" t="s">
        <v>54</v>
      </c>
      <c r="B99" s="30" t="s">
        <v>18</v>
      </c>
      <c r="C99" s="3">
        <f t="shared" si="13"/>
        <v>25653.9</v>
      </c>
      <c r="D99" s="3">
        <f t="shared" ref="D99:H99" si="28">D100+D101+D102+D103</f>
        <v>4852.5</v>
      </c>
      <c r="E99" s="3">
        <f t="shared" si="28"/>
        <v>5619.6</v>
      </c>
      <c r="F99" s="3">
        <f t="shared" si="28"/>
        <v>5060.6000000000004</v>
      </c>
      <c r="G99" s="3">
        <f t="shared" si="28"/>
        <v>5060.6000000000004</v>
      </c>
      <c r="H99" s="3">
        <f t="shared" si="28"/>
        <v>5060.6000000000004</v>
      </c>
      <c r="I99" s="33" t="s">
        <v>74</v>
      </c>
      <c r="J99" s="30" t="s">
        <v>6</v>
      </c>
      <c r="K99" s="30">
        <v>100</v>
      </c>
      <c r="L99" s="30">
        <v>100</v>
      </c>
      <c r="M99" s="30">
        <v>100</v>
      </c>
      <c r="N99" s="30">
        <v>100</v>
      </c>
      <c r="O99" s="30">
        <v>100</v>
      </c>
      <c r="P99" s="30">
        <v>100</v>
      </c>
    </row>
    <row r="100" spans="1:16" ht="21.75" customHeight="1" x14ac:dyDescent="0.25">
      <c r="A100" s="6" t="s">
        <v>5</v>
      </c>
      <c r="B100" s="31"/>
      <c r="C100" s="3">
        <f t="shared" si="13"/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34"/>
      <c r="J100" s="31"/>
      <c r="K100" s="31"/>
      <c r="L100" s="31"/>
      <c r="M100" s="31"/>
      <c r="N100" s="31"/>
      <c r="O100" s="31"/>
      <c r="P100" s="31"/>
    </row>
    <row r="101" spans="1:16" ht="15" customHeight="1" x14ac:dyDescent="0.25">
      <c r="A101" s="6" t="s">
        <v>16</v>
      </c>
      <c r="B101" s="31"/>
      <c r="C101" s="3">
        <f t="shared" si="13"/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34"/>
      <c r="J101" s="31"/>
      <c r="K101" s="31"/>
      <c r="L101" s="31"/>
      <c r="M101" s="31"/>
      <c r="N101" s="31"/>
      <c r="O101" s="31"/>
      <c r="P101" s="31"/>
    </row>
    <row r="102" spans="1:16" x14ac:dyDescent="0.25">
      <c r="A102" s="6" t="s">
        <v>4</v>
      </c>
      <c r="B102" s="31"/>
      <c r="C102" s="3">
        <f t="shared" si="13"/>
        <v>25653.9</v>
      </c>
      <c r="D102" s="4">
        <v>4852.5</v>
      </c>
      <c r="E102" s="4">
        <v>5619.6</v>
      </c>
      <c r="F102" s="4">
        <v>5060.6000000000004</v>
      </c>
      <c r="G102" s="4">
        <v>5060.6000000000004</v>
      </c>
      <c r="H102" s="4">
        <v>5060.6000000000004</v>
      </c>
      <c r="I102" s="34"/>
      <c r="J102" s="31"/>
      <c r="K102" s="31"/>
      <c r="L102" s="31"/>
      <c r="M102" s="31"/>
      <c r="N102" s="31"/>
      <c r="O102" s="31"/>
      <c r="P102" s="31"/>
    </row>
    <row r="103" spans="1:16" ht="17.25" customHeight="1" x14ac:dyDescent="0.25">
      <c r="A103" s="6" t="s">
        <v>17</v>
      </c>
      <c r="B103" s="32"/>
      <c r="C103" s="3">
        <f t="shared" si="13"/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35"/>
      <c r="J103" s="32"/>
      <c r="K103" s="32"/>
      <c r="L103" s="32"/>
      <c r="M103" s="32"/>
      <c r="N103" s="32"/>
      <c r="O103" s="32"/>
      <c r="P103" s="32"/>
    </row>
    <row r="104" spans="1:16" ht="42.75" customHeight="1" x14ac:dyDescent="0.25">
      <c r="A104" s="27" t="s">
        <v>138</v>
      </c>
      <c r="B104" s="30" t="s">
        <v>18</v>
      </c>
      <c r="C104" s="3">
        <f t="shared" si="13"/>
        <v>0</v>
      </c>
      <c r="D104" s="3">
        <f t="shared" ref="D104:H104" si="29">D105+D106+D107+D108</f>
        <v>0</v>
      </c>
      <c r="E104" s="3">
        <f t="shared" si="29"/>
        <v>0</v>
      </c>
      <c r="F104" s="3">
        <f t="shared" si="29"/>
        <v>0</v>
      </c>
      <c r="G104" s="3">
        <f t="shared" si="29"/>
        <v>0</v>
      </c>
      <c r="H104" s="3">
        <f t="shared" si="29"/>
        <v>0</v>
      </c>
      <c r="I104" s="33" t="s">
        <v>139</v>
      </c>
      <c r="J104" s="30" t="s">
        <v>8</v>
      </c>
      <c r="K104" s="30">
        <v>1</v>
      </c>
      <c r="L104" s="30">
        <v>1</v>
      </c>
      <c r="M104" s="30">
        <v>1</v>
      </c>
      <c r="N104" s="30">
        <v>1</v>
      </c>
      <c r="O104" s="30">
        <v>1</v>
      </c>
      <c r="P104" s="30">
        <v>1</v>
      </c>
    </row>
    <row r="105" spans="1:16" ht="21.75" customHeight="1" x14ac:dyDescent="0.25">
      <c r="A105" s="6" t="s">
        <v>5</v>
      </c>
      <c r="B105" s="31"/>
      <c r="C105" s="3">
        <f t="shared" si="13"/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34"/>
      <c r="J105" s="31"/>
      <c r="K105" s="31"/>
      <c r="L105" s="31"/>
      <c r="M105" s="31"/>
      <c r="N105" s="31"/>
      <c r="O105" s="31"/>
      <c r="P105" s="31"/>
    </row>
    <row r="106" spans="1:16" ht="15" customHeight="1" x14ac:dyDescent="0.25">
      <c r="A106" s="6" t="s">
        <v>16</v>
      </c>
      <c r="B106" s="31"/>
      <c r="C106" s="3">
        <f t="shared" si="13"/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34"/>
      <c r="J106" s="31"/>
      <c r="K106" s="31"/>
      <c r="L106" s="31"/>
      <c r="M106" s="31"/>
      <c r="N106" s="31"/>
      <c r="O106" s="31"/>
      <c r="P106" s="31"/>
    </row>
    <row r="107" spans="1:16" x14ac:dyDescent="0.25">
      <c r="A107" s="6" t="s">
        <v>4</v>
      </c>
      <c r="B107" s="31"/>
      <c r="C107" s="3">
        <f t="shared" si="13"/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34"/>
      <c r="J107" s="31"/>
      <c r="K107" s="31"/>
      <c r="L107" s="31"/>
      <c r="M107" s="31"/>
      <c r="N107" s="31"/>
      <c r="O107" s="31"/>
      <c r="P107" s="31"/>
    </row>
    <row r="108" spans="1:16" ht="17.25" customHeight="1" x14ac:dyDescent="0.25">
      <c r="A108" s="6" t="s">
        <v>17</v>
      </c>
      <c r="B108" s="32"/>
      <c r="C108" s="3">
        <f t="shared" si="13"/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35"/>
      <c r="J108" s="32"/>
      <c r="K108" s="32"/>
      <c r="L108" s="32"/>
      <c r="M108" s="32"/>
      <c r="N108" s="32"/>
      <c r="O108" s="32"/>
      <c r="P108" s="32"/>
    </row>
    <row r="109" spans="1:16" ht="57" customHeight="1" x14ac:dyDescent="0.25">
      <c r="A109" s="36" t="s">
        <v>174</v>
      </c>
      <c r="B109" s="37"/>
      <c r="C109" s="3">
        <f>E109+F109+H109+D109+G109</f>
        <v>392869.8</v>
      </c>
      <c r="D109" s="3">
        <f>D114+D124+D133</f>
        <v>418.4</v>
      </c>
      <c r="E109" s="3">
        <f t="shared" ref="E109:H109" si="30">E114+E124+E133</f>
        <v>76137.599999999991</v>
      </c>
      <c r="F109" s="3">
        <f t="shared" si="30"/>
        <v>316313.8</v>
      </c>
      <c r="G109" s="3">
        <f t="shared" si="30"/>
        <v>0</v>
      </c>
      <c r="H109" s="3">
        <f t="shared" si="30"/>
        <v>0</v>
      </c>
      <c r="I109" s="16"/>
      <c r="J109" s="28"/>
      <c r="K109" s="28"/>
      <c r="L109" s="28"/>
      <c r="M109" s="28"/>
      <c r="N109" s="28"/>
      <c r="O109" s="28"/>
      <c r="P109" s="28"/>
    </row>
    <row r="110" spans="1:16" x14ac:dyDescent="0.25">
      <c r="A110" s="38" t="s">
        <v>5</v>
      </c>
      <c r="B110" s="39"/>
      <c r="C110" s="3">
        <f t="shared" ref="C110:C113" si="31">E110+F110+H110+D110+G110</f>
        <v>0</v>
      </c>
      <c r="D110" s="3">
        <f>D115+D125+D134+D129</f>
        <v>0</v>
      </c>
      <c r="E110" s="3">
        <f t="shared" ref="E110:H110" si="32">E115+E125+E134+E129</f>
        <v>0</v>
      </c>
      <c r="F110" s="3">
        <f t="shared" si="32"/>
        <v>0</v>
      </c>
      <c r="G110" s="3">
        <f t="shared" si="32"/>
        <v>0</v>
      </c>
      <c r="H110" s="3">
        <f t="shared" si="32"/>
        <v>0</v>
      </c>
      <c r="I110" s="16"/>
      <c r="J110" s="28"/>
      <c r="K110" s="28"/>
      <c r="L110" s="28"/>
      <c r="M110" s="28"/>
      <c r="N110" s="28"/>
      <c r="O110" s="28"/>
      <c r="P110" s="28"/>
    </row>
    <row r="111" spans="1:16" x14ac:dyDescent="0.25">
      <c r="A111" s="38" t="s">
        <v>16</v>
      </c>
      <c r="B111" s="39"/>
      <c r="C111" s="3">
        <f t="shared" si="31"/>
        <v>376725.6</v>
      </c>
      <c r="D111" s="3">
        <f t="shared" ref="D111:H111" si="33">D116+D126+D135+D130</f>
        <v>0</v>
      </c>
      <c r="E111" s="3">
        <f t="shared" si="33"/>
        <v>61391.8</v>
      </c>
      <c r="F111" s="3">
        <f t="shared" si="33"/>
        <v>315333.8</v>
      </c>
      <c r="G111" s="3">
        <f t="shared" si="33"/>
        <v>0</v>
      </c>
      <c r="H111" s="3">
        <f t="shared" si="33"/>
        <v>0</v>
      </c>
      <c r="I111" s="16"/>
      <c r="J111" s="28"/>
      <c r="K111" s="28"/>
      <c r="L111" s="28"/>
      <c r="M111" s="28"/>
      <c r="N111" s="28"/>
      <c r="O111" s="28"/>
      <c r="P111" s="28"/>
    </row>
    <row r="112" spans="1:16" x14ac:dyDescent="0.25">
      <c r="A112" s="38" t="s">
        <v>4</v>
      </c>
      <c r="B112" s="39"/>
      <c r="C112" s="3">
        <f t="shared" si="31"/>
        <v>16144.199999999999</v>
      </c>
      <c r="D112" s="3">
        <f t="shared" ref="D112:H112" si="34">D117+D127+D136+D131</f>
        <v>418.4</v>
      </c>
      <c r="E112" s="3">
        <f t="shared" si="34"/>
        <v>14745.8</v>
      </c>
      <c r="F112" s="3">
        <f t="shared" si="34"/>
        <v>980</v>
      </c>
      <c r="G112" s="3">
        <f t="shared" si="34"/>
        <v>0</v>
      </c>
      <c r="H112" s="3">
        <f t="shared" si="34"/>
        <v>0</v>
      </c>
      <c r="I112" s="16"/>
      <c r="J112" s="28"/>
      <c r="K112" s="28"/>
      <c r="L112" s="28"/>
      <c r="M112" s="28"/>
      <c r="N112" s="28"/>
      <c r="O112" s="28"/>
      <c r="P112" s="28"/>
    </row>
    <row r="113" spans="1:16" x14ac:dyDescent="0.25">
      <c r="A113" s="38" t="s">
        <v>17</v>
      </c>
      <c r="B113" s="39"/>
      <c r="C113" s="3">
        <f t="shared" si="31"/>
        <v>0</v>
      </c>
      <c r="D113" s="3">
        <f t="shared" ref="D113:H113" si="35">D118+D128+D137+D132</f>
        <v>0</v>
      </c>
      <c r="E113" s="3">
        <f t="shared" si="35"/>
        <v>0</v>
      </c>
      <c r="F113" s="3">
        <f t="shared" si="35"/>
        <v>0</v>
      </c>
      <c r="G113" s="3">
        <f t="shared" si="35"/>
        <v>0</v>
      </c>
      <c r="H113" s="3">
        <f t="shared" si="35"/>
        <v>0</v>
      </c>
      <c r="I113" s="16"/>
      <c r="J113" s="28"/>
      <c r="K113" s="28"/>
      <c r="L113" s="28"/>
      <c r="M113" s="28"/>
      <c r="N113" s="28"/>
      <c r="O113" s="28"/>
      <c r="P113" s="28"/>
    </row>
    <row r="114" spans="1:16" ht="72" customHeight="1" x14ac:dyDescent="0.25">
      <c r="A114" s="27" t="s">
        <v>153</v>
      </c>
      <c r="B114" s="30" t="s">
        <v>7</v>
      </c>
      <c r="C114" s="8">
        <f t="shared" si="13"/>
        <v>384040.8</v>
      </c>
      <c r="D114" s="3">
        <f t="shared" ref="D114:H114" si="36">D115+D116+D117+D118</f>
        <v>0</v>
      </c>
      <c r="E114" s="3">
        <f t="shared" si="36"/>
        <v>67727</v>
      </c>
      <c r="F114" s="3">
        <f t="shared" si="36"/>
        <v>316313.8</v>
      </c>
      <c r="G114" s="3">
        <f t="shared" si="36"/>
        <v>0</v>
      </c>
      <c r="H114" s="3">
        <f t="shared" si="36"/>
        <v>0</v>
      </c>
      <c r="I114" s="33" t="s">
        <v>75</v>
      </c>
      <c r="J114" s="30" t="s">
        <v>6</v>
      </c>
      <c r="K114" s="30">
        <v>22</v>
      </c>
      <c r="L114" s="30">
        <v>22</v>
      </c>
      <c r="M114" s="30">
        <v>22</v>
      </c>
      <c r="N114" s="30">
        <v>22</v>
      </c>
      <c r="O114" s="30">
        <v>15</v>
      </c>
      <c r="P114" s="30">
        <v>15</v>
      </c>
    </row>
    <row r="115" spans="1:16" x14ac:dyDescent="0.25">
      <c r="A115" s="6" t="s">
        <v>5</v>
      </c>
      <c r="B115" s="31"/>
      <c r="C115" s="3">
        <f t="shared" si="13"/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34"/>
      <c r="J115" s="31"/>
      <c r="K115" s="31"/>
      <c r="L115" s="31"/>
      <c r="M115" s="31"/>
      <c r="N115" s="31"/>
      <c r="O115" s="31"/>
      <c r="P115" s="31"/>
    </row>
    <row r="116" spans="1:16" x14ac:dyDescent="0.25">
      <c r="A116" s="6" t="s">
        <v>16</v>
      </c>
      <c r="B116" s="31"/>
      <c r="C116" s="3">
        <f t="shared" si="13"/>
        <v>370806.6</v>
      </c>
      <c r="D116" s="4">
        <v>0</v>
      </c>
      <c r="E116" s="4">
        <v>55472.800000000003</v>
      </c>
      <c r="F116" s="4">
        <v>315333.8</v>
      </c>
      <c r="G116" s="4">
        <v>0</v>
      </c>
      <c r="H116" s="4">
        <v>0</v>
      </c>
      <c r="I116" s="34"/>
      <c r="J116" s="31"/>
      <c r="K116" s="31"/>
      <c r="L116" s="31"/>
      <c r="M116" s="31"/>
      <c r="N116" s="31"/>
      <c r="O116" s="31"/>
      <c r="P116" s="31"/>
    </row>
    <row r="117" spans="1:16" x14ac:dyDescent="0.25">
      <c r="A117" s="6" t="s">
        <v>4</v>
      </c>
      <c r="B117" s="31"/>
      <c r="C117" s="3">
        <f>E117+F117+H117+D117+G117</f>
        <v>13234.2</v>
      </c>
      <c r="D117" s="4">
        <v>0</v>
      </c>
      <c r="E117" s="4">
        <v>12254.2</v>
      </c>
      <c r="F117" s="4">
        <v>980</v>
      </c>
      <c r="G117" s="4">
        <v>0</v>
      </c>
      <c r="H117" s="4">
        <v>0</v>
      </c>
      <c r="I117" s="34"/>
      <c r="J117" s="31"/>
      <c r="K117" s="31"/>
      <c r="L117" s="31"/>
      <c r="M117" s="31"/>
      <c r="N117" s="31"/>
      <c r="O117" s="31"/>
      <c r="P117" s="31"/>
    </row>
    <row r="118" spans="1:16" ht="15" customHeight="1" x14ac:dyDescent="0.25">
      <c r="A118" s="6" t="s">
        <v>17</v>
      </c>
      <c r="B118" s="32"/>
      <c r="C118" s="3">
        <f t="shared" si="13"/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35"/>
      <c r="J118" s="32"/>
      <c r="K118" s="32"/>
      <c r="L118" s="32"/>
      <c r="M118" s="32"/>
      <c r="N118" s="32"/>
      <c r="O118" s="32"/>
      <c r="P118" s="32"/>
    </row>
    <row r="119" spans="1:16" ht="81.75" customHeight="1" x14ac:dyDescent="0.25">
      <c r="A119" s="27" t="s">
        <v>173</v>
      </c>
      <c r="B119" s="30" t="s">
        <v>7</v>
      </c>
      <c r="C119" s="3">
        <f t="shared" ref="C119:C128" si="37">E119+F119+H119+D119+G119</f>
        <v>0</v>
      </c>
      <c r="D119" s="3">
        <f t="shared" ref="D119:H119" si="38">D120+D121+D122+D123</f>
        <v>0</v>
      </c>
      <c r="E119" s="3">
        <f t="shared" si="38"/>
        <v>0</v>
      </c>
      <c r="F119" s="3">
        <f t="shared" si="38"/>
        <v>0</v>
      </c>
      <c r="G119" s="3">
        <f t="shared" si="38"/>
        <v>0</v>
      </c>
      <c r="H119" s="3">
        <f t="shared" si="38"/>
        <v>0</v>
      </c>
      <c r="I119" s="33" t="s">
        <v>131</v>
      </c>
      <c r="J119" s="30" t="s">
        <v>6</v>
      </c>
      <c r="K119" s="30">
        <v>15</v>
      </c>
      <c r="L119" s="30">
        <v>15</v>
      </c>
      <c r="M119" s="30">
        <v>15</v>
      </c>
      <c r="N119" s="30">
        <v>15</v>
      </c>
      <c r="O119" s="30">
        <v>15</v>
      </c>
      <c r="P119" s="30">
        <v>15</v>
      </c>
    </row>
    <row r="120" spans="1:16" x14ac:dyDescent="0.25">
      <c r="A120" s="6" t="s">
        <v>5</v>
      </c>
      <c r="B120" s="31"/>
      <c r="C120" s="3">
        <f t="shared" si="37"/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34"/>
      <c r="J120" s="31"/>
      <c r="K120" s="31"/>
      <c r="L120" s="31"/>
      <c r="M120" s="31"/>
      <c r="N120" s="31"/>
      <c r="O120" s="31"/>
      <c r="P120" s="31"/>
    </row>
    <row r="121" spans="1:16" x14ac:dyDescent="0.25">
      <c r="A121" s="6" t="s">
        <v>16</v>
      </c>
      <c r="B121" s="31"/>
      <c r="C121" s="3">
        <f t="shared" si="37"/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34"/>
      <c r="J121" s="31"/>
      <c r="K121" s="31"/>
      <c r="L121" s="31"/>
      <c r="M121" s="31"/>
      <c r="N121" s="31"/>
      <c r="O121" s="31"/>
      <c r="P121" s="31"/>
    </row>
    <row r="122" spans="1:16" x14ac:dyDescent="0.25">
      <c r="A122" s="6" t="s">
        <v>4</v>
      </c>
      <c r="B122" s="31"/>
      <c r="C122" s="3">
        <f t="shared" si="37"/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34"/>
      <c r="J122" s="31"/>
      <c r="K122" s="31"/>
      <c r="L122" s="31"/>
      <c r="M122" s="31"/>
      <c r="N122" s="31"/>
      <c r="O122" s="31"/>
      <c r="P122" s="31"/>
    </row>
    <row r="123" spans="1:16" ht="15" customHeight="1" x14ac:dyDescent="0.25">
      <c r="A123" s="6" t="s">
        <v>17</v>
      </c>
      <c r="B123" s="32"/>
      <c r="C123" s="3">
        <f t="shared" si="37"/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35"/>
      <c r="J123" s="32"/>
      <c r="K123" s="32"/>
      <c r="L123" s="32"/>
      <c r="M123" s="32"/>
      <c r="N123" s="32"/>
      <c r="O123" s="32"/>
      <c r="P123" s="32"/>
    </row>
    <row r="124" spans="1:16" ht="58.5" customHeight="1" x14ac:dyDescent="0.25">
      <c r="A124" s="27" t="s">
        <v>175</v>
      </c>
      <c r="B124" s="30" t="s">
        <v>19</v>
      </c>
      <c r="C124" s="3">
        <f t="shared" si="37"/>
        <v>8734.1</v>
      </c>
      <c r="D124" s="3">
        <f>D125+D126+D127+D128+D129+D130+D131+D132</f>
        <v>418.4</v>
      </c>
      <c r="E124" s="3">
        <f t="shared" ref="E124:H124" si="39">E125+E126+E127+E128+E129+E130+E131+E132</f>
        <v>8315.7000000000007</v>
      </c>
      <c r="F124" s="3">
        <f t="shared" si="39"/>
        <v>0</v>
      </c>
      <c r="G124" s="3">
        <f t="shared" si="39"/>
        <v>0</v>
      </c>
      <c r="H124" s="3">
        <f t="shared" si="39"/>
        <v>0</v>
      </c>
      <c r="I124" s="33" t="s">
        <v>176</v>
      </c>
      <c r="J124" s="30" t="s">
        <v>6</v>
      </c>
      <c r="K124" s="30">
        <v>66</v>
      </c>
      <c r="L124" s="30">
        <v>79</v>
      </c>
      <c r="M124" s="30">
        <v>94</v>
      </c>
      <c r="N124" s="30">
        <v>100</v>
      </c>
      <c r="O124" s="30">
        <v>100</v>
      </c>
      <c r="P124" s="30">
        <v>100</v>
      </c>
    </row>
    <row r="125" spans="1:16" x14ac:dyDescent="0.25">
      <c r="A125" s="6" t="s">
        <v>5</v>
      </c>
      <c r="B125" s="31"/>
      <c r="C125" s="3">
        <f t="shared" si="37"/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34"/>
      <c r="J125" s="31"/>
      <c r="K125" s="31"/>
      <c r="L125" s="31"/>
      <c r="M125" s="31"/>
      <c r="N125" s="31"/>
      <c r="O125" s="31"/>
      <c r="P125" s="31"/>
    </row>
    <row r="126" spans="1:16" x14ac:dyDescent="0.25">
      <c r="A126" s="6" t="s">
        <v>16</v>
      </c>
      <c r="B126" s="31"/>
      <c r="C126" s="3">
        <f t="shared" si="37"/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34"/>
      <c r="J126" s="31"/>
      <c r="K126" s="31"/>
      <c r="L126" s="31"/>
      <c r="M126" s="31"/>
      <c r="N126" s="31"/>
      <c r="O126" s="31"/>
      <c r="P126" s="31"/>
    </row>
    <row r="127" spans="1:16" x14ac:dyDescent="0.25">
      <c r="A127" s="6" t="s">
        <v>4</v>
      </c>
      <c r="B127" s="31"/>
      <c r="C127" s="3">
        <f t="shared" si="37"/>
        <v>532.4</v>
      </c>
      <c r="D127" s="4">
        <v>418.4</v>
      </c>
      <c r="E127" s="4">
        <v>114</v>
      </c>
      <c r="F127" s="4">
        <v>0</v>
      </c>
      <c r="G127" s="4">
        <v>0</v>
      </c>
      <c r="H127" s="4">
        <v>0</v>
      </c>
      <c r="I127" s="34"/>
      <c r="J127" s="31"/>
      <c r="K127" s="31"/>
      <c r="L127" s="31"/>
      <c r="M127" s="31"/>
      <c r="N127" s="31"/>
      <c r="O127" s="31"/>
      <c r="P127" s="31"/>
    </row>
    <row r="128" spans="1:16" x14ac:dyDescent="0.25">
      <c r="A128" s="6" t="s">
        <v>17</v>
      </c>
      <c r="B128" s="32"/>
      <c r="C128" s="3">
        <f t="shared" si="37"/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34"/>
      <c r="J128" s="31"/>
      <c r="K128" s="31"/>
      <c r="L128" s="31"/>
      <c r="M128" s="31"/>
      <c r="N128" s="31"/>
      <c r="O128" s="31"/>
      <c r="P128" s="31"/>
    </row>
    <row r="129" spans="1:16" x14ac:dyDescent="0.25">
      <c r="A129" s="6" t="s">
        <v>5</v>
      </c>
      <c r="B129" s="30" t="s">
        <v>39</v>
      </c>
      <c r="C129" s="3">
        <f t="shared" ref="C129:C132" si="40">E129+F129+H129+D129+G129</f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34"/>
      <c r="J129" s="31"/>
      <c r="K129" s="31"/>
      <c r="L129" s="31"/>
      <c r="M129" s="31"/>
      <c r="N129" s="31"/>
      <c r="O129" s="31"/>
      <c r="P129" s="31"/>
    </row>
    <row r="130" spans="1:16" x14ac:dyDescent="0.25">
      <c r="A130" s="6" t="s">
        <v>16</v>
      </c>
      <c r="B130" s="31"/>
      <c r="C130" s="3">
        <f t="shared" si="40"/>
        <v>5919</v>
      </c>
      <c r="D130" s="4">
        <v>0</v>
      </c>
      <c r="E130" s="4">
        <v>5919</v>
      </c>
      <c r="F130" s="4">
        <v>0</v>
      </c>
      <c r="G130" s="4">
        <v>0</v>
      </c>
      <c r="H130" s="4">
        <v>0</v>
      </c>
      <c r="I130" s="34"/>
      <c r="J130" s="31"/>
      <c r="K130" s="31"/>
      <c r="L130" s="31"/>
      <c r="M130" s="31"/>
      <c r="N130" s="31"/>
      <c r="O130" s="31"/>
      <c r="P130" s="31"/>
    </row>
    <row r="131" spans="1:16" x14ac:dyDescent="0.25">
      <c r="A131" s="6" t="s">
        <v>4</v>
      </c>
      <c r="B131" s="31"/>
      <c r="C131" s="3">
        <f t="shared" si="40"/>
        <v>2282.6999999999998</v>
      </c>
      <c r="D131" s="4">
        <v>0</v>
      </c>
      <c r="E131" s="4">
        <v>2282.6999999999998</v>
      </c>
      <c r="F131" s="4">
        <v>0</v>
      </c>
      <c r="G131" s="4">
        <v>0</v>
      </c>
      <c r="H131" s="4">
        <v>0</v>
      </c>
      <c r="I131" s="34"/>
      <c r="J131" s="31"/>
      <c r="K131" s="31"/>
      <c r="L131" s="31"/>
      <c r="M131" s="31"/>
      <c r="N131" s="31"/>
      <c r="O131" s="31"/>
      <c r="P131" s="31"/>
    </row>
    <row r="132" spans="1:16" x14ac:dyDescent="0.25">
      <c r="A132" s="6" t="s">
        <v>17</v>
      </c>
      <c r="B132" s="32"/>
      <c r="C132" s="3">
        <f t="shared" si="40"/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35"/>
      <c r="J132" s="32"/>
      <c r="K132" s="32"/>
      <c r="L132" s="32"/>
      <c r="M132" s="32"/>
      <c r="N132" s="32"/>
      <c r="O132" s="32"/>
      <c r="P132" s="32"/>
    </row>
    <row r="133" spans="1:16" ht="58.5" customHeight="1" x14ac:dyDescent="0.25">
      <c r="A133" s="29" t="s">
        <v>234</v>
      </c>
      <c r="B133" s="30" t="s">
        <v>19</v>
      </c>
      <c r="C133" s="3">
        <f t="shared" ref="C133:C137" si="41">E133+F133+H133+D133+G133</f>
        <v>94.9</v>
      </c>
      <c r="D133" s="3">
        <f t="shared" ref="D133:H133" si="42">D134+D135+D136+D137</f>
        <v>0</v>
      </c>
      <c r="E133" s="3">
        <f t="shared" si="42"/>
        <v>94.9</v>
      </c>
      <c r="F133" s="3">
        <f t="shared" si="42"/>
        <v>0</v>
      </c>
      <c r="G133" s="3">
        <f t="shared" si="42"/>
        <v>0</v>
      </c>
      <c r="H133" s="3">
        <f t="shared" si="42"/>
        <v>0</v>
      </c>
      <c r="I133" s="33" t="s">
        <v>235</v>
      </c>
      <c r="J133" s="30" t="s">
        <v>6</v>
      </c>
      <c r="K133" s="30">
        <v>66</v>
      </c>
      <c r="L133" s="30">
        <v>79</v>
      </c>
      <c r="M133" s="30">
        <v>94</v>
      </c>
      <c r="N133" s="30">
        <v>100</v>
      </c>
      <c r="O133" s="30">
        <v>100</v>
      </c>
      <c r="P133" s="30">
        <v>100</v>
      </c>
    </row>
    <row r="134" spans="1:16" x14ac:dyDescent="0.25">
      <c r="A134" s="6" t="s">
        <v>5</v>
      </c>
      <c r="B134" s="31"/>
      <c r="C134" s="3">
        <f t="shared" si="41"/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34"/>
      <c r="J134" s="31"/>
      <c r="K134" s="31"/>
      <c r="L134" s="31"/>
      <c r="M134" s="31"/>
      <c r="N134" s="31"/>
      <c r="O134" s="31"/>
      <c r="P134" s="31"/>
    </row>
    <row r="135" spans="1:16" x14ac:dyDescent="0.25">
      <c r="A135" s="6" t="s">
        <v>16</v>
      </c>
      <c r="B135" s="31"/>
      <c r="C135" s="3">
        <f t="shared" si="41"/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34"/>
      <c r="J135" s="31"/>
      <c r="K135" s="31"/>
      <c r="L135" s="31"/>
      <c r="M135" s="31"/>
      <c r="N135" s="31"/>
      <c r="O135" s="31"/>
      <c r="P135" s="31"/>
    </row>
    <row r="136" spans="1:16" x14ac:dyDescent="0.25">
      <c r="A136" s="6" t="s">
        <v>4</v>
      </c>
      <c r="B136" s="31"/>
      <c r="C136" s="3">
        <f t="shared" si="41"/>
        <v>94.9</v>
      </c>
      <c r="D136" s="4">
        <v>0</v>
      </c>
      <c r="E136" s="4">
        <v>94.9</v>
      </c>
      <c r="F136" s="4">
        <v>0</v>
      </c>
      <c r="G136" s="4">
        <v>0</v>
      </c>
      <c r="H136" s="4">
        <v>0</v>
      </c>
      <c r="I136" s="34"/>
      <c r="J136" s="31"/>
      <c r="K136" s="31"/>
      <c r="L136" s="31"/>
      <c r="M136" s="31"/>
      <c r="N136" s="31"/>
      <c r="O136" s="31"/>
      <c r="P136" s="31"/>
    </row>
    <row r="137" spans="1:16" x14ac:dyDescent="0.25">
      <c r="A137" s="6" t="s">
        <v>17</v>
      </c>
      <c r="B137" s="32"/>
      <c r="C137" s="3">
        <f t="shared" si="41"/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35"/>
      <c r="J137" s="31"/>
      <c r="K137" s="31"/>
      <c r="L137" s="31"/>
      <c r="M137" s="31"/>
      <c r="N137" s="31"/>
      <c r="O137" s="31"/>
      <c r="P137" s="31"/>
    </row>
    <row r="138" spans="1:16" ht="37.5" customHeight="1" x14ac:dyDescent="0.25">
      <c r="A138" s="36" t="s">
        <v>58</v>
      </c>
      <c r="B138" s="37"/>
      <c r="C138" s="3">
        <f>E138+F138+H138+D138+G138</f>
        <v>64979.5</v>
      </c>
      <c r="D138" s="3">
        <f>D143+D148+D153+D158+D163+D173+D168+D178+D183+D188+D193+D198</f>
        <v>24149.199999999997</v>
      </c>
      <c r="E138" s="3">
        <f t="shared" ref="E138:H138" si="43">E143+E148+E153+E158+E163+E173+E168+E178+E183+E188+E193+E198</f>
        <v>22830.3</v>
      </c>
      <c r="F138" s="3">
        <f t="shared" si="43"/>
        <v>9000</v>
      </c>
      <c r="G138" s="3">
        <f t="shared" si="43"/>
        <v>9000</v>
      </c>
      <c r="H138" s="3">
        <f t="shared" si="43"/>
        <v>0</v>
      </c>
      <c r="I138" s="16"/>
      <c r="J138" s="28"/>
      <c r="K138" s="28"/>
      <c r="L138" s="28"/>
      <c r="M138" s="28"/>
      <c r="N138" s="28"/>
      <c r="O138" s="28"/>
      <c r="P138" s="28"/>
    </row>
    <row r="139" spans="1:16" x14ac:dyDescent="0.25">
      <c r="A139" s="38" t="s">
        <v>5</v>
      </c>
      <c r="B139" s="39"/>
      <c r="C139" s="3">
        <f t="shared" ref="C139:C197" si="44">E139+F139+H139+D139+G139</f>
        <v>0</v>
      </c>
      <c r="D139" s="3">
        <f t="shared" ref="D139:H139" si="45">D144+D149+D154+D159+D164+D174+D169+D179+D184+D189+D194+D199</f>
        <v>0</v>
      </c>
      <c r="E139" s="3">
        <f t="shared" si="45"/>
        <v>0</v>
      </c>
      <c r="F139" s="3">
        <f t="shared" si="45"/>
        <v>0</v>
      </c>
      <c r="G139" s="3">
        <f t="shared" si="45"/>
        <v>0</v>
      </c>
      <c r="H139" s="3">
        <f t="shared" si="45"/>
        <v>0</v>
      </c>
      <c r="I139" s="16"/>
      <c r="J139" s="28"/>
      <c r="K139" s="28"/>
      <c r="L139" s="28"/>
      <c r="M139" s="28"/>
      <c r="N139" s="28"/>
      <c r="O139" s="28"/>
      <c r="P139" s="28"/>
    </row>
    <row r="140" spans="1:16" x14ac:dyDescent="0.25">
      <c r="A140" s="38" t="s">
        <v>16</v>
      </c>
      <c r="B140" s="39"/>
      <c r="C140" s="3">
        <f t="shared" si="44"/>
        <v>36336.300000000003</v>
      </c>
      <c r="D140" s="3">
        <f t="shared" ref="D140:H140" si="46">D145+D150+D155+D160+D165+D175+D170+D180+D185+D190+D195+D200</f>
        <v>14007.8</v>
      </c>
      <c r="E140" s="3">
        <f t="shared" si="46"/>
        <v>10328.5</v>
      </c>
      <c r="F140" s="3">
        <f t="shared" si="46"/>
        <v>6000</v>
      </c>
      <c r="G140" s="3">
        <f t="shared" si="46"/>
        <v>6000</v>
      </c>
      <c r="H140" s="3">
        <f t="shared" si="46"/>
        <v>0</v>
      </c>
      <c r="I140" s="16"/>
      <c r="J140" s="28"/>
      <c r="K140" s="28"/>
      <c r="L140" s="28"/>
      <c r="M140" s="28"/>
      <c r="N140" s="28"/>
      <c r="O140" s="28"/>
      <c r="P140" s="28"/>
    </row>
    <row r="141" spans="1:16" x14ac:dyDescent="0.25">
      <c r="A141" s="38" t="s">
        <v>4</v>
      </c>
      <c r="B141" s="39"/>
      <c r="C141" s="3">
        <f>E141+F141+H141+D141+G141</f>
        <v>28643.200000000001</v>
      </c>
      <c r="D141" s="3">
        <f t="shared" ref="D141:H141" si="47">D146+D151+D156+D161+D166+D176+D171+D181+D186+D191+D196+D201</f>
        <v>10141.4</v>
      </c>
      <c r="E141" s="3">
        <f t="shared" si="47"/>
        <v>12501.800000000001</v>
      </c>
      <c r="F141" s="3">
        <f t="shared" si="47"/>
        <v>3000</v>
      </c>
      <c r="G141" s="3">
        <f t="shared" si="47"/>
        <v>3000</v>
      </c>
      <c r="H141" s="3">
        <f t="shared" si="47"/>
        <v>0</v>
      </c>
      <c r="I141" s="16"/>
      <c r="J141" s="28"/>
      <c r="K141" s="28"/>
      <c r="L141" s="28"/>
      <c r="M141" s="28"/>
      <c r="N141" s="28"/>
      <c r="O141" s="28"/>
      <c r="P141" s="28"/>
    </row>
    <row r="142" spans="1:16" x14ac:dyDescent="0.25">
      <c r="A142" s="38" t="s">
        <v>17</v>
      </c>
      <c r="B142" s="39"/>
      <c r="C142" s="3">
        <f t="shared" si="44"/>
        <v>0</v>
      </c>
      <c r="D142" s="3">
        <f t="shared" ref="D142:H142" si="48">D147+D152+D157+D162+D167+D177+D172+D182+D187+D192+D197+D202</f>
        <v>0</v>
      </c>
      <c r="E142" s="3">
        <f t="shared" si="48"/>
        <v>0</v>
      </c>
      <c r="F142" s="3">
        <f t="shared" si="48"/>
        <v>0</v>
      </c>
      <c r="G142" s="3">
        <f t="shared" si="48"/>
        <v>0</v>
      </c>
      <c r="H142" s="3">
        <f t="shared" si="48"/>
        <v>0</v>
      </c>
      <c r="I142" s="16"/>
      <c r="J142" s="28"/>
      <c r="K142" s="28"/>
      <c r="L142" s="28"/>
      <c r="M142" s="28"/>
      <c r="N142" s="28"/>
      <c r="O142" s="28"/>
      <c r="P142" s="28"/>
    </row>
    <row r="143" spans="1:16" ht="37.5" customHeight="1" x14ac:dyDescent="0.25">
      <c r="A143" s="27" t="s">
        <v>59</v>
      </c>
      <c r="B143" s="30" t="s">
        <v>18</v>
      </c>
      <c r="C143" s="3">
        <f t="shared" si="44"/>
        <v>11983.3</v>
      </c>
      <c r="D143" s="3">
        <f>D144+D145+D146+D147</f>
        <v>5721</v>
      </c>
      <c r="E143" s="3">
        <f t="shared" ref="E143:H143" si="49">E144+E145+E146+E147</f>
        <v>6262.3</v>
      </c>
      <c r="F143" s="3">
        <f t="shared" si="49"/>
        <v>0</v>
      </c>
      <c r="G143" s="3">
        <f t="shared" si="49"/>
        <v>0</v>
      </c>
      <c r="H143" s="3">
        <f t="shared" si="49"/>
        <v>0</v>
      </c>
      <c r="I143" s="33" t="s">
        <v>99</v>
      </c>
      <c r="J143" s="30" t="s">
        <v>6</v>
      </c>
      <c r="K143" s="30">
        <v>66</v>
      </c>
      <c r="L143" s="30">
        <v>79</v>
      </c>
      <c r="M143" s="30">
        <v>94</v>
      </c>
      <c r="N143" s="30">
        <v>100</v>
      </c>
      <c r="O143" s="30">
        <v>100</v>
      </c>
      <c r="P143" s="30">
        <v>100</v>
      </c>
    </row>
    <row r="144" spans="1:16" ht="17.25" customHeight="1" x14ac:dyDescent="0.25">
      <c r="A144" s="6" t="s">
        <v>5</v>
      </c>
      <c r="B144" s="31"/>
      <c r="C144" s="3">
        <f t="shared" si="44"/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34"/>
      <c r="J144" s="31"/>
      <c r="K144" s="31"/>
      <c r="L144" s="31"/>
      <c r="M144" s="31"/>
      <c r="N144" s="31"/>
      <c r="O144" s="31"/>
      <c r="P144" s="31"/>
    </row>
    <row r="145" spans="1:16" ht="15" customHeight="1" x14ac:dyDescent="0.25">
      <c r="A145" s="6" t="s">
        <v>16</v>
      </c>
      <c r="B145" s="31"/>
      <c r="C145" s="3">
        <f t="shared" si="44"/>
        <v>2710.4</v>
      </c>
      <c r="D145" s="4">
        <v>2710.4</v>
      </c>
      <c r="E145" s="4">
        <v>0</v>
      </c>
      <c r="F145" s="4">
        <v>0</v>
      </c>
      <c r="G145" s="4">
        <v>0</v>
      </c>
      <c r="H145" s="4">
        <v>0</v>
      </c>
      <c r="I145" s="34"/>
      <c r="J145" s="31"/>
      <c r="K145" s="31"/>
      <c r="L145" s="31"/>
      <c r="M145" s="31"/>
      <c r="N145" s="31"/>
      <c r="O145" s="31"/>
      <c r="P145" s="31"/>
    </row>
    <row r="146" spans="1:16" x14ac:dyDescent="0.25">
      <c r="A146" s="6" t="s">
        <v>4</v>
      </c>
      <c r="B146" s="31"/>
      <c r="C146" s="3">
        <f t="shared" si="44"/>
        <v>9272.9</v>
      </c>
      <c r="D146" s="4">
        <v>3010.6</v>
      </c>
      <c r="E146" s="4">
        <v>6262.3</v>
      </c>
      <c r="F146" s="4">
        <v>0</v>
      </c>
      <c r="G146" s="4">
        <v>0</v>
      </c>
      <c r="H146" s="4">
        <v>0</v>
      </c>
      <c r="I146" s="34"/>
      <c r="J146" s="31"/>
      <c r="K146" s="31"/>
      <c r="L146" s="31"/>
      <c r="M146" s="31"/>
      <c r="N146" s="31"/>
      <c r="O146" s="31"/>
      <c r="P146" s="31"/>
    </row>
    <row r="147" spans="1:16" ht="18" customHeight="1" x14ac:dyDescent="0.25">
      <c r="A147" s="6" t="s">
        <v>17</v>
      </c>
      <c r="B147" s="32"/>
      <c r="C147" s="3">
        <f t="shared" si="44"/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34"/>
      <c r="J147" s="31"/>
      <c r="K147" s="31"/>
      <c r="L147" s="31"/>
      <c r="M147" s="31"/>
      <c r="N147" s="31"/>
      <c r="O147" s="31"/>
      <c r="P147" s="31"/>
    </row>
    <row r="148" spans="1:16" ht="32.25" customHeight="1" x14ac:dyDescent="0.25">
      <c r="A148" s="27" t="s">
        <v>109</v>
      </c>
      <c r="B148" s="30" t="s">
        <v>19</v>
      </c>
      <c r="C148" s="3">
        <f t="shared" si="44"/>
        <v>800</v>
      </c>
      <c r="D148" s="3">
        <f t="shared" ref="D148:H148" si="50">D149+D150+D151+D152</f>
        <v>800</v>
      </c>
      <c r="E148" s="3">
        <f t="shared" si="50"/>
        <v>0</v>
      </c>
      <c r="F148" s="3">
        <f t="shared" si="50"/>
        <v>0</v>
      </c>
      <c r="G148" s="3">
        <f t="shared" si="50"/>
        <v>0</v>
      </c>
      <c r="H148" s="3">
        <f t="shared" si="50"/>
        <v>0</v>
      </c>
      <c r="I148" s="33" t="s">
        <v>110</v>
      </c>
      <c r="J148" s="30" t="s">
        <v>6</v>
      </c>
      <c r="K148" s="30">
        <v>95</v>
      </c>
      <c r="L148" s="30">
        <v>99</v>
      </c>
      <c r="M148" s="30">
        <v>100</v>
      </c>
      <c r="N148" s="30">
        <v>100</v>
      </c>
      <c r="O148" s="30">
        <v>100</v>
      </c>
      <c r="P148" s="30">
        <v>100</v>
      </c>
    </row>
    <row r="149" spans="1:16" x14ac:dyDescent="0.25">
      <c r="A149" s="6" t="s">
        <v>5</v>
      </c>
      <c r="B149" s="31"/>
      <c r="C149" s="3">
        <f t="shared" si="44"/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34"/>
      <c r="J149" s="31"/>
      <c r="K149" s="31"/>
      <c r="L149" s="31"/>
      <c r="M149" s="31"/>
      <c r="N149" s="31"/>
      <c r="O149" s="31"/>
      <c r="P149" s="31"/>
    </row>
    <row r="150" spans="1:16" x14ac:dyDescent="0.25">
      <c r="A150" s="6" t="s">
        <v>16</v>
      </c>
      <c r="B150" s="31"/>
      <c r="C150" s="3">
        <f t="shared" si="44"/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34"/>
      <c r="J150" s="31"/>
      <c r="K150" s="31"/>
      <c r="L150" s="31"/>
      <c r="M150" s="31"/>
      <c r="N150" s="31"/>
      <c r="O150" s="31"/>
      <c r="P150" s="31"/>
    </row>
    <row r="151" spans="1:16" x14ac:dyDescent="0.25">
      <c r="A151" s="6" t="s">
        <v>4</v>
      </c>
      <c r="B151" s="31"/>
      <c r="C151" s="3">
        <f t="shared" si="44"/>
        <v>800</v>
      </c>
      <c r="D151" s="4">
        <v>800</v>
      </c>
      <c r="E151" s="4">
        <v>0</v>
      </c>
      <c r="F151" s="4">
        <v>0</v>
      </c>
      <c r="G151" s="4">
        <v>0</v>
      </c>
      <c r="H151" s="4">
        <v>0</v>
      </c>
      <c r="I151" s="34"/>
      <c r="J151" s="31"/>
      <c r="K151" s="31"/>
      <c r="L151" s="31"/>
      <c r="M151" s="31"/>
      <c r="N151" s="31"/>
      <c r="O151" s="31"/>
      <c r="P151" s="31"/>
    </row>
    <row r="152" spans="1:16" ht="18.75" customHeight="1" x14ac:dyDescent="0.25">
      <c r="A152" s="6" t="s">
        <v>17</v>
      </c>
      <c r="B152" s="32"/>
      <c r="C152" s="3">
        <f t="shared" si="44"/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35"/>
      <c r="J152" s="32"/>
      <c r="K152" s="32"/>
      <c r="L152" s="32"/>
      <c r="M152" s="32"/>
      <c r="N152" s="32"/>
      <c r="O152" s="32"/>
      <c r="P152" s="32"/>
    </row>
    <row r="153" spans="1:16" ht="48.75" customHeight="1" x14ac:dyDescent="0.25">
      <c r="A153" s="27" t="s">
        <v>111</v>
      </c>
      <c r="B153" s="30" t="s">
        <v>19</v>
      </c>
      <c r="C153" s="3">
        <f t="shared" si="44"/>
        <v>0</v>
      </c>
      <c r="D153" s="3">
        <f t="shared" ref="D153:H153" si="51">D154+D155+D156+D157</f>
        <v>0</v>
      </c>
      <c r="E153" s="3">
        <f t="shared" si="51"/>
        <v>0</v>
      </c>
      <c r="F153" s="3">
        <f t="shared" si="51"/>
        <v>0</v>
      </c>
      <c r="G153" s="3">
        <f t="shared" si="51"/>
        <v>0</v>
      </c>
      <c r="H153" s="3">
        <f t="shared" si="51"/>
        <v>0</v>
      </c>
      <c r="I153" s="33" t="s">
        <v>112</v>
      </c>
      <c r="J153" s="59" t="s">
        <v>6</v>
      </c>
      <c r="K153" s="59">
        <v>6</v>
      </c>
      <c r="L153" s="59">
        <v>6</v>
      </c>
      <c r="M153" s="59">
        <v>6</v>
      </c>
      <c r="N153" s="59">
        <v>6</v>
      </c>
      <c r="O153" s="59">
        <v>25</v>
      </c>
      <c r="P153" s="59">
        <v>44</v>
      </c>
    </row>
    <row r="154" spans="1:16" x14ac:dyDescent="0.25">
      <c r="A154" s="6" t="s">
        <v>5</v>
      </c>
      <c r="B154" s="31"/>
      <c r="C154" s="3">
        <f t="shared" si="44"/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34"/>
      <c r="J154" s="60"/>
      <c r="K154" s="60"/>
      <c r="L154" s="60"/>
      <c r="M154" s="60"/>
      <c r="N154" s="60"/>
      <c r="O154" s="60"/>
      <c r="P154" s="60"/>
    </row>
    <row r="155" spans="1:16" x14ac:dyDescent="0.25">
      <c r="A155" s="6" t="s">
        <v>16</v>
      </c>
      <c r="B155" s="31"/>
      <c r="C155" s="3">
        <f t="shared" si="44"/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34"/>
      <c r="J155" s="60"/>
      <c r="K155" s="60"/>
      <c r="L155" s="60"/>
      <c r="M155" s="60"/>
      <c r="N155" s="60"/>
      <c r="O155" s="60"/>
      <c r="P155" s="60"/>
    </row>
    <row r="156" spans="1:16" x14ac:dyDescent="0.25">
      <c r="A156" s="6" t="s">
        <v>4</v>
      </c>
      <c r="B156" s="31"/>
      <c r="C156" s="3">
        <f t="shared" si="44"/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34"/>
      <c r="J156" s="60"/>
      <c r="K156" s="60"/>
      <c r="L156" s="60"/>
      <c r="M156" s="60"/>
      <c r="N156" s="60"/>
      <c r="O156" s="60"/>
      <c r="P156" s="60"/>
    </row>
    <row r="157" spans="1:16" ht="18.75" customHeight="1" x14ac:dyDescent="0.25">
      <c r="A157" s="6" t="s">
        <v>17</v>
      </c>
      <c r="B157" s="32"/>
      <c r="C157" s="3">
        <f t="shared" si="44"/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35"/>
      <c r="J157" s="61"/>
      <c r="K157" s="61"/>
      <c r="L157" s="61"/>
      <c r="M157" s="61"/>
      <c r="N157" s="61"/>
      <c r="O157" s="61"/>
      <c r="P157" s="61"/>
    </row>
    <row r="158" spans="1:16" ht="67.5" customHeight="1" x14ac:dyDescent="0.25">
      <c r="A158" s="27" t="s">
        <v>113</v>
      </c>
      <c r="B158" s="30" t="s">
        <v>19</v>
      </c>
      <c r="C158" s="3">
        <f t="shared" si="44"/>
        <v>1313.4</v>
      </c>
      <c r="D158" s="3">
        <f t="shared" ref="D158:H158" si="52">D159+D160+D161+D162</f>
        <v>1313.4</v>
      </c>
      <c r="E158" s="3">
        <f t="shared" si="52"/>
        <v>0</v>
      </c>
      <c r="F158" s="3">
        <f t="shared" si="52"/>
        <v>0</v>
      </c>
      <c r="G158" s="3">
        <f t="shared" si="52"/>
        <v>0</v>
      </c>
      <c r="H158" s="3">
        <f t="shared" si="52"/>
        <v>0</v>
      </c>
      <c r="I158" s="33" t="s">
        <v>114</v>
      </c>
      <c r="J158" s="30" t="s">
        <v>8</v>
      </c>
      <c r="K158" s="30">
        <v>3</v>
      </c>
      <c r="L158" s="30">
        <v>4</v>
      </c>
      <c r="M158" s="30">
        <v>6</v>
      </c>
      <c r="N158" s="30">
        <v>6</v>
      </c>
      <c r="O158" s="30">
        <v>6</v>
      </c>
      <c r="P158" s="30">
        <v>6</v>
      </c>
    </row>
    <row r="159" spans="1:16" x14ac:dyDescent="0.25">
      <c r="A159" s="6" t="s">
        <v>5</v>
      </c>
      <c r="B159" s="31"/>
      <c r="C159" s="3">
        <f t="shared" si="44"/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34"/>
      <c r="J159" s="31"/>
      <c r="K159" s="31"/>
      <c r="L159" s="31"/>
      <c r="M159" s="31"/>
      <c r="N159" s="31"/>
      <c r="O159" s="31"/>
      <c r="P159" s="31"/>
    </row>
    <row r="160" spans="1:16" x14ac:dyDescent="0.25">
      <c r="A160" s="6" t="s">
        <v>16</v>
      </c>
      <c r="B160" s="31"/>
      <c r="C160" s="3">
        <f t="shared" si="44"/>
        <v>852.4</v>
      </c>
      <c r="D160" s="4">
        <v>852.4</v>
      </c>
      <c r="E160" s="4">
        <v>0</v>
      </c>
      <c r="F160" s="4">
        <v>0</v>
      </c>
      <c r="G160" s="4">
        <v>0</v>
      </c>
      <c r="H160" s="4">
        <v>0</v>
      </c>
      <c r="I160" s="34"/>
      <c r="J160" s="31"/>
      <c r="K160" s="31"/>
      <c r="L160" s="31"/>
      <c r="M160" s="31"/>
      <c r="N160" s="31"/>
      <c r="O160" s="31"/>
      <c r="P160" s="31"/>
    </row>
    <row r="161" spans="1:16" x14ac:dyDescent="0.25">
      <c r="A161" s="6" t="s">
        <v>4</v>
      </c>
      <c r="B161" s="31"/>
      <c r="C161" s="3">
        <f t="shared" si="44"/>
        <v>461</v>
      </c>
      <c r="D161" s="4">
        <v>461</v>
      </c>
      <c r="E161" s="4">
        <v>0</v>
      </c>
      <c r="F161" s="4">
        <v>0</v>
      </c>
      <c r="G161" s="4">
        <v>0</v>
      </c>
      <c r="H161" s="4">
        <v>0</v>
      </c>
      <c r="I161" s="34"/>
      <c r="J161" s="31"/>
      <c r="K161" s="31"/>
      <c r="L161" s="31"/>
      <c r="M161" s="31"/>
      <c r="N161" s="31"/>
      <c r="O161" s="31"/>
      <c r="P161" s="31"/>
    </row>
    <row r="162" spans="1:16" ht="18.75" customHeight="1" x14ac:dyDescent="0.25">
      <c r="A162" s="6" t="s">
        <v>17</v>
      </c>
      <c r="B162" s="32"/>
      <c r="C162" s="3">
        <f t="shared" si="44"/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35"/>
      <c r="J162" s="32"/>
      <c r="K162" s="32"/>
      <c r="L162" s="32"/>
      <c r="M162" s="32"/>
      <c r="N162" s="32"/>
      <c r="O162" s="32"/>
      <c r="P162" s="32"/>
    </row>
    <row r="163" spans="1:16" ht="60.75" customHeight="1" x14ac:dyDescent="0.25">
      <c r="A163" s="27" t="s">
        <v>115</v>
      </c>
      <c r="B163" s="30" t="s">
        <v>19</v>
      </c>
      <c r="C163" s="3">
        <f t="shared" si="44"/>
        <v>549.4</v>
      </c>
      <c r="D163" s="3">
        <f t="shared" ref="D163:H163" si="53">D164+D165+D166+D167</f>
        <v>0</v>
      </c>
      <c r="E163" s="3">
        <f t="shared" si="53"/>
        <v>549.4</v>
      </c>
      <c r="F163" s="3">
        <f t="shared" si="53"/>
        <v>0</v>
      </c>
      <c r="G163" s="3">
        <f t="shared" si="53"/>
        <v>0</v>
      </c>
      <c r="H163" s="3">
        <f t="shared" si="53"/>
        <v>0</v>
      </c>
      <c r="I163" s="33" t="s">
        <v>116</v>
      </c>
      <c r="J163" s="30" t="s">
        <v>8</v>
      </c>
      <c r="K163" s="59">
        <v>3</v>
      </c>
      <c r="L163" s="59">
        <v>4</v>
      </c>
      <c r="M163" s="59">
        <v>6</v>
      </c>
      <c r="N163" s="59">
        <v>6</v>
      </c>
      <c r="O163" s="59">
        <v>6</v>
      </c>
      <c r="P163" s="59">
        <v>6</v>
      </c>
    </row>
    <row r="164" spans="1:16" x14ac:dyDescent="0.25">
      <c r="A164" s="6" t="s">
        <v>5</v>
      </c>
      <c r="B164" s="31"/>
      <c r="C164" s="3">
        <f t="shared" si="44"/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34"/>
      <c r="J164" s="31"/>
      <c r="K164" s="60"/>
      <c r="L164" s="60"/>
      <c r="M164" s="60"/>
      <c r="N164" s="60"/>
      <c r="O164" s="60"/>
      <c r="P164" s="60"/>
    </row>
    <row r="165" spans="1:16" x14ac:dyDescent="0.25">
      <c r="A165" s="6" t="s">
        <v>16</v>
      </c>
      <c r="B165" s="31"/>
      <c r="C165" s="3">
        <f t="shared" si="44"/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34"/>
      <c r="J165" s="31"/>
      <c r="K165" s="60"/>
      <c r="L165" s="60"/>
      <c r="M165" s="60"/>
      <c r="N165" s="60"/>
      <c r="O165" s="60"/>
      <c r="P165" s="60"/>
    </row>
    <row r="166" spans="1:16" x14ac:dyDescent="0.25">
      <c r="A166" s="6" t="s">
        <v>4</v>
      </c>
      <c r="B166" s="31"/>
      <c r="C166" s="3">
        <f t="shared" si="44"/>
        <v>549.4</v>
      </c>
      <c r="D166" s="4">
        <v>0</v>
      </c>
      <c r="E166" s="4">
        <v>549.4</v>
      </c>
      <c r="F166" s="4">
        <v>0</v>
      </c>
      <c r="G166" s="4">
        <v>0</v>
      </c>
      <c r="H166" s="4">
        <v>0</v>
      </c>
      <c r="I166" s="34"/>
      <c r="J166" s="31"/>
      <c r="K166" s="60"/>
      <c r="L166" s="60"/>
      <c r="M166" s="60"/>
      <c r="N166" s="60"/>
      <c r="O166" s="60"/>
      <c r="P166" s="60"/>
    </row>
    <row r="167" spans="1:16" ht="18.75" customHeight="1" x14ac:dyDescent="0.25">
      <c r="A167" s="6" t="s">
        <v>17</v>
      </c>
      <c r="B167" s="32"/>
      <c r="C167" s="3">
        <f t="shared" si="44"/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35"/>
      <c r="J167" s="32"/>
      <c r="K167" s="61"/>
      <c r="L167" s="61"/>
      <c r="M167" s="61"/>
      <c r="N167" s="61"/>
      <c r="O167" s="61"/>
      <c r="P167" s="61"/>
    </row>
    <row r="168" spans="1:16" ht="60.75" customHeight="1" x14ac:dyDescent="0.25">
      <c r="A168" s="27" t="s">
        <v>230</v>
      </c>
      <c r="B168" s="30" t="s">
        <v>19</v>
      </c>
      <c r="C168" s="3">
        <f t="shared" si="44"/>
        <v>3358</v>
      </c>
      <c r="D168" s="3">
        <f t="shared" ref="D168:H168" si="54">D169+D170+D171+D172</f>
        <v>0</v>
      </c>
      <c r="E168" s="3">
        <f t="shared" si="54"/>
        <v>3358</v>
      </c>
      <c r="F168" s="3">
        <f t="shared" si="54"/>
        <v>0</v>
      </c>
      <c r="G168" s="3">
        <f t="shared" si="54"/>
        <v>0</v>
      </c>
      <c r="H168" s="3">
        <f t="shared" si="54"/>
        <v>0</v>
      </c>
      <c r="I168" s="33" t="s">
        <v>117</v>
      </c>
      <c r="J168" s="30" t="s">
        <v>8</v>
      </c>
      <c r="K168" s="59">
        <v>3</v>
      </c>
      <c r="L168" s="59">
        <v>4</v>
      </c>
      <c r="M168" s="59">
        <v>6</v>
      </c>
      <c r="N168" s="59">
        <v>6</v>
      </c>
      <c r="O168" s="59">
        <v>6</v>
      </c>
      <c r="P168" s="59">
        <v>6</v>
      </c>
    </row>
    <row r="169" spans="1:16" x14ac:dyDescent="0.25">
      <c r="A169" s="6" t="s">
        <v>5</v>
      </c>
      <c r="B169" s="31"/>
      <c r="C169" s="3">
        <f t="shared" si="44"/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34"/>
      <c r="J169" s="31"/>
      <c r="K169" s="60"/>
      <c r="L169" s="60"/>
      <c r="M169" s="60"/>
      <c r="N169" s="60"/>
      <c r="O169" s="60"/>
      <c r="P169" s="60"/>
    </row>
    <row r="170" spans="1:16" x14ac:dyDescent="0.25">
      <c r="A170" s="6" t="s">
        <v>16</v>
      </c>
      <c r="B170" s="31"/>
      <c r="C170" s="3">
        <f t="shared" si="44"/>
        <v>858</v>
      </c>
      <c r="D170" s="4">
        <v>0</v>
      </c>
      <c r="E170" s="4">
        <v>858</v>
      </c>
      <c r="F170" s="4">
        <v>0</v>
      </c>
      <c r="G170" s="4">
        <v>0</v>
      </c>
      <c r="H170" s="4">
        <v>0</v>
      </c>
      <c r="I170" s="34"/>
      <c r="J170" s="31"/>
      <c r="K170" s="60"/>
      <c r="L170" s="60"/>
      <c r="M170" s="60"/>
      <c r="N170" s="60"/>
      <c r="O170" s="60"/>
      <c r="P170" s="60"/>
    </row>
    <row r="171" spans="1:16" x14ac:dyDescent="0.25">
      <c r="A171" s="6" t="s">
        <v>4</v>
      </c>
      <c r="B171" s="31"/>
      <c r="C171" s="3">
        <f t="shared" si="44"/>
        <v>2500</v>
      </c>
      <c r="D171" s="4">
        <v>0</v>
      </c>
      <c r="E171" s="4">
        <v>2500</v>
      </c>
      <c r="F171" s="4">
        <v>0</v>
      </c>
      <c r="G171" s="4">
        <v>0</v>
      </c>
      <c r="H171" s="4">
        <v>0</v>
      </c>
      <c r="I171" s="34"/>
      <c r="J171" s="31"/>
      <c r="K171" s="60"/>
      <c r="L171" s="60"/>
      <c r="M171" s="60"/>
      <c r="N171" s="60"/>
      <c r="O171" s="60"/>
      <c r="P171" s="60"/>
    </row>
    <row r="172" spans="1:16" ht="18.75" customHeight="1" x14ac:dyDescent="0.25">
      <c r="A172" s="6" t="s">
        <v>17</v>
      </c>
      <c r="B172" s="32"/>
      <c r="C172" s="3">
        <f t="shared" si="44"/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35"/>
      <c r="J172" s="32"/>
      <c r="K172" s="61"/>
      <c r="L172" s="61"/>
      <c r="M172" s="61"/>
      <c r="N172" s="61"/>
      <c r="O172" s="61"/>
      <c r="P172" s="61"/>
    </row>
    <row r="173" spans="1:16" ht="69.75" customHeight="1" x14ac:dyDescent="0.25">
      <c r="A173" s="27" t="s">
        <v>150</v>
      </c>
      <c r="B173" s="30" t="s">
        <v>19</v>
      </c>
      <c r="C173" s="3">
        <f t="shared" si="44"/>
        <v>8629.9</v>
      </c>
      <c r="D173" s="3">
        <f t="shared" ref="D173:H173" si="55">D174+D175+D176+D177</f>
        <v>0</v>
      </c>
      <c r="E173" s="3">
        <f t="shared" si="55"/>
        <v>8629.9</v>
      </c>
      <c r="F173" s="3">
        <f t="shared" si="55"/>
        <v>0</v>
      </c>
      <c r="G173" s="3">
        <f t="shared" si="55"/>
        <v>0</v>
      </c>
      <c r="H173" s="3">
        <f t="shared" si="55"/>
        <v>0</v>
      </c>
      <c r="I173" s="33" t="s">
        <v>146</v>
      </c>
      <c r="J173" s="30" t="s">
        <v>8</v>
      </c>
      <c r="K173" s="59">
        <v>0</v>
      </c>
      <c r="L173" s="59">
        <v>3</v>
      </c>
      <c r="M173" s="59">
        <v>5</v>
      </c>
      <c r="N173" s="59">
        <v>6</v>
      </c>
      <c r="O173" s="59">
        <v>7</v>
      </c>
      <c r="P173" s="59">
        <v>7</v>
      </c>
    </row>
    <row r="174" spans="1:16" x14ac:dyDescent="0.25">
      <c r="A174" s="6" t="s">
        <v>5</v>
      </c>
      <c r="B174" s="31"/>
      <c r="C174" s="3">
        <f t="shared" si="44"/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34"/>
      <c r="J174" s="31"/>
      <c r="K174" s="60"/>
      <c r="L174" s="60"/>
      <c r="M174" s="60"/>
      <c r="N174" s="60"/>
      <c r="O174" s="60"/>
      <c r="P174" s="60"/>
    </row>
    <row r="175" spans="1:16" x14ac:dyDescent="0.25">
      <c r="A175" s="6" t="s">
        <v>16</v>
      </c>
      <c r="B175" s="31"/>
      <c r="C175" s="3">
        <f t="shared" si="44"/>
        <v>6470.5</v>
      </c>
      <c r="D175" s="4">
        <v>0</v>
      </c>
      <c r="E175" s="4">
        <v>6470.5</v>
      </c>
      <c r="F175" s="4">
        <v>0</v>
      </c>
      <c r="G175" s="4">
        <v>0</v>
      </c>
      <c r="H175" s="4">
        <v>0</v>
      </c>
      <c r="I175" s="34"/>
      <c r="J175" s="31"/>
      <c r="K175" s="60"/>
      <c r="L175" s="60"/>
      <c r="M175" s="60"/>
      <c r="N175" s="60"/>
      <c r="O175" s="60"/>
      <c r="P175" s="60"/>
    </row>
    <row r="176" spans="1:16" x14ac:dyDescent="0.25">
      <c r="A176" s="6" t="s">
        <v>4</v>
      </c>
      <c r="B176" s="31"/>
      <c r="C176" s="3">
        <f t="shared" si="44"/>
        <v>2159.4</v>
      </c>
      <c r="D176" s="4">
        <v>0</v>
      </c>
      <c r="E176" s="4">
        <v>2159.4</v>
      </c>
      <c r="F176" s="4">
        <v>0</v>
      </c>
      <c r="G176" s="4">
        <v>0</v>
      </c>
      <c r="H176" s="4">
        <v>0</v>
      </c>
      <c r="I176" s="34"/>
      <c r="J176" s="31"/>
      <c r="K176" s="60"/>
      <c r="L176" s="60"/>
      <c r="M176" s="60"/>
      <c r="N176" s="60"/>
      <c r="O176" s="60"/>
      <c r="P176" s="60"/>
    </row>
    <row r="177" spans="1:16" x14ac:dyDescent="0.25">
      <c r="A177" s="6" t="s">
        <v>17</v>
      </c>
      <c r="B177" s="32"/>
      <c r="C177" s="3">
        <f t="shared" si="44"/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35"/>
      <c r="J177" s="32"/>
      <c r="K177" s="61"/>
      <c r="L177" s="61"/>
      <c r="M177" s="61"/>
      <c r="N177" s="61"/>
      <c r="O177" s="61"/>
      <c r="P177" s="61"/>
    </row>
    <row r="178" spans="1:16" ht="69" customHeight="1" x14ac:dyDescent="0.25">
      <c r="A178" s="27" t="s">
        <v>149</v>
      </c>
      <c r="B178" s="30" t="s">
        <v>19</v>
      </c>
      <c r="C178" s="3">
        <f t="shared" si="44"/>
        <v>9866.4</v>
      </c>
      <c r="D178" s="3">
        <f t="shared" ref="D178:H178" si="56">D179+D180+D181+D182</f>
        <v>9866.4</v>
      </c>
      <c r="E178" s="3">
        <f t="shared" si="56"/>
        <v>0</v>
      </c>
      <c r="F178" s="3">
        <f t="shared" si="56"/>
        <v>0</v>
      </c>
      <c r="G178" s="3">
        <f t="shared" si="56"/>
        <v>0</v>
      </c>
      <c r="H178" s="3">
        <f t="shared" si="56"/>
        <v>0</v>
      </c>
      <c r="I178" s="33" t="s">
        <v>145</v>
      </c>
      <c r="J178" s="30" t="s">
        <v>8</v>
      </c>
      <c r="K178" s="30">
        <v>0</v>
      </c>
      <c r="L178" s="30">
        <v>3</v>
      </c>
      <c r="M178" s="30">
        <v>5</v>
      </c>
      <c r="N178" s="30">
        <v>6</v>
      </c>
      <c r="O178" s="30">
        <v>7</v>
      </c>
      <c r="P178" s="30">
        <v>7</v>
      </c>
    </row>
    <row r="179" spans="1:16" x14ac:dyDescent="0.25">
      <c r="A179" s="6" t="s">
        <v>5</v>
      </c>
      <c r="B179" s="31"/>
      <c r="C179" s="3">
        <f t="shared" si="44"/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34"/>
      <c r="J179" s="31"/>
      <c r="K179" s="31"/>
      <c r="L179" s="31"/>
      <c r="M179" s="31"/>
      <c r="N179" s="31"/>
      <c r="O179" s="31"/>
      <c r="P179" s="31"/>
    </row>
    <row r="180" spans="1:16" x14ac:dyDescent="0.25">
      <c r="A180" s="6" t="s">
        <v>16</v>
      </c>
      <c r="B180" s="31"/>
      <c r="C180" s="3">
        <f t="shared" si="44"/>
        <v>7445</v>
      </c>
      <c r="D180" s="4">
        <v>7445</v>
      </c>
      <c r="E180" s="4">
        <v>0</v>
      </c>
      <c r="F180" s="4">
        <v>0</v>
      </c>
      <c r="G180" s="4">
        <v>0</v>
      </c>
      <c r="H180" s="4">
        <v>0</v>
      </c>
      <c r="I180" s="34"/>
      <c r="J180" s="31"/>
      <c r="K180" s="31"/>
      <c r="L180" s="31"/>
      <c r="M180" s="31"/>
      <c r="N180" s="31"/>
      <c r="O180" s="31"/>
      <c r="P180" s="31"/>
    </row>
    <row r="181" spans="1:16" x14ac:dyDescent="0.25">
      <c r="A181" s="6" t="s">
        <v>4</v>
      </c>
      <c r="B181" s="31"/>
      <c r="C181" s="3">
        <f t="shared" si="44"/>
        <v>2421.4</v>
      </c>
      <c r="D181" s="4">
        <v>2421.4</v>
      </c>
      <c r="E181" s="4">
        <v>0</v>
      </c>
      <c r="F181" s="4">
        <v>0</v>
      </c>
      <c r="G181" s="4">
        <v>0</v>
      </c>
      <c r="H181" s="4">
        <v>0</v>
      </c>
      <c r="I181" s="34"/>
      <c r="J181" s="31"/>
      <c r="K181" s="31"/>
      <c r="L181" s="31"/>
      <c r="M181" s="31"/>
      <c r="N181" s="31"/>
      <c r="O181" s="31"/>
      <c r="P181" s="31"/>
    </row>
    <row r="182" spans="1:16" x14ac:dyDescent="0.25">
      <c r="A182" s="6" t="s">
        <v>17</v>
      </c>
      <c r="B182" s="32"/>
      <c r="C182" s="3">
        <f t="shared" si="44"/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35"/>
      <c r="J182" s="32"/>
      <c r="K182" s="32"/>
      <c r="L182" s="32"/>
      <c r="M182" s="32"/>
      <c r="N182" s="32"/>
      <c r="O182" s="32"/>
      <c r="P182" s="32"/>
    </row>
    <row r="183" spans="1:16" ht="71.25" customHeight="1" x14ac:dyDescent="0.25">
      <c r="A183" s="27" t="s">
        <v>151</v>
      </c>
      <c r="B183" s="30" t="s">
        <v>19</v>
      </c>
      <c r="C183" s="3">
        <f t="shared" si="44"/>
        <v>0</v>
      </c>
      <c r="D183" s="3">
        <f t="shared" ref="D183:H183" si="57">D184+D185+D186+D187</f>
        <v>0</v>
      </c>
      <c r="E183" s="3">
        <f t="shared" si="57"/>
        <v>0</v>
      </c>
      <c r="F183" s="3">
        <f t="shared" si="57"/>
        <v>0</v>
      </c>
      <c r="G183" s="3">
        <f t="shared" si="57"/>
        <v>0</v>
      </c>
      <c r="H183" s="3">
        <f t="shared" si="57"/>
        <v>0</v>
      </c>
      <c r="I183" s="33" t="s">
        <v>144</v>
      </c>
      <c r="J183" s="30" t="s">
        <v>8</v>
      </c>
      <c r="K183" s="59">
        <v>0</v>
      </c>
      <c r="L183" s="59">
        <v>3</v>
      </c>
      <c r="M183" s="59">
        <v>5</v>
      </c>
      <c r="N183" s="59">
        <v>6</v>
      </c>
      <c r="O183" s="59">
        <v>7</v>
      </c>
      <c r="P183" s="59">
        <v>7</v>
      </c>
    </row>
    <row r="184" spans="1:16" x14ac:dyDescent="0.25">
      <c r="A184" s="6" t="s">
        <v>5</v>
      </c>
      <c r="B184" s="31"/>
      <c r="C184" s="3">
        <f t="shared" si="44"/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34"/>
      <c r="J184" s="31"/>
      <c r="K184" s="60"/>
      <c r="L184" s="60"/>
      <c r="M184" s="60"/>
      <c r="N184" s="60"/>
      <c r="O184" s="60"/>
      <c r="P184" s="60"/>
    </row>
    <row r="185" spans="1:16" x14ac:dyDescent="0.25">
      <c r="A185" s="6" t="s">
        <v>16</v>
      </c>
      <c r="B185" s="31"/>
      <c r="C185" s="3">
        <f t="shared" si="44"/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34"/>
      <c r="J185" s="31"/>
      <c r="K185" s="60"/>
      <c r="L185" s="60"/>
      <c r="M185" s="60"/>
      <c r="N185" s="60"/>
      <c r="O185" s="60"/>
      <c r="P185" s="60"/>
    </row>
    <row r="186" spans="1:16" x14ac:dyDescent="0.25">
      <c r="A186" s="6" t="s">
        <v>4</v>
      </c>
      <c r="B186" s="31"/>
      <c r="C186" s="3">
        <f t="shared" si="44"/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34"/>
      <c r="J186" s="31"/>
      <c r="K186" s="60"/>
      <c r="L186" s="60"/>
      <c r="M186" s="60"/>
      <c r="N186" s="60"/>
      <c r="O186" s="60"/>
      <c r="P186" s="60"/>
    </row>
    <row r="187" spans="1:16" x14ac:dyDescent="0.25">
      <c r="A187" s="6" t="s">
        <v>17</v>
      </c>
      <c r="B187" s="32"/>
      <c r="C187" s="3">
        <f t="shared" si="44"/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35"/>
      <c r="J187" s="32"/>
      <c r="K187" s="61"/>
      <c r="L187" s="61"/>
      <c r="M187" s="61"/>
      <c r="N187" s="61"/>
      <c r="O187" s="61"/>
      <c r="P187" s="61"/>
    </row>
    <row r="188" spans="1:16" ht="75" customHeight="1" x14ac:dyDescent="0.25">
      <c r="A188" s="27" t="s">
        <v>152</v>
      </c>
      <c r="B188" s="30" t="s">
        <v>19</v>
      </c>
      <c r="C188" s="3">
        <f t="shared" si="44"/>
        <v>0</v>
      </c>
      <c r="D188" s="3">
        <f t="shared" ref="D188:H188" si="58">D189+D190+D191+D192</f>
        <v>0</v>
      </c>
      <c r="E188" s="3">
        <f t="shared" si="58"/>
        <v>0</v>
      </c>
      <c r="F188" s="3">
        <f t="shared" si="58"/>
        <v>0</v>
      </c>
      <c r="G188" s="3">
        <f t="shared" si="58"/>
        <v>0</v>
      </c>
      <c r="H188" s="3">
        <f t="shared" si="58"/>
        <v>0</v>
      </c>
      <c r="I188" s="33" t="s">
        <v>143</v>
      </c>
      <c r="J188" s="30" t="s">
        <v>8</v>
      </c>
      <c r="K188" s="59">
        <v>0</v>
      </c>
      <c r="L188" s="59">
        <v>3</v>
      </c>
      <c r="M188" s="59">
        <v>5</v>
      </c>
      <c r="N188" s="59">
        <v>6</v>
      </c>
      <c r="O188" s="59">
        <v>7</v>
      </c>
      <c r="P188" s="59">
        <v>7</v>
      </c>
    </row>
    <row r="189" spans="1:16" x14ac:dyDescent="0.25">
      <c r="A189" s="6" t="s">
        <v>5</v>
      </c>
      <c r="B189" s="31"/>
      <c r="C189" s="3">
        <f t="shared" si="44"/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34"/>
      <c r="J189" s="31"/>
      <c r="K189" s="60"/>
      <c r="L189" s="60"/>
      <c r="M189" s="60"/>
      <c r="N189" s="60"/>
      <c r="O189" s="60"/>
      <c r="P189" s="60"/>
    </row>
    <row r="190" spans="1:16" x14ac:dyDescent="0.25">
      <c r="A190" s="6" t="s">
        <v>16</v>
      </c>
      <c r="B190" s="31"/>
      <c r="C190" s="3">
        <f t="shared" si="44"/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34"/>
      <c r="J190" s="31"/>
      <c r="K190" s="60"/>
      <c r="L190" s="60"/>
      <c r="M190" s="60"/>
      <c r="N190" s="60"/>
      <c r="O190" s="60"/>
      <c r="P190" s="60"/>
    </row>
    <row r="191" spans="1:16" x14ac:dyDescent="0.25">
      <c r="A191" s="6" t="s">
        <v>4</v>
      </c>
      <c r="B191" s="31"/>
      <c r="C191" s="3">
        <f t="shared" si="44"/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34"/>
      <c r="J191" s="31"/>
      <c r="K191" s="60"/>
      <c r="L191" s="60"/>
      <c r="M191" s="60"/>
      <c r="N191" s="60"/>
      <c r="O191" s="60"/>
      <c r="P191" s="60"/>
    </row>
    <row r="192" spans="1:16" x14ac:dyDescent="0.25">
      <c r="A192" s="6" t="s">
        <v>17</v>
      </c>
      <c r="B192" s="32"/>
      <c r="C192" s="3">
        <f t="shared" si="44"/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35"/>
      <c r="J192" s="32"/>
      <c r="K192" s="61"/>
      <c r="L192" s="61"/>
      <c r="M192" s="61"/>
      <c r="N192" s="61"/>
      <c r="O192" s="61"/>
      <c r="P192" s="61"/>
    </row>
    <row r="193" spans="1:16" ht="75" customHeight="1" x14ac:dyDescent="0.25">
      <c r="A193" s="27" t="s">
        <v>168</v>
      </c>
      <c r="B193" s="30" t="s">
        <v>19</v>
      </c>
      <c r="C193" s="3">
        <f t="shared" si="44"/>
        <v>28479.1</v>
      </c>
      <c r="D193" s="3">
        <f>D194+D195+D196+D197</f>
        <v>6448.4</v>
      </c>
      <c r="E193" s="3">
        <f>E194+E195+E196+E197</f>
        <v>4030.7</v>
      </c>
      <c r="F193" s="3">
        <f>F194+F195+F196+F197</f>
        <v>9000</v>
      </c>
      <c r="G193" s="3">
        <f>G194+G195+G196+G197</f>
        <v>9000</v>
      </c>
      <c r="H193" s="3">
        <f>H194+H195+H196+H197</f>
        <v>0</v>
      </c>
      <c r="I193" s="33" t="s">
        <v>170</v>
      </c>
      <c r="J193" s="30" t="s">
        <v>8</v>
      </c>
      <c r="K193" s="30">
        <v>0</v>
      </c>
      <c r="L193" s="30">
        <v>3</v>
      </c>
      <c r="M193" s="30">
        <v>5</v>
      </c>
      <c r="N193" s="30">
        <v>6</v>
      </c>
      <c r="O193" s="30">
        <v>7</v>
      </c>
      <c r="P193" s="30">
        <v>7</v>
      </c>
    </row>
    <row r="194" spans="1:16" x14ac:dyDescent="0.25">
      <c r="A194" s="6" t="s">
        <v>5</v>
      </c>
      <c r="B194" s="31"/>
      <c r="C194" s="3">
        <f t="shared" si="44"/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34"/>
      <c r="J194" s="31"/>
      <c r="K194" s="31"/>
      <c r="L194" s="31"/>
      <c r="M194" s="31"/>
      <c r="N194" s="31"/>
      <c r="O194" s="31"/>
      <c r="P194" s="31"/>
    </row>
    <row r="195" spans="1:16" x14ac:dyDescent="0.25">
      <c r="A195" s="6" t="s">
        <v>16</v>
      </c>
      <c r="B195" s="31"/>
      <c r="C195" s="3">
        <f t="shared" si="44"/>
        <v>18000</v>
      </c>
      <c r="D195" s="4">
        <v>3000</v>
      </c>
      <c r="E195" s="4">
        <v>3000</v>
      </c>
      <c r="F195" s="4">
        <v>6000</v>
      </c>
      <c r="G195" s="4">
        <v>6000</v>
      </c>
      <c r="H195" s="4">
        <v>0</v>
      </c>
      <c r="I195" s="34"/>
      <c r="J195" s="31"/>
      <c r="K195" s="31"/>
      <c r="L195" s="31"/>
      <c r="M195" s="31"/>
      <c r="N195" s="31"/>
      <c r="O195" s="31"/>
      <c r="P195" s="31"/>
    </row>
    <row r="196" spans="1:16" x14ac:dyDescent="0.25">
      <c r="A196" s="6" t="s">
        <v>4</v>
      </c>
      <c r="B196" s="31"/>
      <c r="C196" s="3">
        <f t="shared" si="44"/>
        <v>10479.1</v>
      </c>
      <c r="D196" s="4">
        <v>3448.4</v>
      </c>
      <c r="E196" s="4">
        <v>1030.7</v>
      </c>
      <c r="F196" s="4">
        <v>3000</v>
      </c>
      <c r="G196" s="4">
        <v>3000</v>
      </c>
      <c r="H196" s="4">
        <v>0</v>
      </c>
      <c r="I196" s="34"/>
      <c r="J196" s="31"/>
      <c r="K196" s="31"/>
      <c r="L196" s="31"/>
      <c r="M196" s="31"/>
      <c r="N196" s="31"/>
      <c r="O196" s="31"/>
      <c r="P196" s="31"/>
    </row>
    <row r="197" spans="1:16" x14ac:dyDescent="0.25">
      <c r="A197" s="6" t="s">
        <v>17</v>
      </c>
      <c r="B197" s="32"/>
      <c r="C197" s="3">
        <f t="shared" si="44"/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35"/>
      <c r="J197" s="32"/>
      <c r="K197" s="32"/>
      <c r="L197" s="32"/>
      <c r="M197" s="32"/>
      <c r="N197" s="32"/>
      <c r="O197" s="32"/>
      <c r="P197" s="32"/>
    </row>
    <row r="198" spans="1:16" ht="30" x14ac:dyDescent="0.25">
      <c r="A198" s="27" t="s">
        <v>232</v>
      </c>
      <c r="B198" s="59" t="s">
        <v>231</v>
      </c>
      <c r="C198" s="3">
        <f t="shared" ref="C198:C202" si="59">E198+F198+H198+D198+G198</f>
        <v>0</v>
      </c>
      <c r="D198" s="3">
        <f>D199+D200+D201+D202</f>
        <v>0</v>
      </c>
      <c r="E198" s="3">
        <f>E199+E200+E201+E202</f>
        <v>0</v>
      </c>
      <c r="F198" s="3">
        <f>F199+F200+F201+F202</f>
        <v>0</v>
      </c>
      <c r="G198" s="3">
        <f>G199+G200+G201+G202</f>
        <v>0</v>
      </c>
      <c r="H198" s="3">
        <f>H199+H200+H201+H202</f>
        <v>0</v>
      </c>
      <c r="I198" s="33" t="s">
        <v>233</v>
      </c>
      <c r="J198" s="30" t="s">
        <v>6</v>
      </c>
      <c r="K198" s="30">
        <v>66</v>
      </c>
      <c r="L198" s="30">
        <v>79</v>
      </c>
      <c r="M198" s="30">
        <v>94</v>
      </c>
      <c r="N198" s="30">
        <v>100</v>
      </c>
      <c r="O198" s="30">
        <v>100</v>
      </c>
      <c r="P198" s="30">
        <v>100</v>
      </c>
    </row>
    <row r="199" spans="1:16" x14ac:dyDescent="0.25">
      <c r="A199" s="6" t="s">
        <v>5</v>
      </c>
      <c r="B199" s="60"/>
      <c r="C199" s="3">
        <f t="shared" si="59"/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34"/>
      <c r="J199" s="31"/>
      <c r="K199" s="31"/>
      <c r="L199" s="31"/>
      <c r="M199" s="31"/>
      <c r="N199" s="31"/>
      <c r="O199" s="31"/>
      <c r="P199" s="31"/>
    </row>
    <row r="200" spans="1:16" x14ac:dyDescent="0.25">
      <c r="A200" s="6" t="s">
        <v>16</v>
      </c>
      <c r="B200" s="60"/>
      <c r="C200" s="3">
        <f t="shared" si="59"/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34"/>
      <c r="J200" s="31"/>
      <c r="K200" s="31"/>
      <c r="L200" s="31"/>
      <c r="M200" s="31"/>
      <c r="N200" s="31"/>
      <c r="O200" s="31"/>
      <c r="P200" s="31"/>
    </row>
    <row r="201" spans="1:16" x14ac:dyDescent="0.25">
      <c r="A201" s="6" t="s">
        <v>4</v>
      </c>
      <c r="B201" s="60"/>
      <c r="C201" s="3">
        <f t="shared" si="59"/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34"/>
      <c r="J201" s="31"/>
      <c r="K201" s="31"/>
      <c r="L201" s="31"/>
      <c r="M201" s="31"/>
      <c r="N201" s="31"/>
      <c r="O201" s="31"/>
      <c r="P201" s="31"/>
    </row>
    <row r="202" spans="1:16" x14ac:dyDescent="0.25">
      <c r="A202" s="6" t="s">
        <v>17</v>
      </c>
      <c r="B202" s="61"/>
      <c r="C202" s="3">
        <f t="shared" si="59"/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34"/>
      <c r="J202" s="31"/>
      <c r="K202" s="31"/>
      <c r="L202" s="31"/>
      <c r="M202" s="31"/>
      <c r="N202" s="31"/>
      <c r="O202" s="31"/>
      <c r="P202" s="31"/>
    </row>
    <row r="203" spans="1:16" ht="31.5" customHeight="1" x14ac:dyDescent="0.25">
      <c r="A203" s="36" t="s">
        <v>60</v>
      </c>
      <c r="B203" s="37"/>
      <c r="C203" s="3">
        <f>E203+F203+H203+D203+G203</f>
        <v>5796.7</v>
      </c>
      <c r="D203" s="3">
        <f>D208+D213+D218</f>
        <v>333.70000000000005</v>
      </c>
      <c r="E203" s="3">
        <f t="shared" ref="E203:H203" si="60">E208+E213+E218</f>
        <v>323</v>
      </c>
      <c r="F203" s="3">
        <f t="shared" si="60"/>
        <v>380</v>
      </c>
      <c r="G203" s="3">
        <f t="shared" si="60"/>
        <v>2380</v>
      </c>
      <c r="H203" s="3">
        <f t="shared" si="60"/>
        <v>2380</v>
      </c>
      <c r="I203" s="16"/>
      <c r="J203" s="28"/>
      <c r="K203" s="28"/>
      <c r="L203" s="28"/>
      <c r="M203" s="28"/>
      <c r="N203" s="28"/>
      <c r="O203" s="28"/>
      <c r="P203" s="28"/>
    </row>
    <row r="204" spans="1:16" x14ac:dyDescent="0.25">
      <c r="A204" s="38" t="s">
        <v>5</v>
      </c>
      <c r="B204" s="39"/>
      <c r="C204" s="3">
        <f t="shared" ref="C204:C222" si="61">E204+F204+H204+D204+G204</f>
        <v>0</v>
      </c>
      <c r="D204" s="3">
        <f t="shared" ref="D204:H206" si="62">D209+D214+D219</f>
        <v>0</v>
      </c>
      <c r="E204" s="3">
        <f t="shared" si="62"/>
        <v>0</v>
      </c>
      <c r="F204" s="3">
        <f t="shared" si="62"/>
        <v>0</v>
      </c>
      <c r="G204" s="3">
        <f t="shared" si="62"/>
        <v>0</v>
      </c>
      <c r="H204" s="3">
        <f t="shared" si="62"/>
        <v>0</v>
      </c>
      <c r="I204" s="16"/>
      <c r="J204" s="28"/>
      <c r="K204" s="28"/>
      <c r="L204" s="28"/>
      <c r="M204" s="28"/>
      <c r="N204" s="28"/>
      <c r="O204" s="28"/>
      <c r="P204" s="28"/>
    </row>
    <row r="205" spans="1:16" ht="15" customHeight="1" x14ac:dyDescent="0.25">
      <c r="A205" s="38" t="s">
        <v>16</v>
      </c>
      <c r="B205" s="39"/>
      <c r="C205" s="3">
        <f t="shared" si="61"/>
        <v>0</v>
      </c>
      <c r="D205" s="3">
        <f t="shared" si="62"/>
        <v>0</v>
      </c>
      <c r="E205" s="3">
        <f t="shared" si="62"/>
        <v>0</v>
      </c>
      <c r="F205" s="3">
        <f t="shared" si="62"/>
        <v>0</v>
      </c>
      <c r="G205" s="3">
        <f t="shared" si="62"/>
        <v>0</v>
      </c>
      <c r="H205" s="3">
        <f t="shared" si="62"/>
        <v>0</v>
      </c>
      <c r="I205" s="16"/>
      <c r="J205" s="28"/>
      <c r="K205" s="28"/>
      <c r="L205" s="28"/>
      <c r="M205" s="28"/>
      <c r="N205" s="28"/>
      <c r="O205" s="28"/>
      <c r="P205" s="28"/>
    </row>
    <row r="206" spans="1:16" x14ac:dyDescent="0.25">
      <c r="A206" s="38" t="s">
        <v>4</v>
      </c>
      <c r="B206" s="39"/>
      <c r="C206" s="3">
        <f t="shared" si="61"/>
        <v>5796.7</v>
      </c>
      <c r="D206" s="3">
        <f>D211+D216+D221</f>
        <v>333.70000000000005</v>
      </c>
      <c r="E206" s="3">
        <f t="shared" si="62"/>
        <v>323</v>
      </c>
      <c r="F206" s="3">
        <f t="shared" si="62"/>
        <v>380</v>
      </c>
      <c r="G206" s="3">
        <f t="shared" si="62"/>
        <v>2380</v>
      </c>
      <c r="H206" s="3">
        <f t="shared" si="62"/>
        <v>2380</v>
      </c>
      <c r="I206" s="16"/>
      <c r="J206" s="28"/>
      <c r="K206" s="28"/>
      <c r="L206" s="28"/>
      <c r="M206" s="28"/>
      <c r="N206" s="28"/>
      <c r="O206" s="28"/>
      <c r="P206" s="28"/>
    </row>
    <row r="207" spans="1:16" ht="17.25" customHeight="1" x14ac:dyDescent="0.25">
      <c r="A207" s="38" t="s">
        <v>17</v>
      </c>
      <c r="B207" s="39"/>
      <c r="C207" s="3">
        <f t="shared" si="61"/>
        <v>0</v>
      </c>
      <c r="D207" s="3">
        <f t="shared" ref="D207:H207" si="63">D212+D217+D222</f>
        <v>0</v>
      </c>
      <c r="E207" s="3">
        <f t="shared" si="63"/>
        <v>0</v>
      </c>
      <c r="F207" s="3">
        <f t="shared" si="63"/>
        <v>0</v>
      </c>
      <c r="G207" s="3">
        <f t="shared" si="63"/>
        <v>0</v>
      </c>
      <c r="H207" s="3">
        <f t="shared" si="63"/>
        <v>0</v>
      </c>
      <c r="I207" s="16"/>
      <c r="J207" s="28"/>
      <c r="K207" s="28"/>
      <c r="L207" s="28"/>
      <c r="M207" s="28"/>
      <c r="N207" s="28"/>
      <c r="O207" s="28"/>
      <c r="P207" s="28"/>
    </row>
    <row r="208" spans="1:16" ht="30" x14ac:dyDescent="0.25">
      <c r="A208" s="27" t="s">
        <v>61</v>
      </c>
      <c r="B208" s="30" t="s">
        <v>18</v>
      </c>
      <c r="C208" s="3">
        <f t="shared" si="61"/>
        <v>1081.8</v>
      </c>
      <c r="D208" s="3">
        <f>D209+D210+D211+D212</f>
        <v>155.80000000000001</v>
      </c>
      <c r="E208" s="3">
        <f t="shared" ref="E208:H208" si="64">E209+E210+E211+E212</f>
        <v>171.5</v>
      </c>
      <c r="F208" s="3">
        <f t="shared" si="64"/>
        <v>251.5</v>
      </c>
      <c r="G208" s="3">
        <f t="shared" si="64"/>
        <v>251.5</v>
      </c>
      <c r="H208" s="3">
        <f t="shared" si="64"/>
        <v>251.5</v>
      </c>
      <c r="I208" s="33" t="s">
        <v>76</v>
      </c>
      <c r="J208" s="30" t="s">
        <v>6</v>
      </c>
      <c r="K208" s="30">
        <v>100</v>
      </c>
      <c r="L208" s="30">
        <v>100</v>
      </c>
      <c r="M208" s="30">
        <v>100</v>
      </c>
      <c r="N208" s="30">
        <v>100</v>
      </c>
      <c r="O208" s="30">
        <v>100</v>
      </c>
      <c r="P208" s="30">
        <v>100</v>
      </c>
    </row>
    <row r="209" spans="1:16" ht="15" customHeight="1" x14ac:dyDescent="0.25">
      <c r="A209" s="6" t="s">
        <v>5</v>
      </c>
      <c r="B209" s="31"/>
      <c r="C209" s="3">
        <f t="shared" si="61"/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34"/>
      <c r="J209" s="31"/>
      <c r="K209" s="31"/>
      <c r="L209" s="31"/>
      <c r="M209" s="31"/>
      <c r="N209" s="31"/>
      <c r="O209" s="31"/>
      <c r="P209" s="31"/>
    </row>
    <row r="210" spans="1:16" x14ac:dyDescent="0.25">
      <c r="A210" s="6" t="s">
        <v>16</v>
      </c>
      <c r="B210" s="31"/>
      <c r="C210" s="3">
        <f t="shared" si="61"/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34"/>
      <c r="J210" s="31"/>
      <c r="K210" s="31"/>
      <c r="L210" s="31"/>
      <c r="M210" s="31"/>
      <c r="N210" s="31"/>
      <c r="O210" s="31"/>
      <c r="P210" s="31"/>
    </row>
    <row r="211" spans="1:16" ht="17.25" customHeight="1" x14ac:dyDescent="0.25">
      <c r="A211" s="6" t="s">
        <v>4</v>
      </c>
      <c r="B211" s="31"/>
      <c r="C211" s="3">
        <f t="shared" si="61"/>
        <v>1081.8</v>
      </c>
      <c r="D211" s="4">
        <v>155.80000000000001</v>
      </c>
      <c r="E211" s="4">
        <v>171.5</v>
      </c>
      <c r="F211" s="4">
        <v>251.5</v>
      </c>
      <c r="G211" s="4">
        <v>251.5</v>
      </c>
      <c r="H211" s="4">
        <v>251.5</v>
      </c>
      <c r="I211" s="34"/>
      <c r="J211" s="31"/>
      <c r="K211" s="31"/>
      <c r="L211" s="31"/>
      <c r="M211" s="31"/>
      <c r="N211" s="31"/>
      <c r="O211" s="31"/>
      <c r="P211" s="31"/>
    </row>
    <row r="212" spans="1:16" ht="14.25" customHeight="1" x14ac:dyDescent="0.25">
      <c r="A212" s="6" t="s">
        <v>17</v>
      </c>
      <c r="B212" s="32"/>
      <c r="C212" s="3">
        <f t="shared" si="61"/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34"/>
      <c r="J212" s="31"/>
      <c r="K212" s="31"/>
      <c r="L212" s="31"/>
      <c r="M212" s="31"/>
      <c r="N212" s="31"/>
      <c r="O212" s="31"/>
      <c r="P212" s="31"/>
    </row>
    <row r="213" spans="1:16" ht="37.5" customHeight="1" x14ac:dyDescent="0.25">
      <c r="A213" s="27" t="s">
        <v>78</v>
      </c>
      <c r="B213" s="30" t="s">
        <v>40</v>
      </c>
      <c r="C213" s="3">
        <f t="shared" si="61"/>
        <v>4000</v>
      </c>
      <c r="D213" s="3">
        <f>D214+D215+D216+D217</f>
        <v>0</v>
      </c>
      <c r="E213" s="3">
        <f t="shared" ref="E213:H213" si="65">E214+E215+E216+E217</f>
        <v>0</v>
      </c>
      <c r="F213" s="3">
        <f t="shared" si="65"/>
        <v>0</v>
      </c>
      <c r="G213" s="3">
        <f t="shared" si="65"/>
        <v>2000</v>
      </c>
      <c r="H213" s="3">
        <f t="shared" si="65"/>
        <v>2000</v>
      </c>
      <c r="I213" s="33" t="s">
        <v>77</v>
      </c>
      <c r="J213" s="30" t="s">
        <v>6</v>
      </c>
      <c r="K213" s="30">
        <v>100</v>
      </c>
      <c r="L213" s="30">
        <v>100</v>
      </c>
      <c r="M213" s="30">
        <v>100</v>
      </c>
      <c r="N213" s="30">
        <v>100</v>
      </c>
      <c r="O213" s="30">
        <v>100</v>
      </c>
      <c r="P213" s="30">
        <v>100</v>
      </c>
    </row>
    <row r="214" spans="1:16" x14ac:dyDescent="0.25">
      <c r="A214" s="6" t="s">
        <v>5</v>
      </c>
      <c r="B214" s="31"/>
      <c r="C214" s="3">
        <f t="shared" si="61"/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34"/>
      <c r="J214" s="31"/>
      <c r="K214" s="31"/>
      <c r="L214" s="31"/>
      <c r="M214" s="31"/>
      <c r="N214" s="31"/>
      <c r="O214" s="31"/>
      <c r="P214" s="31"/>
    </row>
    <row r="215" spans="1:16" x14ac:dyDescent="0.25">
      <c r="A215" s="6" t="s">
        <v>16</v>
      </c>
      <c r="B215" s="31"/>
      <c r="C215" s="3">
        <f t="shared" si="61"/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34"/>
      <c r="J215" s="31"/>
      <c r="K215" s="31"/>
      <c r="L215" s="31"/>
      <c r="M215" s="31"/>
      <c r="N215" s="31"/>
      <c r="O215" s="31"/>
      <c r="P215" s="31"/>
    </row>
    <row r="216" spans="1:16" ht="17.25" customHeight="1" x14ac:dyDescent="0.25">
      <c r="A216" s="6" t="s">
        <v>4</v>
      </c>
      <c r="B216" s="31"/>
      <c r="C216" s="3">
        <f t="shared" si="61"/>
        <v>4000</v>
      </c>
      <c r="D216" s="4">
        <v>0</v>
      </c>
      <c r="E216" s="4">
        <v>0</v>
      </c>
      <c r="F216" s="4">
        <v>0</v>
      </c>
      <c r="G216" s="4">
        <v>2000</v>
      </c>
      <c r="H216" s="4">
        <v>2000</v>
      </c>
      <c r="I216" s="34"/>
      <c r="J216" s="31"/>
      <c r="K216" s="31"/>
      <c r="L216" s="31"/>
      <c r="M216" s="31"/>
      <c r="N216" s="31"/>
      <c r="O216" s="31"/>
      <c r="P216" s="31"/>
    </row>
    <row r="217" spans="1:16" ht="16.5" customHeight="1" x14ac:dyDescent="0.25">
      <c r="A217" s="6" t="s">
        <v>17</v>
      </c>
      <c r="B217" s="32"/>
      <c r="C217" s="3">
        <f t="shared" si="61"/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34"/>
      <c r="J217" s="31"/>
      <c r="K217" s="31"/>
      <c r="L217" s="31"/>
      <c r="M217" s="31"/>
      <c r="N217" s="31"/>
      <c r="O217" s="31"/>
      <c r="P217" s="31"/>
    </row>
    <row r="218" spans="1:16" ht="36" customHeight="1" x14ac:dyDescent="0.25">
      <c r="A218" s="27" t="s">
        <v>79</v>
      </c>
      <c r="B218" s="30" t="s">
        <v>19</v>
      </c>
      <c r="C218" s="3">
        <f t="shared" si="61"/>
        <v>714.9</v>
      </c>
      <c r="D218" s="3">
        <f t="shared" ref="D218:H218" si="66">D219+D220+D221+D222</f>
        <v>177.9</v>
      </c>
      <c r="E218" s="3">
        <f t="shared" si="66"/>
        <v>151.5</v>
      </c>
      <c r="F218" s="3">
        <f t="shared" si="66"/>
        <v>128.5</v>
      </c>
      <c r="G218" s="3">
        <f t="shared" si="66"/>
        <v>128.5</v>
      </c>
      <c r="H218" s="3">
        <f t="shared" si="66"/>
        <v>128.5</v>
      </c>
      <c r="I218" s="33" t="s">
        <v>80</v>
      </c>
      <c r="J218" s="30" t="s">
        <v>6</v>
      </c>
      <c r="K218" s="30">
        <v>100</v>
      </c>
      <c r="L218" s="30">
        <v>100</v>
      </c>
      <c r="M218" s="30">
        <v>100</v>
      </c>
      <c r="N218" s="30">
        <v>100</v>
      </c>
      <c r="O218" s="30">
        <v>100</v>
      </c>
      <c r="P218" s="30">
        <v>100</v>
      </c>
    </row>
    <row r="219" spans="1:16" x14ac:dyDescent="0.25">
      <c r="A219" s="6" t="s">
        <v>5</v>
      </c>
      <c r="B219" s="31"/>
      <c r="C219" s="3">
        <f t="shared" si="61"/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34"/>
      <c r="J219" s="31"/>
      <c r="K219" s="31"/>
      <c r="L219" s="31"/>
      <c r="M219" s="31"/>
      <c r="N219" s="31"/>
      <c r="O219" s="31"/>
      <c r="P219" s="31"/>
    </row>
    <row r="220" spans="1:16" x14ac:dyDescent="0.25">
      <c r="A220" s="6" t="s">
        <v>16</v>
      </c>
      <c r="B220" s="31"/>
      <c r="C220" s="3">
        <f t="shared" si="61"/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34"/>
      <c r="J220" s="31"/>
      <c r="K220" s="31"/>
      <c r="L220" s="31"/>
      <c r="M220" s="31"/>
      <c r="N220" s="31"/>
      <c r="O220" s="31"/>
      <c r="P220" s="31"/>
    </row>
    <row r="221" spans="1:16" x14ac:dyDescent="0.25">
      <c r="A221" s="6" t="s">
        <v>4</v>
      </c>
      <c r="B221" s="31"/>
      <c r="C221" s="3">
        <f t="shared" si="61"/>
        <v>714.9</v>
      </c>
      <c r="D221" s="4">
        <v>177.9</v>
      </c>
      <c r="E221" s="4">
        <v>151.5</v>
      </c>
      <c r="F221" s="4">
        <v>128.5</v>
      </c>
      <c r="G221" s="4">
        <v>128.5</v>
      </c>
      <c r="H221" s="4">
        <v>128.5</v>
      </c>
      <c r="I221" s="34"/>
      <c r="J221" s="31"/>
      <c r="K221" s="31"/>
      <c r="L221" s="31"/>
      <c r="M221" s="31"/>
      <c r="N221" s="31"/>
      <c r="O221" s="31"/>
      <c r="P221" s="31"/>
    </row>
    <row r="222" spans="1:16" ht="17.25" customHeight="1" x14ac:dyDescent="0.25">
      <c r="A222" s="6" t="s">
        <v>17</v>
      </c>
      <c r="B222" s="32"/>
      <c r="C222" s="3">
        <f t="shared" si="61"/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35"/>
      <c r="J222" s="32"/>
      <c r="K222" s="32"/>
      <c r="L222" s="32"/>
      <c r="M222" s="32"/>
      <c r="N222" s="32"/>
      <c r="O222" s="32"/>
      <c r="P222" s="32"/>
    </row>
    <row r="223" spans="1:16" ht="35.25" customHeight="1" x14ac:dyDescent="0.25">
      <c r="A223" s="36" t="s">
        <v>81</v>
      </c>
      <c r="B223" s="37"/>
      <c r="C223" s="3">
        <f>E223+F223+H223+D223+G223</f>
        <v>56413.9</v>
      </c>
      <c r="D223" s="3">
        <f>D228+D237</f>
        <v>10335.6</v>
      </c>
      <c r="E223" s="3">
        <f t="shared" ref="E223:H223" si="67">E228+E237</f>
        <v>11368.6</v>
      </c>
      <c r="F223" s="3">
        <f t="shared" si="67"/>
        <v>11569.9</v>
      </c>
      <c r="G223" s="3">
        <f t="shared" si="67"/>
        <v>11569.9</v>
      </c>
      <c r="H223" s="3">
        <f t="shared" si="67"/>
        <v>11569.9</v>
      </c>
      <c r="I223" s="16"/>
      <c r="J223" s="28"/>
      <c r="K223" s="28"/>
      <c r="L223" s="28"/>
      <c r="M223" s="28"/>
      <c r="N223" s="28"/>
      <c r="O223" s="28"/>
      <c r="P223" s="28"/>
    </row>
    <row r="224" spans="1:16" x14ac:dyDescent="0.25">
      <c r="A224" s="38" t="s">
        <v>5</v>
      </c>
      <c r="B224" s="39"/>
      <c r="C224" s="3">
        <f>E224+F224+H224+D224+G224</f>
        <v>0</v>
      </c>
      <c r="D224" s="3">
        <f>D229+D238+D233+D242</f>
        <v>0</v>
      </c>
      <c r="E224" s="3">
        <f t="shared" ref="E224:H226" si="68">E229+E238+E233+E242</f>
        <v>0</v>
      </c>
      <c r="F224" s="3">
        <f t="shared" si="68"/>
        <v>0</v>
      </c>
      <c r="G224" s="3">
        <f t="shared" si="68"/>
        <v>0</v>
      </c>
      <c r="H224" s="3">
        <f t="shared" si="68"/>
        <v>0</v>
      </c>
      <c r="I224" s="16"/>
      <c r="J224" s="28"/>
      <c r="K224" s="28"/>
      <c r="L224" s="28"/>
      <c r="M224" s="28"/>
      <c r="N224" s="28"/>
      <c r="O224" s="28"/>
      <c r="P224" s="28"/>
    </row>
    <row r="225" spans="1:16" x14ac:dyDescent="0.25">
      <c r="A225" s="38" t="s">
        <v>16</v>
      </c>
      <c r="B225" s="39"/>
      <c r="C225" s="8">
        <f t="shared" ref="C225:C245" si="69">E225+F225+H225+D225+G225</f>
        <v>41075.699999999997</v>
      </c>
      <c r="D225" s="3">
        <f>D230+D239+D234+D243</f>
        <v>7475.7000000000007</v>
      </c>
      <c r="E225" s="3">
        <f t="shared" si="68"/>
        <v>8452.5</v>
      </c>
      <c r="F225" s="3">
        <f t="shared" si="68"/>
        <v>8382.5</v>
      </c>
      <c r="G225" s="3">
        <f t="shared" si="68"/>
        <v>8382.5</v>
      </c>
      <c r="H225" s="3">
        <f t="shared" si="68"/>
        <v>8382.5</v>
      </c>
      <c r="I225" s="16"/>
      <c r="J225" s="28"/>
      <c r="K225" s="28"/>
      <c r="L225" s="28"/>
      <c r="M225" s="28"/>
      <c r="N225" s="28"/>
      <c r="O225" s="28"/>
      <c r="P225" s="28"/>
    </row>
    <row r="226" spans="1:16" x14ac:dyDescent="0.25">
      <c r="A226" s="38" t="s">
        <v>4</v>
      </c>
      <c r="B226" s="39"/>
      <c r="C226" s="8">
        <f t="shared" si="69"/>
        <v>15338.199999999999</v>
      </c>
      <c r="D226" s="3">
        <f>D231+D240+D235+D244</f>
        <v>2859.8999999999996</v>
      </c>
      <c r="E226" s="3">
        <f t="shared" si="68"/>
        <v>2916.1</v>
      </c>
      <c r="F226" s="3">
        <f t="shared" si="68"/>
        <v>3187.4</v>
      </c>
      <c r="G226" s="3">
        <f t="shared" si="68"/>
        <v>3187.4</v>
      </c>
      <c r="H226" s="3">
        <f t="shared" si="68"/>
        <v>3187.4</v>
      </c>
      <c r="I226" s="16"/>
      <c r="J226" s="28"/>
      <c r="K226" s="28"/>
      <c r="L226" s="28"/>
      <c r="M226" s="28"/>
      <c r="N226" s="28"/>
      <c r="O226" s="28"/>
      <c r="P226" s="28"/>
    </row>
    <row r="227" spans="1:16" ht="15.75" customHeight="1" x14ac:dyDescent="0.25">
      <c r="A227" s="38" t="s">
        <v>17</v>
      </c>
      <c r="B227" s="39"/>
      <c r="C227" s="8">
        <f t="shared" si="69"/>
        <v>0</v>
      </c>
      <c r="D227" s="3">
        <f t="shared" ref="D227:H227" si="70">D232+D241+D236+D245</f>
        <v>0</v>
      </c>
      <c r="E227" s="3">
        <f t="shared" si="70"/>
        <v>0</v>
      </c>
      <c r="F227" s="3">
        <f t="shared" si="70"/>
        <v>0</v>
      </c>
      <c r="G227" s="3">
        <f t="shared" si="70"/>
        <v>0</v>
      </c>
      <c r="H227" s="3">
        <f t="shared" si="70"/>
        <v>0</v>
      </c>
      <c r="I227" s="16"/>
      <c r="J227" s="28"/>
      <c r="K227" s="28"/>
      <c r="L227" s="28"/>
      <c r="M227" s="28"/>
      <c r="N227" s="28"/>
      <c r="O227" s="28"/>
      <c r="P227" s="28"/>
    </row>
    <row r="228" spans="1:16" ht="30" x14ac:dyDescent="0.25">
      <c r="A228" s="27" t="s">
        <v>165</v>
      </c>
      <c r="B228" s="30" t="s">
        <v>18</v>
      </c>
      <c r="C228" s="8">
        <f t="shared" si="69"/>
        <v>56413.9</v>
      </c>
      <c r="D228" s="3">
        <f>D229+D230+D231+D232+D233+D234+D235+D236</f>
        <v>10335.6</v>
      </c>
      <c r="E228" s="3">
        <f t="shared" ref="E228:H228" si="71">E229+E230+E231+E232+E233+E234+E235+E236</f>
        <v>11368.6</v>
      </c>
      <c r="F228" s="3">
        <f t="shared" si="71"/>
        <v>11569.9</v>
      </c>
      <c r="G228" s="3">
        <f t="shared" si="71"/>
        <v>11569.9</v>
      </c>
      <c r="H228" s="3">
        <f t="shared" si="71"/>
        <v>11569.9</v>
      </c>
      <c r="I228" s="33" t="s">
        <v>122</v>
      </c>
      <c r="J228" s="30" t="s">
        <v>6</v>
      </c>
      <c r="K228" s="30">
        <v>55</v>
      </c>
      <c r="L228" s="30">
        <v>55</v>
      </c>
      <c r="M228" s="30">
        <v>55</v>
      </c>
      <c r="N228" s="30">
        <v>55</v>
      </c>
      <c r="O228" s="30">
        <v>55</v>
      </c>
      <c r="P228" s="30">
        <v>55</v>
      </c>
    </row>
    <row r="229" spans="1:16" x14ac:dyDescent="0.25">
      <c r="A229" s="6" t="s">
        <v>5</v>
      </c>
      <c r="B229" s="31"/>
      <c r="C229" s="8">
        <f t="shared" si="69"/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34"/>
      <c r="J229" s="31"/>
      <c r="K229" s="31"/>
      <c r="L229" s="31"/>
      <c r="M229" s="31"/>
      <c r="N229" s="31"/>
      <c r="O229" s="31"/>
      <c r="P229" s="31"/>
    </row>
    <row r="230" spans="1:16" x14ac:dyDescent="0.25">
      <c r="A230" s="6" t="s">
        <v>16</v>
      </c>
      <c r="B230" s="31"/>
      <c r="C230" s="8">
        <f t="shared" si="69"/>
        <v>40046.800000000003</v>
      </c>
      <c r="D230" s="4">
        <v>7271.6</v>
      </c>
      <c r="E230" s="4">
        <v>8240</v>
      </c>
      <c r="F230" s="4">
        <v>8178.4</v>
      </c>
      <c r="G230" s="4">
        <v>8178.4</v>
      </c>
      <c r="H230" s="4">
        <v>8178.4</v>
      </c>
      <c r="I230" s="34"/>
      <c r="J230" s="31"/>
      <c r="K230" s="31"/>
      <c r="L230" s="31"/>
      <c r="M230" s="31"/>
      <c r="N230" s="31"/>
      <c r="O230" s="31"/>
      <c r="P230" s="31"/>
    </row>
    <row r="231" spans="1:16" ht="16.5" customHeight="1" x14ac:dyDescent="0.25">
      <c r="A231" s="6" t="s">
        <v>4</v>
      </c>
      <c r="B231" s="31"/>
      <c r="C231" s="8">
        <f t="shared" si="69"/>
        <v>14584.800000000001</v>
      </c>
      <c r="D231" s="4">
        <v>2718.7</v>
      </c>
      <c r="E231" s="4">
        <v>2735.9</v>
      </c>
      <c r="F231" s="4">
        <v>3043.4</v>
      </c>
      <c r="G231" s="4">
        <v>3043.4</v>
      </c>
      <c r="H231" s="4">
        <v>3043.4</v>
      </c>
      <c r="I231" s="34"/>
      <c r="J231" s="31"/>
      <c r="K231" s="31"/>
      <c r="L231" s="31"/>
      <c r="M231" s="31"/>
      <c r="N231" s="31"/>
      <c r="O231" s="31"/>
      <c r="P231" s="31"/>
    </row>
    <row r="232" spans="1:16" ht="17.25" customHeight="1" x14ac:dyDescent="0.25">
      <c r="A232" s="6" t="s">
        <v>17</v>
      </c>
      <c r="B232" s="32"/>
      <c r="C232" s="8">
        <f t="shared" si="69"/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34"/>
      <c r="J232" s="31"/>
      <c r="K232" s="31"/>
      <c r="L232" s="31"/>
      <c r="M232" s="31"/>
      <c r="N232" s="31"/>
      <c r="O232" s="31"/>
      <c r="P232" s="31"/>
    </row>
    <row r="233" spans="1:16" x14ac:dyDescent="0.25">
      <c r="A233" s="6" t="s">
        <v>5</v>
      </c>
      <c r="B233" s="30" t="s">
        <v>39</v>
      </c>
      <c r="C233" s="8">
        <f t="shared" si="69"/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34"/>
      <c r="J233" s="31"/>
      <c r="K233" s="31"/>
      <c r="L233" s="31"/>
      <c r="M233" s="31"/>
      <c r="N233" s="31"/>
      <c r="O233" s="31"/>
      <c r="P233" s="31"/>
    </row>
    <row r="234" spans="1:16" x14ac:dyDescent="0.25">
      <c r="A234" s="6" t="s">
        <v>16</v>
      </c>
      <c r="B234" s="31"/>
      <c r="C234" s="8">
        <f t="shared" si="69"/>
        <v>1028.9000000000001</v>
      </c>
      <c r="D234" s="4">
        <v>204.1</v>
      </c>
      <c r="E234" s="4">
        <v>212.5</v>
      </c>
      <c r="F234" s="4">
        <v>204.1</v>
      </c>
      <c r="G234" s="4">
        <v>204.1</v>
      </c>
      <c r="H234" s="4">
        <v>204.1</v>
      </c>
      <c r="I234" s="34"/>
      <c r="J234" s="31"/>
      <c r="K234" s="31"/>
      <c r="L234" s="31"/>
      <c r="M234" s="31"/>
      <c r="N234" s="31"/>
      <c r="O234" s="31"/>
      <c r="P234" s="31"/>
    </row>
    <row r="235" spans="1:16" x14ac:dyDescent="0.25">
      <c r="A235" s="6" t="s">
        <v>4</v>
      </c>
      <c r="B235" s="31"/>
      <c r="C235" s="8">
        <f t="shared" si="69"/>
        <v>753.4</v>
      </c>
      <c r="D235" s="4">
        <v>141.19999999999999</v>
      </c>
      <c r="E235" s="4">
        <v>180.2</v>
      </c>
      <c r="F235" s="4">
        <v>144</v>
      </c>
      <c r="G235" s="4">
        <v>144</v>
      </c>
      <c r="H235" s="4">
        <v>144</v>
      </c>
      <c r="I235" s="34"/>
      <c r="J235" s="31"/>
      <c r="K235" s="31"/>
      <c r="L235" s="31"/>
      <c r="M235" s="31"/>
      <c r="N235" s="31"/>
      <c r="O235" s="31"/>
      <c r="P235" s="31"/>
    </row>
    <row r="236" spans="1:16" ht="18.75" customHeight="1" x14ac:dyDescent="0.25">
      <c r="A236" s="6" t="s">
        <v>17</v>
      </c>
      <c r="B236" s="32"/>
      <c r="C236" s="8">
        <f t="shared" si="69"/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35"/>
      <c r="J236" s="32"/>
      <c r="K236" s="32"/>
      <c r="L236" s="32"/>
      <c r="M236" s="32"/>
      <c r="N236" s="32"/>
      <c r="O236" s="32"/>
      <c r="P236" s="32"/>
    </row>
    <row r="237" spans="1:16" ht="45" x14ac:dyDescent="0.25">
      <c r="A237" s="27" t="s">
        <v>167</v>
      </c>
      <c r="B237" s="30" t="s">
        <v>18</v>
      </c>
      <c r="C237" s="8">
        <f t="shared" si="69"/>
        <v>0</v>
      </c>
      <c r="D237" s="3">
        <f>D238+D239+D240+D241+D242+D243+D244+D245</f>
        <v>0</v>
      </c>
      <c r="E237" s="3">
        <f>E238+E239+E240+E241+E242+E243+E244+E245</f>
        <v>0</v>
      </c>
      <c r="F237" s="3">
        <f t="shared" ref="F237:H237" si="72">F238+F239+F240+F241+F242+F243+F244+F245</f>
        <v>0</v>
      </c>
      <c r="G237" s="3">
        <f t="shared" si="72"/>
        <v>0</v>
      </c>
      <c r="H237" s="3">
        <f t="shared" si="72"/>
        <v>0</v>
      </c>
      <c r="I237" s="33" t="s">
        <v>123</v>
      </c>
      <c r="J237" s="30" t="s">
        <v>6</v>
      </c>
      <c r="K237" s="30">
        <v>55</v>
      </c>
      <c r="L237" s="30">
        <v>55</v>
      </c>
      <c r="M237" s="30">
        <v>55</v>
      </c>
      <c r="N237" s="30">
        <v>55</v>
      </c>
      <c r="O237" s="30">
        <v>55</v>
      </c>
      <c r="P237" s="30">
        <v>55</v>
      </c>
    </row>
    <row r="238" spans="1:16" x14ac:dyDescent="0.25">
      <c r="A238" s="6" t="s">
        <v>5</v>
      </c>
      <c r="B238" s="31"/>
      <c r="C238" s="8">
        <f t="shared" si="69"/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34"/>
      <c r="J238" s="31"/>
      <c r="K238" s="31"/>
      <c r="L238" s="31"/>
      <c r="M238" s="31"/>
      <c r="N238" s="31"/>
      <c r="O238" s="31"/>
      <c r="P238" s="31"/>
    </row>
    <row r="239" spans="1:16" x14ac:dyDescent="0.25">
      <c r="A239" s="6" t="s">
        <v>16</v>
      </c>
      <c r="B239" s="31"/>
      <c r="C239" s="8">
        <f t="shared" si="69"/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34"/>
      <c r="J239" s="31"/>
      <c r="K239" s="31"/>
      <c r="L239" s="31"/>
      <c r="M239" s="31"/>
      <c r="N239" s="31"/>
      <c r="O239" s="31"/>
      <c r="P239" s="31"/>
    </row>
    <row r="240" spans="1:16" ht="21" customHeight="1" x14ac:dyDescent="0.25">
      <c r="A240" s="6" t="s">
        <v>4</v>
      </c>
      <c r="B240" s="31"/>
      <c r="C240" s="8">
        <f t="shared" si="69"/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34"/>
      <c r="J240" s="31"/>
      <c r="K240" s="31"/>
      <c r="L240" s="31"/>
      <c r="M240" s="31"/>
      <c r="N240" s="31"/>
      <c r="O240" s="31"/>
      <c r="P240" s="31"/>
    </row>
    <row r="241" spans="1:16" ht="16.5" customHeight="1" x14ac:dyDescent="0.25">
      <c r="A241" s="6" t="s">
        <v>17</v>
      </c>
      <c r="B241" s="32"/>
      <c r="C241" s="8">
        <f t="shared" si="69"/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34"/>
      <c r="J241" s="31"/>
      <c r="K241" s="31"/>
      <c r="L241" s="31"/>
      <c r="M241" s="31"/>
      <c r="N241" s="31"/>
      <c r="O241" s="31"/>
      <c r="P241" s="31"/>
    </row>
    <row r="242" spans="1:16" x14ac:dyDescent="0.25">
      <c r="A242" s="6" t="s">
        <v>5</v>
      </c>
      <c r="B242" s="30" t="s">
        <v>39</v>
      </c>
      <c r="C242" s="3">
        <f t="shared" si="69"/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34"/>
      <c r="J242" s="31"/>
      <c r="K242" s="31"/>
      <c r="L242" s="31"/>
      <c r="M242" s="31"/>
      <c r="N242" s="31"/>
      <c r="O242" s="31"/>
      <c r="P242" s="31"/>
    </row>
    <row r="243" spans="1:16" x14ac:dyDescent="0.25">
      <c r="A243" s="6" t="s">
        <v>16</v>
      </c>
      <c r="B243" s="31"/>
      <c r="C243" s="3">
        <f t="shared" si="69"/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34"/>
      <c r="J243" s="31"/>
      <c r="K243" s="31"/>
      <c r="L243" s="31"/>
      <c r="M243" s="31"/>
      <c r="N243" s="31"/>
      <c r="O243" s="31"/>
      <c r="P243" s="31"/>
    </row>
    <row r="244" spans="1:16" x14ac:dyDescent="0.25">
      <c r="A244" s="6" t="s">
        <v>4</v>
      </c>
      <c r="B244" s="31"/>
      <c r="C244" s="3">
        <f t="shared" si="69"/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34"/>
      <c r="J244" s="31"/>
      <c r="K244" s="31"/>
      <c r="L244" s="31"/>
      <c r="M244" s="31"/>
      <c r="N244" s="31"/>
      <c r="O244" s="31"/>
      <c r="P244" s="31"/>
    </row>
    <row r="245" spans="1:16" ht="18.75" customHeight="1" x14ac:dyDescent="0.25">
      <c r="A245" s="6" t="s">
        <v>17</v>
      </c>
      <c r="B245" s="32"/>
      <c r="C245" s="3">
        <f t="shared" si="69"/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35"/>
      <c r="J245" s="32"/>
      <c r="K245" s="32"/>
      <c r="L245" s="32"/>
      <c r="M245" s="32"/>
      <c r="N245" s="32"/>
      <c r="O245" s="32"/>
      <c r="P245" s="32"/>
    </row>
    <row r="246" spans="1:16" ht="51" customHeight="1" x14ac:dyDescent="0.25">
      <c r="A246" s="36" t="s">
        <v>82</v>
      </c>
      <c r="B246" s="37"/>
      <c r="C246" s="3">
        <f>E246+F246+H246+D246+G246</f>
        <v>220254.09999999998</v>
      </c>
      <c r="D246" s="3">
        <f>D251+D256+D261+D266</f>
        <v>42185.8</v>
      </c>
      <c r="E246" s="3">
        <f t="shared" ref="E246:H246" si="73">E251+E256+E261+E266</f>
        <v>44399.4</v>
      </c>
      <c r="F246" s="3">
        <f t="shared" si="73"/>
        <v>44556.3</v>
      </c>
      <c r="G246" s="3">
        <f t="shared" si="73"/>
        <v>44556.3</v>
      </c>
      <c r="H246" s="3">
        <f t="shared" si="73"/>
        <v>44556.3</v>
      </c>
      <c r="I246" s="16"/>
      <c r="J246" s="28"/>
      <c r="K246" s="28"/>
      <c r="L246" s="28"/>
      <c r="M246" s="28"/>
      <c r="N246" s="28"/>
      <c r="O246" s="28"/>
      <c r="P246" s="28"/>
    </row>
    <row r="247" spans="1:16" ht="17.25" customHeight="1" x14ac:dyDescent="0.25">
      <c r="A247" s="38" t="s">
        <v>5</v>
      </c>
      <c r="B247" s="39"/>
      <c r="C247" s="3">
        <f t="shared" ref="C247:C270" si="74">E247+F247+H247+D247+G247</f>
        <v>0</v>
      </c>
      <c r="D247" s="3">
        <f t="shared" ref="D247:H249" si="75">D252+D257+D262+D267</f>
        <v>0</v>
      </c>
      <c r="E247" s="3">
        <f t="shared" si="75"/>
        <v>0</v>
      </c>
      <c r="F247" s="3">
        <f t="shared" si="75"/>
        <v>0</v>
      </c>
      <c r="G247" s="3">
        <f t="shared" si="75"/>
        <v>0</v>
      </c>
      <c r="H247" s="3">
        <f t="shared" si="75"/>
        <v>0</v>
      </c>
      <c r="I247" s="16"/>
      <c r="J247" s="28"/>
      <c r="K247" s="28"/>
      <c r="L247" s="28"/>
      <c r="M247" s="28"/>
      <c r="N247" s="28"/>
      <c r="O247" s="28"/>
      <c r="P247" s="28"/>
    </row>
    <row r="248" spans="1:16" ht="19.5" customHeight="1" x14ac:dyDescent="0.25">
      <c r="A248" s="38" t="s">
        <v>16</v>
      </c>
      <c r="B248" s="39"/>
      <c r="C248" s="3">
        <f t="shared" si="74"/>
        <v>207267.3</v>
      </c>
      <c r="D248" s="3">
        <f t="shared" si="75"/>
        <v>40539.5</v>
      </c>
      <c r="E248" s="3">
        <f t="shared" si="75"/>
        <v>41461.300000000003</v>
      </c>
      <c r="F248" s="3">
        <f t="shared" si="75"/>
        <v>41755.5</v>
      </c>
      <c r="G248" s="3">
        <f t="shared" si="75"/>
        <v>41755.5</v>
      </c>
      <c r="H248" s="3">
        <f t="shared" si="75"/>
        <v>41755.5</v>
      </c>
      <c r="I248" s="16"/>
      <c r="J248" s="28"/>
      <c r="K248" s="28"/>
      <c r="L248" s="28"/>
      <c r="M248" s="28"/>
      <c r="N248" s="28"/>
      <c r="O248" s="28"/>
      <c r="P248" s="28"/>
    </row>
    <row r="249" spans="1:16" ht="18.75" customHeight="1" x14ac:dyDescent="0.25">
      <c r="A249" s="38" t="s">
        <v>4</v>
      </c>
      <c r="B249" s="39"/>
      <c r="C249" s="3">
        <f t="shared" si="74"/>
        <v>12986.8</v>
      </c>
      <c r="D249" s="3">
        <f>D254+D259+D264+D269</f>
        <v>1646.3</v>
      </c>
      <c r="E249" s="3">
        <f t="shared" si="75"/>
        <v>2938.1</v>
      </c>
      <c r="F249" s="3">
        <f t="shared" si="75"/>
        <v>2800.8</v>
      </c>
      <c r="G249" s="3">
        <f t="shared" si="75"/>
        <v>2800.8</v>
      </c>
      <c r="H249" s="3">
        <f t="shared" si="75"/>
        <v>2800.8</v>
      </c>
      <c r="I249" s="16"/>
      <c r="J249" s="28"/>
      <c r="K249" s="28"/>
      <c r="L249" s="28"/>
      <c r="M249" s="28"/>
      <c r="N249" s="28"/>
      <c r="O249" s="28"/>
      <c r="P249" s="28"/>
    </row>
    <row r="250" spans="1:16" ht="18" customHeight="1" x14ac:dyDescent="0.25">
      <c r="A250" s="38" t="s">
        <v>17</v>
      </c>
      <c r="B250" s="39"/>
      <c r="C250" s="3">
        <f t="shared" si="74"/>
        <v>0</v>
      </c>
      <c r="D250" s="3">
        <f t="shared" ref="D250:H250" si="76">D255+D260+D265+D270</f>
        <v>0</v>
      </c>
      <c r="E250" s="3">
        <f t="shared" si="76"/>
        <v>0</v>
      </c>
      <c r="F250" s="3">
        <f t="shared" si="76"/>
        <v>0</v>
      </c>
      <c r="G250" s="3">
        <f t="shared" si="76"/>
        <v>0</v>
      </c>
      <c r="H250" s="3">
        <f t="shared" si="76"/>
        <v>0</v>
      </c>
      <c r="I250" s="16"/>
      <c r="J250" s="28"/>
      <c r="K250" s="28"/>
      <c r="L250" s="28"/>
      <c r="M250" s="28"/>
      <c r="N250" s="28"/>
      <c r="O250" s="28"/>
      <c r="P250" s="28"/>
    </row>
    <row r="251" spans="1:16" ht="45.75" customHeight="1" x14ac:dyDescent="0.25">
      <c r="A251" s="27" t="s">
        <v>140</v>
      </c>
      <c r="B251" s="30" t="s">
        <v>18</v>
      </c>
      <c r="C251" s="3">
        <f t="shared" si="74"/>
        <v>0</v>
      </c>
      <c r="D251" s="3">
        <f t="shared" ref="D251:H251" si="77">D252+D253+D254+D255</f>
        <v>0</v>
      </c>
      <c r="E251" s="3">
        <f t="shared" si="77"/>
        <v>0</v>
      </c>
      <c r="F251" s="3">
        <f t="shared" si="77"/>
        <v>0</v>
      </c>
      <c r="G251" s="3">
        <f t="shared" si="77"/>
        <v>0</v>
      </c>
      <c r="H251" s="3">
        <f t="shared" si="77"/>
        <v>0</v>
      </c>
      <c r="I251" s="33" t="s">
        <v>83</v>
      </c>
      <c r="J251" s="30" t="s">
        <v>6</v>
      </c>
      <c r="K251" s="30">
        <v>70</v>
      </c>
      <c r="L251" s="30">
        <v>100</v>
      </c>
      <c r="M251" s="30">
        <v>100</v>
      </c>
      <c r="N251" s="30">
        <v>100</v>
      </c>
      <c r="O251" s="30">
        <v>100</v>
      </c>
      <c r="P251" s="30">
        <v>100</v>
      </c>
    </row>
    <row r="252" spans="1:16" x14ac:dyDescent="0.25">
      <c r="A252" s="6" t="s">
        <v>5</v>
      </c>
      <c r="B252" s="31"/>
      <c r="C252" s="3">
        <f t="shared" si="74"/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34"/>
      <c r="J252" s="31"/>
      <c r="K252" s="31"/>
      <c r="L252" s="31"/>
      <c r="M252" s="31"/>
      <c r="N252" s="31"/>
      <c r="O252" s="31"/>
      <c r="P252" s="31"/>
    </row>
    <row r="253" spans="1:16" x14ac:dyDescent="0.25">
      <c r="A253" s="6" t="s">
        <v>16</v>
      </c>
      <c r="B253" s="31"/>
      <c r="C253" s="3">
        <f t="shared" si="74"/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34"/>
      <c r="J253" s="31"/>
      <c r="K253" s="31"/>
      <c r="L253" s="31"/>
      <c r="M253" s="31"/>
      <c r="N253" s="31"/>
      <c r="O253" s="31"/>
      <c r="P253" s="31"/>
    </row>
    <row r="254" spans="1:16" x14ac:dyDescent="0.25">
      <c r="A254" s="6" t="s">
        <v>4</v>
      </c>
      <c r="B254" s="31"/>
      <c r="C254" s="3">
        <f t="shared" si="74"/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34"/>
      <c r="J254" s="31"/>
      <c r="K254" s="31"/>
      <c r="L254" s="31"/>
      <c r="M254" s="31"/>
      <c r="N254" s="31"/>
      <c r="O254" s="31"/>
      <c r="P254" s="31"/>
    </row>
    <row r="255" spans="1:16" ht="21" customHeight="1" x14ac:dyDescent="0.25">
      <c r="A255" s="6" t="s">
        <v>17</v>
      </c>
      <c r="B255" s="32"/>
      <c r="C255" s="3">
        <f t="shared" si="74"/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35"/>
      <c r="J255" s="32"/>
      <c r="K255" s="32"/>
      <c r="L255" s="32"/>
      <c r="M255" s="32"/>
      <c r="N255" s="32"/>
      <c r="O255" s="32"/>
      <c r="P255" s="32"/>
    </row>
    <row r="256" spans="1:16" ht="44.25" customHeight="1" x14ac:dyDescent="0.25">
      <c r="A256" s="27" t="s">
        <v>177</v>
      </c>
      <c r="B256" s="30" t="s">
        <v>18</v>
      </c>
      <c r="C256" s="3">
        <f t="shared" si="74"/>
        <v>207267.3</v>
      </c>
      <c r="D256" s="3">
        <f t="shared" ref="D256:H256" si="78">D257+D258+D259+D260</f>
        <v>40539.5</v>
      </c>
      <c r="E256" s="3">
        <f t="shared" si="78"/>
        <v>41461.300000000003</v>
      </c>
      <c r="F256" s="3">
        <f t="shared" si="78"/>
        <v>41755.5</v>
      </c>
      <c r="G256" s="3">
        <f t="shared" si="78"/>
        <v>41755.5</v>
      </c>
      <c r="H256" s="3">
        <f t="shared" si="78"/>
        <v>41755.5</v>
      </c>
      <c r="I256" s="33" t="s">
        <v>178</v>
      </c>
      <c r="J256" s="30" t="s">
        <v>6</v>
      </c>
      <c r="K256" s="30">
        <v>100</v>
      </c>
      <c r="L256" s="30">
        <v>100</v>
      </c>
      <c r="M256" s="30">
        <v>100</v>
      </c>
      <c r="N256" s="30">
        <v>100</v>
      </c>
      <c r="O256" s="30">
        <v>100</v>
      </c>
      <c r="P256" s="30">
        <v>100</v>
      </c>
    </row>
    <row r="257" spans="1:18" x14ac:dyDescent="0.25">
      <c r="A257" s="6" t="s">
        <v>5</v>
      </c>
      <c r="B257" s="31"/>
      <c r="C257" s="3">
        <f t="shared" si="74"/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34"/>
      <c r="J257" s="31"/>
      <c r="K257" s="31"/>
      <c r="L257" s="31"/>
      <c r="M257" s="31"/>
      <c r="N257" s="31"/>
      <c r="O257" s="31"/>
      <c r="P257" s="31"/>
    </row>
    <row r="258" spans="1:18" x14ac:dyDescent="0.25">
      <c r="A258" s="6" t="s">
        <v>16</v>
      </c>
      <c r="B258" s="31"/>
      <c r="C258" s="3">
        <f t="shared" si="74"/>
        <v>207267.3</v>
      </c>
      <c r="D258" s="4">
        <v>40539.5</v>
      </c>
      <c r="E258" s="4">
        <v>41461.300000000003</v>
      </c>
      <c r="F258" s="4">
        <v>41755.5</v>
      </c>
      <c r="G258" s="4">
        <v>41755.5</v>
      </c>
      <c r="H258" s="4">
        <v>41755.5</v>
      </c>
      <c r="I258" s="34"/>
      <c r="J258" s="31"/>
      <c r="K258" s="31"/>
      <c r="L258" s="31"/>
      <c r="M258" s="31"/>
      <c r="N258" s="31"/>
      <c r="O258" s="31"/>
      <c r="P258" s="31"/>
    </row>
    <row r="259" spans="1:18" x14ac:dyDescent="0.25">
      <c r="A259" s="6" t="s">
        <v>4</v>
      </c>
      <c r="B259" s="31"/>
      <c r="C259" s="3">
        <f t="shared" si="74"/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34"/>
      <c r="J259" s="31"/>
      <c r="K259" s="31"/>
      <c r="L259" s="31"/>
      <c r="M259" s="31"/>
      <c r="N259" s="31"/>
      <c r="O259" s="31"/>
      <c r="P259" s="31"/>
    </row>
    <row r="260" spans="1:18" ht="48" customHeight="1" x14ac:dyDescent="0.25">
      <c r="A260" s="6" t="s">
        <v>17</v>
      </c>
      <c r="B260" s="32"/>
      <c r="C260" s="3">
        <f t="shared" si="74"/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35"/>
      <c r="J260" s="32"/>
      <c r="K260" s="32"/>
      <c r="L260" s="32"/>
      <c r="M260" s="32"/>
      <c r="N260" s="32"/>
      <c r="O260" s="32"/>
      <c r="P260" s="32"/>
    </row>
    <row r="261" spans="1:18" ht="37.5" customHeight="1" x14ac:dyDescent="0.25">
      <c r="A261" s="27" t="s">
        <v>84</v>
      </c>
      <c r="B261" s="30" t="s">
        <v>18</v>
      </c>
      <c r="C261" s="3">
        <f t="shared" si="74"/>
        <v>0</v>
      </c>
      <c r="D261" s="3">
        <f t="shared" ref="D261:H261" si="79">D262+D263+D264+D265</f>
        <v>0</v>
      </c>
      <c r="E261" s="3">
        <f t="shared" si="79"/>
        <v>0</v>
      </c>
      <c r="F261" s="3">
        <f t="shared" si="79"/>
        <v>0</v>
      </c>
      <c r="G261" s="3">
        <f t="shared" si="79"/>
        <v>0</v>
      </c>
      <c r="H261" s="3">
        <f t="shared" si="79"/>
        <v>0</v>
      </c>
      <c r="I261" s="33" t="s">
        <v>85</v>
      </c>
      <c r="J261" s="30" t="s">
        <v>6</v>
      </c>
      <c r="K261" s="30">
        <v>100</v>
      </c>
      <c r="L261" s="30">
        <v>100</v>
      </c>
      <c r="M261" s="30">
        <v>100</v>
      </c>
      <c r="N261" s="30">
        <v>100</v>
      </c>
      <c r="O261" s="30">
        <v>100</v>
      </c>
      <c r="P261" s="30">
        <v>100</v>
      </c>
      <c r="R261" s="18"/>
    </row>
    <row r="262" spans="1:18" x14ac:dyDescent="0.25">
      <c r="A262" s="6" t="s">
        <v>5</v>
      </c>
      <c r="B262" s="31"/>
      <c r="C262" s="3">
        <f t="shared" si="74"/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34"/>
      <c r="J262" s="31"/>
      <c r="K262" s="31"/>
      <c r="L262" s="31"/>
      <c r="M262" s="31"/>
      <c r="N262" s="31"/>
      <c r="O262" s="31"/>
      <c r="P262" s="31"/>
      <c r="R262" s="18"/>
    </row>
    <row r="263" spans="1:18" x14ac:dyDescent="0.25">
      <c r="A263" s="6" t="s">
        <v>16</v>
      </c>
      <c r="B263" s="31"/>
      <c r="C263" s="3">
        <f t="shared" si="74"/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34"/>
      <c r="J263" s="31"/>
      <c r="K263" s="31"/>
      <c r="L263" s="31"/>
      <c r="M263" s="31"/>
      <c r="N263" s="31"/>
      <c r="O263" s="31"/>
      <c r="P263" s="31"/>
      <c r="R263" s="18"/>
    </row>
    <row r="264" spans="1:18" x14ac:dyDescent="0.25">
      <c r="A264" s="6" t="s">
        <v>4</v>
      </c>
      <c r="B264" s="31"/>
      <c r="C264" s="3">
        <f t="shared" si="74"/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34"/>
      <c r="J264" s="31"/>
      <c r="K264" s="31"/>
      <c r="L264" s="31"/>
      <c r="M264" s="31"/>
      <c r="N264" s="31"/>
      <c r="O264" s="31"/>
      <c r="P264" s="31"/>
      <c r="R264" s="18"/>
    </row>
    <row r="265" spans="1:18" ht="21" customHeight="1" x14ac:dyDescent="0.25">
      <c r="A265" s="6" t="s">
        <v>17</v>
      </c>
      <c r="B265" s="32"/>
      <c r="C265" s="3">
        <f t="shared" si="74"/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35"/>
      <c r="J265" s="32"/>
      <c r="K265" s="32"/>
      <c r="L265" s="32"/>
      <c r="M265" s="32"/>
      <c r="N265" s="32"/>
      <c r="O265" s="32"/>
      <c r="P265" s="32"/>
      <c r="R265" s="18"/>
    </row>
    <row r="266" spans="1:18" ht="40.5" customHeight="1" x14ac:dyDescent="0.25">
      <c r="A266" s="27" t="s">
        <v>86</v>
      </c>
      <c r="B266" s="30" t="s">
        <v>18</v>
      </c>
      <c r="C266" s="3">
        <f t="shared" si="74"/>
        <v>12986.8</v>
      </c>
      <c r="D266" s="3">
        <f t="shared" ref="D266:H266" si="80">D267+D268+D269+D270</f>
        <v>1646.3</v>
      </c>
      <c r="E266" s="3">
        <f t="shared" si="80"/>
        <v>2938.1</v>
      </c>
      <c r="F266" s="3">
        <f t="shared" si="80"/>
        <v>2800.8</v>
      </c>
      <c r="G266" s="3">
        <f t="shared" si="80"/>
        <v>2800.8</v>
      </c>
      <c r="H266" s="3">
        <f t="shared" si="80"/>
        <v>2800.8</v>
      </c>
      <c r="I266" s="33" t="s">
        <v>87</v>
      </c>
      <c r="J266" s="30" t="s">
        <v>6</v>
      </c>
      <c r="K266" s="59">
        <v>100</v>
      </c>
      <c r="L266" s="59">
        <v>100</v>
      </c>
      <c r="M266" s="59">
        <v>100</v>
      </c>
      <c r="N266" s="59">
        <v>100</v>
      </c>
      <c r="O266" s="59">
        <v>100</v>
      </c>
      <c r="P266" s="59">
        <v>100</v>
      </c>
      <c r="Q266" s="18"/>
    </row>
    <row r="267" spans="1:18" x14ac:dyDescent="0.25">
      <c r="A267" s="6" t="s">
        <v>5</v>
      </c>
      <c r="B267" s="31"/>
      <c r="C267" s="3">
        <f t="shared" si="74"/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34"/>
      <c r="J267" s="31"/>
      <c r="K267" s="60"/>
      <c r="L267" s="60"/>
      <c r="M267" s="60"/>
      <c r="N267" s="60"/>
      <c r="O267" s="60"/>
      <c r="P267" s="60"/>
      <c r="Q267" s="18"/>
    </row>
    <row r="268" spans="1:18" x14ac:dyDescent="0.25">
      <c r="A268" s="6" t="s">
        <v>16</v>
      </c>
      <c r="B268" s="31"/>
      <c r="C268" s="3">
        <f t="shared" si="74"/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34"/>
      <c r="J268" s="31"/>
      <c r="K268" s="60"/>
      <c r="L268" s="60"/>
      <c r="M268" s="60"/>
      <c r="N268" s="60"/>
      <c r="O268" s="60"/>
      <c r="P268" s="60"/>
      <c r="Q268" s="18"/>
    </row>
    <row r="269" spans="1:18" x14ac:dyDescent="0.25">
      <c r="A269" s="6" t="s">
        <v>4</v>
      </c>
      <c r="B269" s="31"/>
      <c r="C269" s="3">
        <f>E269+F269+H269+D269+G269</f>
        <v>12986.8</v>
      </c>
      <c r="D269" s="4">
        <v>1646.3</v>
      </c>
      <c r="E269" s="4">
        <v>2938.1</v>
      </c>
      <c r="F269" s="4">
        <v>2800.8</v>
      </c>
      <c r="G269" s="4">
        <v>2800.8</v>
      </c>
      <c r="H269" s="4">
        <v>2800.8</v>
      </c>
      <c r="I269" s="34"/>
      <c r="J269" s="31"/>
      <c r="K269" s="60"/>
      <c r="L269" s="60"/>
      <c r="M269" s="60"/>
      <c r="N269" s="60"/>
      <c r="O269" s="60"/>
      <c r="P269" s="60"/>
      <c r="Q269" s="18"/>
    </row>
    <row r="270" spans="1:18" x14ac:dyDescent="0.25">
      <c r="A270" s="6" t="s">
        <v>17</v>
      </c>
      <c r="B270" s="32"/>
      <c r="C270" s="3">
        <f t="shared" si="74"/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35"/>
      <c r="J270" s="32"/>
      <c r="K270" s="61"/>
      <c r="L270" s="61"/>
      <c r="M270" s="61"/>
      <c r="N270" s="61"/>
      <c r="O270" s="61"/>
      <c r="P270" s="61"/>
      <c r="Q270" s="18"/>
    </row>
    <row r="271" spans="1:18" ht="51.75" customHeight="1" x14ac:dyDescent="0.25">
      <c r="A271" s="36" t="s">
        <v>100</v>
      </c>
      <c r="B271" s="37"/>
      <c r="C271" s="3">
        <f>E271+F271+H271+D271+G271</f>
        <v>282.39999999999998</v>
      </c>
      <c r="D271" s="3">
        <f>D276+D281</f>
        <v>282.39999999999998</v>
      </c>
      <c r="E271" s="3">
        <f t="shared" ref="E271:H271" si="81">E276+E281</f>
        <v>0</v>
      </c>
      <c r="F271" s="3">
        <f t="shared" si="81"/>
        <v>0</v>
      </c>
      <c r="G271" s="3">
        <f t="shared" si="81"/>
        <v>0</v>
      </c>
      <c r="H271" s="3">
        <f t="shared" si="81"/>
        <v>0</v>
      </c>
      <c r="I271" s="16"/>
      <c r="J271" s="28"/>
      <c r="K271" s="28"/>
      <c r="L271" s="28"/>
      <c r="M271" s="28"/>
      <c r="N271" s="28"/>
      <c r="O271" s="28"/>
      <c r="P271" s="28"/>
    </row>
    <row r="272" spans="1:18" ht="17.25" customHeight="1" x14ac:dyDescent="0.25">
      <c r="A272" s="38" t="s">
        <v>5</v>
      </c>
      <c r="B272" s="39"/>
      <c r="C272" s="3">
        <f>E272+F272+H272+D272+G272</f>
        <v>0</v>
      </c>
      <c r="D272" s="3">
        <f t="shared" ref="D272:H274" si="82">D277+D282</f>
        <v>0</v>
      </c>
      <c r="E272" s="3">
        <f t="shared" si="82"/>
        <v>0</v>
      </c>
      <c r="F272" s="3">
        <f t="shared" si="82"/>
        <v>0</v>
      </c>
      <c r="G272" s="3">
        <f t="shared" si="82"/>
        <v>0</v>
      </c>
      <c r="H272" s="3">
        <f t="shared" si="82"/>
        <v>0</v>
      </c>
      <c r="I272" s="16"/>
      <c r="J272" s="28"/>
      <c r="K272" s="28"/>
      <c r="L272" s="28"/>
      <c r="M272" s="28"/>
      <c r="N272" s="28"/>
      <c r="O272" s="28"/>
      <c r="P272" s="28"/>
    </row>
    <row r="273" spans="1:17" ht="19.5" customHeight="1" x14ac:dyDescent="0.25">
      <c r="A273" s="38" t="s">
        <v>16</v>
      </c>
      <c r="B273" s="39"/>
      <c r="C273" s="3">
        <f t="shared" ref="C273:C285" si="83">E273+F273+H273+D273+G273</f>
        <v>0</v>
      </c>
      <c r="D273" s="3">
        <f t="shared" si="82"/>
        <v>0</v>
      </c>
      <c r="E273" s="3">
        <f t="shared" si="82"/>
        <v>0</v>
      </c>
      <c r="F273" s="3">
        <f t="shared" si="82"/>
        <v>0</v>
      </c>
      <c r="G273" s="3">
        <f t="shared" si="82"/>
        <v>0</v>
      </c>
      <c r="H273" s="3">
        <f t="shared" si="82"/>
        <v>0</v>
      </c>
      <c r="I273" s="16"/>
      <c r="J273" s="28"/>
      <c r="K273" s="28"/>
      <c r="L273" s="28"/>
      <c r="M273" s="28"/>
      <c r="N273" s="28"/>
      <c r="O273" s="28"/>
      <c r="P273" s="28"/>
    </row>
    <row r="274" spans="1:17" ht="18.75" customHeight="1" x14ac:dyDescent="0.25">
      <c r="A274" s="38" t="s">
        <v>4</v>
      </c>
      <c r="B274" s="39"/>
      <c r="C274" s="3">
        <f t="shared" si="83"/>
        <v>282.39999999999998</v>
      </c>
      <c r="D274" s="3">
        <f>D279+D284</f>
        <v>282.39999999999998</v>
      </c>
      <c r="E274" s="3">
        <f t="shared" si="82"/>
        <v>0</v>
      </c>
      <c r="F274" s="3">
        <f t="shared" si="82"/>
        <v>0</v>
      </c>
      <c r="G274" s="3">
        <f t="shared" si="82"/>
        <v>0</v>
      </c>
      <c r="H274" s="3">
        <f t="shared" si="82"/>
        <v>0</v>
      </c>
      <c r="I274" s="16"/>
      <c r="J274" s="28"/>
      <c r="K274" s="28"/>
      <c r="L274" s="28"/>
      <c r="M274" s="28"/>
      <c r="N274" s="28"/>
      <c r="O274" s="28"/>
      <c r="P274" s="28"/>
    </row>
    <row r="275" spans="1:17" ht="18" customHeight="1" x14ac:dyDescent="0.25">
      <c r="A275" s="38" t="s">
        <v>17</v>
      </c>
      <c r="B275" s="39"/>
      <c r="C275" s="3">
        <f t="shared" si="83"/>
        <v>0</v>
      </c>
      <c r="D275" s="3">
        <f t="shared" ref="D275:H275" si="84">D280+D285</f>
        <v>0</v>
      </c>
      <c r="E275" s="3">
        <f t="shared" si="84"/>
        <v>0</v>
      </c>
      <c r="F275" s="3">
        <f t="shared" si="84"/>
        <v>0</v>
      </c>
      <c r="G275" s="3">
        <f t="shared" si="84"/>
        <v>0</v>
      </c>
      <c r="H275" s="3">
        <f t="shared" si="84"/>
        <v>0</v>
      </c>
      <c r="I275" s="16"/>
      <c r="J275" s="28"/>
      <c r="K275" s="28"/>
      <c r="L275" s="28"/>
      <c r="M275" s="28"/>
      <c r="N275" s="28"/>
      <c r="O275" s="28"/>
      <c r="P275" s="28"/>
    </row>
    <row r="276" spans="1:17" ht="54" customHeight="1" x14ac:dyDescent="0.25">
      <c r="A276" s="27" t="s">
        <v>124</v>
      </c>
      <c r="B276" s="30" t="s">
        <v>18</v>
      </c>
      <c r="C276" s="3">
        <f t="shared" si="83"/>
        <v>282.39999999999998</v>
      </c>
      <c r="D276" s="3">
        <f t="shared" ref="D276:H276" si="85">D277+D278+D279+D280</f>
        <v>282.39999999999998</v>
      </c>
      <c r="E276" s="3">
        <f t="shared" si="85"/>
        <v>0</v>
      </c>
      <c r="F276" s="3">
        <f t="shared" si="85"/>
        <v>0</v>
      </c>
      <c r="G276" s="3">
        <f t="shared" si="85"/>
        <v>0</v>
      </c>
      <c r="H276" s="3">
        <f t="shared" si="85"/>
        <v>0</v>
      </c>
      <c r="I276" s="33" t="s">
        <v>101</v>
      </c>
      <c r="J276" s="30" t="s">
        <v>42</v>
      </c>
      <c r="K276" s="59">
        <v>0</v>
      </c>
      <c r="L276" s="59">
        <v>150</v>
      </c>
      <c r="M276" s="59">
        <v>150</v>
      </c>
      <c r="N276" s="59">
        <v>150</v>
      </c>
      <c r="O276" s="59">
        <v>150</v>
      </c>
      <c r="P276" s="59">
        <v>150</v>
      </c>
      <c r="Q276" s="18"/>
    </row>
    <row r="277" spans="1:17" x14ac:dyDescent="0.25">
      <c r="A277" s="6" t="s">
        <v>5</v>
      </c>
      <c r="B277" s="31"/>
      <c r="C277" s="3">
        <f t="shared" si="83"/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34"/>
      <c r="J277" s="31"/>
      <c r="K277" s="60"/>
      <c r="L277" s="60"/>
      <c r="M277" s="60"/>
      <c r="N277" s="60"/>
      <c r="O277" s="60"/>
      <c r="P277" s="60"/>
      <c r="Q277" s="18"/>
    </row>
    <row r="278" spans="1:17" x14ac:dyDescent="0.25">
      <c r="A278" s="6" t="s">
        <v>16</v>
      </c>
      <c r="B278" s="31"/>
      <c r="C278" s="3">
        <f t="shared" si="83"/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34"/>
      <c r="J278" s="31"/>
      <c r="K278" s="60"/>
      <c r="L278" s="60"/>
      <c r="M278" s="60"/>
      <c r="N278" s="60"/>
      <c r="O278" s="60"/>
      <c r="P278" s="60"/>
      <c r="Q278" s="18"/>
    </row>
    <row r="279" spans="1:17" x14ac:dyDescent="0.25">
      <c r="A279" s="6" t="s">
        <v>4</v>
      </c>
      <c r="B279" s="31"/>
      <c r="C279" s="3">
        <f t="shared" si="83"/>
        <v>282.39999999999998</v>
      </c>
      <c r="D279" s="4">
        <v>282.39999999999998</v>
      </c>
      <c r="E279" s="4">
        <v>0</v>
      </c>
      <c r="F279" s="4">
        <v>0</v>
      </c>
      <c r="G279" s="4">
        <v>0</v>
      </c>
      <c r="H279" s="4">
        <v>0</v>
      </c>
      <c r="I279" s="34"/>
      <c r="J279" s="31"/>
      <c r="K279" s="60"/>
      <c r="L279" s="60"/>
      <c r="M279" s="60"/>
      <c r="N279" s="60"/>
      <c r="O279" s="60"/>
      <c r="P279" s="60"/>
      <c r="Q279" s="18"/>
    </row>
    <row r="280" spans="1:17" x14ac:dyDescent="0.25">
      <c r="A280" s="6" t="s">
        <v>17</v>
      </c>
      <c r="B280" s="32"/>
      <c r="C280" s="3">
        <f t="shared" si="83"/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35"/>
      <c r="J280" s="32"/>
      <c r="K280" s="61"/>
      <c r="L280" s="61"/>
      <c r="M280" s="61"/>
      <c r="N280" s="61"/>
      <c r="O280" s="61"/>
      <c r="P280" s="61"/>
      <c r="Q280" s="18"/>
    </row>
    <row r="281" spans="1:17" ht="54" customHeight="1" x14ac:dyDescent="0.25">
      <c r="A281" s="27" t="s">
        <v>125</v>
      </c>
      <c r="B281" s="30" t="s">
        <v>18</v>
      </c>
      <c r="C281" s="3">
        <f t="shared" si="83"/>
        <v>0</v>
      </c>
      <c r="D281" s="3">
        <f t="shared" ref="D281:H281" si="86">D282+D283+D284+D285</f>
        <v>0</v>
      </c>
      <c r="E281" s="3">
        <f t="shared" si="86"/>
        <v>0</v>
      </c>
      <c r="F281" s="3">
        <f t="shared" si="86"/>
        <v>0</v>
      </c>
      <c r="G281" s="3">
        <f t="shared" si="86"/>
        <v>0</v>
      </c>
      <c r="H281" s="3">
        <f t="shared" si="86"/>
        <v>0</v>
      </c>
      <c r="I281" s="33" t="s">
        <v>118</v>
      </c>
      <c r="J281" s="30" t="s">
        <v>42</v>
      </c>
      <c r="K281" s="59">
        <v>0</v>
      </c>
      <c r="L281" s="59">
        <v>0</v>
      </c>
      <c r="M281" s="59">
        <v>75</v>
      </c>
      <c r="N281" s="59">
        <v>75</v>
      </c>
      <c r="O281" s="59">
        <v>75</v>
      </c>
      <c r="P281" s="59">
        <v>75</v>
      </c>
      <c r="Q281" s="18"/>
    </row>
    <row r="282" spans="1:17" x14ac:dyDescent="0.25">
      <c r="A282" s="6" t="s">
        <v>5</v>
      </c>
      <c r="B282" s="31"/>
      <c r="C282" s="3">
        <f t="shared" si="83"/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34"/>
      <c r="J282" s="31"/>
      <c r="K282" s="60"/>
      <c r="L282" s="60"/>
      <c r="M282" s="60"/>
      <c r="N282" s="60"/>
      <c r="O282" s="60"/>
      <c r="P282" s="60"/>
      <c r="Q282" s="18"/>
    </row>
    <row r="283" spans="1:17" x14ac:dyDescent="0.25">
      <c r="A283" s="6" t="s">
        <v>16</v>
      </c>
      <c r="B283" s="31"/>
      <c r="C283" s="3">
        <f t="shared" si="83"/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34"/>
      <c r="J283" s="31"/>
      <c r="K283" s="60"/>
      <c r="L283" s="60"/>
      <c r="M283" s="60"/>
      <c r="N283" s="60"/>
      <c r="O283" s="60"/>
      <c r="P283" s="60"/>
      <c r="Q283" s="18"/>
    </row>
    <row r="284" spans="1:17" x14ac:dyDescent="0.25">
      <c r="A284" s="6" t="s">
        <v>4</v>
      </c>
      <c r="B284" s="31"/>
      <c r="C284" s="3">
        <f t="shared" si="83"/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34"/>
      <c r="J284" s="31"/>
      <c r="K284" s="60"/>
      <c r="L284" s="60"/>
      <c r="M284" s="60"/>
      <c r="N284" s="60"/>
      <c r="O284" s="60"/>
      <c r="P284" s="60"/>
      <c r="Q284" s="18"/>
    </row>
    <row r="285" spans="1:17" x14ac:dyDescent="0.25">
      <c r="A285" s="6" t="s">
        <v>17</v>
      </c>
      <c r="B285" s="32"/>
      <c r="C285" s="3">
        <f t="shared" si="83"/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35"/>
      <c r="J285" s="32"/>
      <c r="K285" s="61"/>
      <c r="L285" s="61"/>
      <c r="M285" s="61"/>
      <c r="N285" s="61"/>
      <c r="O285" s="61"/>
      <c r="P285" s="61"/>
      <c r="Q285" s="18"/>
    </row>
    <row r="286" spans="1:17" ht="27" customHeight="1" x14ac:dyDescent="0.25">
      <c r="A286" s="36" t="s">
        <v>126</v>
      </c>
      <c r="B286" s="37"/>
      <c r="C286" s="3">
        <f>E286+F286+H286+D286+G286</f>
        <v>0</v>
      </c>
      <c r="D286" s="3">
        <f>D291</f>
        <v>0</v>
      </c>
      <c r="E286" s="3">
        <f t="shared" ref="E286:H286" si="87">E291</f>
        <v>0</v>
      </c>
      <c r="F286" s="3">
        <f t="shared" si="87"/>
        <v>0</v>
      </c>
      <c r="G286" s="3">
        <f t="shared" si="87"/>
        <v>0</v>
      </c>
      <c r="H286" s="3">
        <f t="shared" si="87"/>
        <v>0</v>
      </c>
      <c r="I286" s="16"/>
      <c r="J286" s="28"/>
      <c r="K286" s="28"/>
      <c r="L286" s="28"/>
      <c r="M286" s="28"/>
      <c r="N286" s="28"/>
      <c r="O286" s="28"/>
      <c r="P286" s="28"/>
    </row>
    <row r="287" spans="1:17" ht="17.25" customHeight="1" x14ac:dyDescent="0.25">
      <c r="A287" s="38" t="s">
        <v>5</v>
      </c>
      <c r="B287" s="39"/>
      <c r="C287" s="3">
        <f t="shared" ref="C287:C300" si="88">E287+F287+H287+D287+G287</f>
        <v>0</v>
      </c>
      <c r="D287" s="3">
        <f t="shared" ref="D287:H290" si="89">D292</f>
        <v>0</v>
      </c>
      <c r="E287" s="3">
        <f t="shared" si="89"/>
        <v>0</v>
      </c>
      <c r="F287" s="3">
        <f t="shared" si="89"/>
        <v>0</v>
      </c>
      <c r="G287" s="3">
        <f t="shared" si="89"/>
        <v>0</v>
      </c>
      <c r="H287" s="3">
        <f t="shared" si="89"/>
        <v>0</v>
      </c>
      <c r="I287" s="16"/>
      <c r="J287" s="28"/>
      <c r="K287" s="28"/>
      <c r="L287" s="28"/>
      <c r="M287" s="28"/>
      <c r="N287" s="28"/>
      <c r="O287" s="28"/>
      <c r="P287" s="28"/>
    </row>
    <row r="288" spans="1:17" ht="19.5" customHeight="1" x14ac:dyDescent="0.25">
      <c r="A288" s="38" t="s">
        <v>16</v>
      </c>
      <c r="B288" s="39"/>
      <c r="C288" s="3">
        <f t="shared" si="88"/>
        <v>0</v>
      </c>
      <c r="D288" s="3">
        <f t="shared" si="89"/>
        <v>0</v>
      </c>
      <c r="E288" s="3">
        <f t="shared" si="89"/>
        <v>0</v>
      </c>
      <c r="F288" s="3">
        <f t="shared" si="89"/>
        <v>0</v>
      </c>
      <c r="G288" s="3">
        <f t="shared" si="89"/>
        <v>0</v>
      </c>
      <c r="H288" s="3">
        <f t="shared" si="89"/>
        <v>0</v>
      </c>
      <c r="I288" s="16"/>
      <c r="J288" s="28"/>
      <c r="K288" s="28"/>
      <c r="L288" s="28"/>
      <c r="M288" s="28"/>
      <c r="N288" s="28"/>
      <c r="O288" s="28"/>
      <c r="P288" s="28"/>
    </row>
    <row r="289" spans="1:20" ht="18.75" customHeight="1" x14ac:dyDescent="0.25">
      <c r="A289" s="38" t="s">
        <v>4</v>
      </c>
      <c r="B289" s="39"/>
      <c r="C289" s="3">
        <f t="shared" si="88"/>
        <v>0</v>
      </c>
      <c r="D289" s="3">
        <f t="shared" si="89"/>
        <v>0</v>
      </c>
      <c r="E289" s="3">
        <f t="shared" si="89"/>
        <v>0</v>
      </c>
      <c r="F289" s="3">
        <f t="shared" si="89"/>
        <v>0</v>
      </c>
      <c r="G289" s="3">
        <f t="shared" si="89"/>
        <v>0</v>
      </c>
      <c r="H289" s="3">
        <f t="shared" si="89"/>
        <v>0</v>
      </c>
      <c r="I289" s="16"/>
      <c r="J289" s="28"/>
      <c r="K289" s="28"/>
      <c r="L289" s="28"/>
      <c r="M289" s="28"/>
      <c r="N289" s="28"/>
      <c r="O289" s="28"/>
      <c r="P289" s="28"/>
    </row>
    <row r="290" spans="1:20" ht="18" customHeight="1" x14ac:dyDescent="0.25">
      <c r="A290" s="38" t="s">
        <v>17</v>
      </c>
      <c r="B290" s="39"/>
      <c r="C290" s="3">
        <f t="shared" si="88"/>
        <v>0</v>
      </c>
      <c r="D290" s="3">
        <f t="shared" si="89"/>
        <v>0</v>
      </c>
      <c r="E290" s="3">
        <f t="shared" si="89"/>
        <v>0</v>
      </c>
      <c r="F290" s="3">
        <f t="shared" si="89"/>
        <v>0</v>
      </c>
      <c r="G290" s="3">
        <f t="shared" si="89"/>
        <v>0</v>
      </c>
      <c r="H290" s="3">
        <f t="shared" si="89"/>
        <v>0</v>
      </c>
      <c r="I290" s="16"/>
      <c r="J290" s="28"/>
      <c r="K290" s="28"/>
      <c r="L290" s="28"/>
      <c r="M290" s="28"/>
      <c r="N290" s="28"/>
      <c r="O290" s="28"/>
      <c r="P290" s="28"/>
    </row>
    <row r="291" spans="1:20" ht="54" customHeight="1" x14ac:dyDescent="0.25">
      <c r="A291" s="27" t="s">
        <v>127</v>
      </c>
      <c r="B291" s="30" t="s">
        <v>18</v>
      </c>
      <c r="C291" s="3">
        <f t="shared" si="88"/>
        <v>0</v>
      </c>
      <c r="D291" s="3">
        <f t="shared" ref="D291:H291" si="90">D292+D293+D294+D295</f>
        <v>0</v>
      </c>
      <c r="E291" s="3">
        <f t="shared" si="90"/>
        <v>0</v>
      </c>
      <c r="F291" s="3">
        <f t="shared" si="90"/>
        <v>0</v>
      </c>
      <c r="G291" s="3">
        <f t="shared" si="90"/>
        <v>0</v>
      </c>
      <c r="H291" s="3">
        <f t="shared" si="90"/>
        <v>0</v>
      </c>
      <c r="I291" s="33" t="s">
        <v>102</v>
      </c>
      <c r="J291" s="30" t="s">
        <v>8</v>
      </c>
      <c r="K291" s="59">
        <v>42</v>
      </c>
      <c r="L291" s="59">
        <v>40</v>
      </c>
      <c r="M291" s="59">
        <v>38</v>
      </c>
      <c r="N291" s="59">
        <v>36</v>
      </c>
      <c r="O291" s="59">
        <v>36</v>
      </c>
      <c r="P291" s="59">
        <v>36</v>
      </c>
      <c r="Q291" s="18"/>
    </row>
    <row r="292" spans="1:20" x14ac:dyDescent="0.25">
      <c r="A292" s="6" t="s">
        <v>5</v>
      </c>
      <c r="B292" s="31"/>
      <c r="C292" s="3">
        <f t="shared" si="88"/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34"/>
      <c r="J292" s="31"/>
      <c r="K292" s="60"/>
      <c r="L292" s="60"/>
      <c r="M292" s="60"/>
      <c r="N292" s="60"/>
      <c r="O292" s="60"/>
      <c r="P292" s="60"/>
      <c r="Q292" s="18"/>
    </row>
    <row r="293" spans="1:20" x14ac:dyDescent="0.25">
      <c r="A293" s="6" t="s">
        <v>16</v>
      </c>
      <c r="B293" s="31"/>
      <c r="C293" s="3">
        <f t="shared" si="88"/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34"/>
      <c r="J293" s="31"/>
      <c r="K293" s="60"/>
      <c r="L293" s="60"/>
      <c r="M293" s="60"/>
      <c r="N293" s="60"/>
      <c r="O293" s="60"/>
      <c r="P293" s="60"/>
      <c r="Q293" s="18"/>
    </row>
    <row r="294" spans="1:20" x14ac:dyDescent="0.25">
      <c r="A294" s="6" t="s">
        <v>4</v>
      </c>
      <c r="B294" s="31"/>
      <c r="C294" s="3">
        <f t="shared" si="88"/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34"/>
      <c r="J294" s="31"/>
      <c r="K294" s="60"/>
      <c r="L294" s="60"/>
      <c r="M294" s="60"/>
      <c r="N294" s="60"/>
      <c r="O294" s="60"/>
      <c r="P294" s="60"/>
      <c r="Q294" s="18"/>
    </row>
    <row r="295" spans="1:20" x14ac:dyDescent="0.25">
      <c r="A295" s="6" t="s">
        <v>17</v>
      </c>
      <c r="B295" s="32"/>
      <c r="C295" s="3">
        <f t="shared" si="88"/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35"/>
      <c r="J295" s="32"/>
      <c r="K295" s="61"/>
      <c r="L295" s="61"/>
      <c r="M295" s="61"/>
      <c r="N295" s="61"/>
      <c r="O295" s="61"/>
      <c r="P295" s="61"/>
      <c r="Q295" s="18"/>
    </row>
    <row r="296" spans="1:20" ht="54" customHeight="1" x14ac:dyDescent="0.25">
      <c r="A296" s="27" t="s">
        <v>132</v>
      </c>
      <c r="B296" s="30" t="s">
        <v>18</v>
      </c>
      <c r="C296" s="3">
        <f t="shared" si="88"/>
        <v>0</v>
      </c>
      <c r="D296" s="3">
        <f t="shared" ref="D296:H296" si="91">D297+D298+D299+D300</f>
        <v>0</v>
      </c>
      <c r="E296" s="3">
        <f t="shared" si="91"/>
        <v>0</v>
      </c>
      <c r="F296" s="3">
        <f t="shared" si="91"/>
        <v>0</v>
      </c>
      <c r="G296" s="3">
        <f t="shared" si="91"/>
        <v>0</v>
      </c>
      <c r="H296" s="3">
        <f t="shared" si="91"/>
        <v>0</v>
      </c>
      <c r="I296" s="33" t="s">
        <v>133</v>
      </c>
      <c r="J296" s="30" t="s">
        <v>8</v>
      </c>
      <c r="K296" s="59">
        <v>120</v>
      </c>
      <c r="L296" s="59">
        <v>125</v>
      </c>
      <c r="M296" s="59">
        <v>130</v>
      </c>
      <c r="N296" s="59">
        <v>135</v>
      </c>
      <c r="O296" s="59">
        <v>140</v>
      </c>
      <c r="P296" s="59">
        <v>145</v>
      </c>
      <c r="Q296" s="18"/>
    </row>
    <row r="297" spans="1:20" x14ac:dyDescent="0.25">
      <c r="A297" s="6" t="s">
        <v>5</v>
      </c>
      <c r="B297" s="31"/>
      <c r="C297" s="3">
        <f t="shared" si="88"/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34"/>
      <c r="J297" s="31"/>
      <c r="K297" s="60"/>
      <c r="L297" s="60"/>
      <c r="M297" s="60"/>
      <c r="N297" s="60"/>
      <c r="O297" s="60"/>
      <c r="P297" s="60"/>
      <c r="Q297" s="18"/>
    </row>
    <row r="298" spans="1:20" x14ac:dyDescent="0.25">
      <c r="A298" s="6" t="s">
        <v>16</v>
      </c>
      <c r="B298" s="31"/>
      <c r="C298" s="3">
        <f t="shared" si="88"/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34"/>
      <c r="J298" s="31"/>
      <c r="K298" s="60"/>
      <c r="L298" s="60"/>
      <c r="M298" s="60"/>
      <c r="N298" s="60"/>
      <c r="O298" s="60"/>
      <c r="P298" s="60"/>
      <c r="Q298" s="18"/>
    </row>
    <row r="299" spans="1:20" x14ac:dyDescent="0.25">
      <c r="A299" s="6" t="s">
        <v>4</v>
      </c>
      <c r="B299" s="31"/>
      <c r="C299" s="3">
        <f t="shared" si="88"/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34"/>
      <c r="J299" s="31"/>
      <c r="K299" s="60"/>
      <c r="L299" s="60"/>
      <c r="M299" s="60"/>
      <c r="N299" s="60"/>
      <c r="O299" s="60"/>
      <c r="P299" s="60"/>
      <c r="Q299" s="18"/>
    </row>
    <row r="300" spans="1:20" x14ac:dyDescent="0.25">
      <c r="A300" s="6" t="s">
        <v>17</v>
      </c>
      <c r="B300" s="32"/>
      <c r="C300" s="3">
        <f t="shared" si="88"/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35"/>
      <c r="J300" s="32"/>
      <c r="K300" s="61"/>
      <c r="L300" s="61"/>
      <c r="M300" s="61"/>
      <c r="N300" s="61"/>
      <c r="O300" s="61"/>
      <c r="P300" s="61"/>
      <c r="Q300" s="18"/>
    </row>
    <row r="301" spans="1:20" ht="35.25" customHeight="1" x14ac:dyDescent="0.25">
      <c r="A301" s="56" t="s">
        <v>41</v>
      </c>
      <c r="B301" s="57"/>
      <c r="C301" s="3">
        <f>E301+F301+H301+D301+G301</f>
        <v>54536.800000000003</v>
      </c>
      <c r="D301" s="3">
        <f>D306+D326+D374+D429+D445</f>
        <v>11224.4</v>
      </c>
      <c r="E301" s="3">
        <f t="shared" ref="E301:H301" si="92">E306+E326+E374+E429+E445</f>
        <v>11682.2</v>
      </c>
      <c r="F301" s="3">
        <f t="shared" si="92"/>
        <v>10543.400000000001</v>
      </c>
      <c r="G301" s="3">
        <f t="shared" si="92"/>
        <v>10543.400000000001</v>
      </c>
      <c r="H301" s="3">
        <f t="shared" si="92"/>
        <v>10543.400000000001</v>
      </c>
      <c r="I301" s="16"/>
      <c r="J301" s="28"/>
      <c r="K301" s="28"/>
      <c r="L301" s="28"/>
      <c r="M301" s="28"/>
      <c r="N301" s="28"/>
      <c r="O301" s="28"/>
      <c r="P301" s="28"/>
      <c r="Q301" s="5"/>
      <c r="R301" s="5"/>
      <c r="S301" s="5"/>
      <c r="T301" s="5"/>
    </row>
    <row r="302" spans="1:20" ht="15.75" customHeight="1" x14ac:dyDescent="0.25">
      <c r="A302" s="38" t="s">
        <v>5</v>
      </c>
      <c r="B302" s="39"/>
      <c r="C302" s="3">
        <f t="shared" ref="C302:C305" si="93">E302+F302+H302+D302+G302</f>
        <v>0</v>
      </c>
      <c r="D302" s="3">
        <f>D307+D327+D375+D430+D446</f>
        <v>0</v>
      </c>
      <c r="E302" s="3">
        <f t="shared" ref="E302:H305" si="94">E307+E327+E375+E430+E446</f>
        <v>0</v>
      </c>
      <c r="F302" s="3">
        <f t="shared" si="94"/>
        <v>0</v>
      </c>
      <c r="G302" s="3">
        <f t="shared" si="94"/>
        <v>0</v>
      </c>
      <c r="H302" s="3">
        <f t="shared" si="94"/>
        <v>0</v>
      </c>
      <c r="I302" s="16"/>
      <c r="J302" s="28"/>
      <c r="K302" s="28"/>
      <c r="L302" s="28"/>
      <c r="M302" s="28"/>
      <c r="N302" s="28"/>
      <c r="O302" s="28"/>
      <c r="P302" s="28"/>
      <c r="Q302" s="5"/>
      <c r="R302" s="5"/>
      <c r="S302" s="5"/>
      <c r="T302" s="5"/>
    </row>
    <row r="303" spans="1:20" ht="15.75" customHeight="1" x14ac:dyDescent="0.25">
      <c r="A303" s="38" t="s">
        <v>16</v>
      </c>
      <c r="B303" s="39"/>
      <c r="C303" s="3">
        <f t="shared" si="93"/>
        <v>44871.7</v>
      </c>
      <c r="D303" s="3">
        <f>D308+D328+D376+D431+D447</f>
        <v>9564.9</v>
      </c>
      <c r="E303" s="3">
        <f t="shared" si="94"/>
        <v>9570.7000000000007</v>
      </c>
      <c r="F303" s="3">
        <f t="shared" si="94"/>
        <v>8578.7000000000007</v>
      </c>
      <c r="G303" s="3">
        <f t="shared" si="94"/>
        <v>8578.7000000000007</v>
      </c>
      <c r="H303" s="3">
        <f t="shared" si="94"/>
        <v>8578.7000000000007</v>
      </c>
      <c r="I303" s="16"/>
      <c r="J303" s="28"/>
      <c r="K303" s="28"/>
      <c r="L303" s="28"/>
      <c r="M303" s="28"/>
      <c r="N303" s="28"/>
      <c r="O303" s="28"/>
      <c r="P303" s="28"/>
      <c r="Q303" s="5"/>
      <c r="R303" s="5"/>
      <c r="S303" s="5"/>
      <c r="T303" s="5"/>
    </row>
    <row r="304" spans="1:20" ht="15.75" customHeight="1" x14ac:dyDescent="0.25">
      <c r="A304" s="38" t="s">
        <v>4</v>
      </c>
      <c r="B304" s="39"/>
      <c r="C304" s="3">
        <f t="shared" si="93"/>
        <v>9665.0999999999985</v>
      </c>
      <c r="D304" s="3">
        <f>D309+D329+D377+D432+D448</f>
        <v>1659.5</v>
      </c>
      <c r="E304" s="3">
        <f t="shared" si="94"/>
        <v>2111.5</v>
      </c>
      <c r="F304" s="3">
        <f t="shared" si="94"/>
        <v>1964.6999999999998</v>
      </c>
      <c r="G304" s="3">
        <f t="shared" si="94"/>
        <v>1964.6999999999998</v>
      </c>
      <c r="H304" s="3">
        <f t="shared" si="94"/>
        <v>1964.6999999999998</v>
      </c>
      <c r="I304" s="16"/>
      <c r="J304" s="28"/>
      <c r="K304" s="28"/>
      <c r="L304" s="28"/>
      <c r="M304" s="28"/>
      <c r="N304" s="28"/>
      <c r="O304" s="28"/>
      <c r="P304" s="28"/>
      <c r="Q304" s="5"/>
      <c r="R304" s="5"/>
      <c r="S304" s="5"/>
      <c r="T304" s="5"/>
    </row>
    <row r="305" spans="1:20" ht="15.75" customHeight="1" x14ac:dyDescent="0.25">
      <c r="A305" s="38" t="s">
        <v>17</v>
      </c>
      <c r="B305" s="39"/>
      <c r="C305" s="3">
        <f t="shared" si="93"/>
        <v>0</v>
      </c>
      <c r="D305" s="3">
        <f>D310+D330+D378+D433+D449</f>
        <v>0</v>
      </c>
      <c r="E305" s="3">
        <f t="shared" si="94"/>
        <v>0</v>
      </c>
      <c r="F305" s="3">
        <f t="shared" si="94"/>
        <v>0</v>
      </c>
      <c r="G305" s="3">
        <f t="shared" si="94"/>
        <v>0</v>
      </c>
      <c r="H305" s="3">
        <f t="shared" si="94"/>
        <v>0</v>
      </c>
      <c r="I305" s="16"/>
      <c r="J305" s="28"/>
      <c r="K305" s="28"/>
      <c r="L305" s="28"/>
      <c r="M305" s="28"/>
      <c r="N305" s="28"/>
      <c r="O305" s="28"/>
      <c r="P305" s="28"/>
      <c r="Q305" s="5"/>
      <c r="R305" s="5"/>
      <c r="S305" s="5"/>
      <c r="T305" s="5"/>
    </row>
    <row r="306" spans="1:20" ht="36.75" customHeight="1" x14ac:dyDescent="0.25">
      <c r="A306" s="36" t="s">
        <v>57</v>
      </c>
      <c r="B306" s="37"/>
      <c r="C306" s="3">
        <f>E306+F306+H306+D306+G306</f>
        <v>1750</v>
      </c>
      <c r="D306" s="3">
        <f>D311</f>
        <v>350</v>
      </c>
      <c r="E306" s="3">
        <f t="shared" ref="E306:H306" si="95">E311</f>
        <v>350</v>
      </c>
      <c r="F306" s="3">
        <f t="shared" si="95"/>
        <v>350</v>
      </c>
      <c r="G306" s="3">
        <f t="shared" si="95"/>
        <v>350</v>
      </c>
      <c r="H306" s="3">
        <f t="shared" si="95"/>
        <v>350</v>
      </c>
      <c r="I306" s="16"/>
      <c r="J306" s="28"/>
      <c r="K306" s="28"/>
      <c r="L306" s="28"/>
      <c r="M306" s="28"/>
      <c r="N306" s="28"/>
      <c r="O306" s="28"/>
      <c r="P306" s="28"/>
      <c r="Q306" s="5"/>
      <c r="R306" s="5"/>
      <c r="S306" s="5"/>
      <c r="T306" s="5"/>
    </row>
    <row r="307" spans="1:20" ht="15.75" customHeight="1" x14ac:dyDescent="0.25">
      <c r="A307" s="38" t="s">
        <v>5</v>
      </c>
      <c r="B307" s="39"/>
      <c r="C307" s="3">
        <f t="shared" ref="C307:C310" si="96">E307+F307+H307+D307+G307</f>
        <v>0</v>
      </c>
      <c r="D307" s="3">
        <f t="shared" ref="D307:H310" si="97">D312</f>
        <v>0</v>
      </c>
      <c r="E307" s="3">
        <f t="shared" si="97"/>
        <v>0</v>
      </c>
      <c r="F307" s="3">
        <f t="shared" si="97"/>
        <v>0</v>
      </c>
      <c r="G307" s="3">
        <f t="shared" si="97"/>
        <v>0</v>
      </c>
      <c r="H307" s="3">
        <f t="shared" si="97"/>
        <v>0</v>
      </c>
      <c r="I307" s="16"/>
      <c r="J307" s="28"/>
      <c r="K307" s="28"/>
      <c r="L307" s="28"/>
      <c r="M307" s="28"/>
      <c r="N307" s="28"/>
      <c r="O307" s="28"/>
      <c r="P307" s="28"/>
      <c r="Q307" s="5"/>
      <c r="R307" s="5"/>
      <c r="S307" s="5"/>
      <c r="T307" s="5"/>
    </row>
    <row r="308" spans="1:20" ht="15.75" customHeight="1" x14ac:dyDescent="0.25">
      <c r="A308" s="38" t="s">
        <v>16</v>
      </c>
      <c r="B308" s="39"/>
      <c r="C308" s="3">
        <f t="shared" si="96"/>
        <v>0</v>
      </c>
      <c r="D308" s="3">
        <f t="shared" si="97"/>
        <v>0</v>
      </c>
      <c r="E308" s="3">
        <f t="shared" si="97"/>
        <v>0</v>
      </c>
      <c r="F308" s="3">
        <f t="shared" si="97"/>
        <v>0</v>
      </c>
      <c r="G308" s="3">
        <f t="shared" si="97"/>
        <v>0</v>
      </c>
      <c r="H308" s="3">
        <f t="shared" si="97"/>
        <v>0</v>
      </c>
      <c r="I308" s="16"/>
      <c r="J308" s="28"/>
      <c r="K308" s="28"/>
      <c r="L308" s="28"/>
      <c r="M308" s="28"/>
      <c r="N308" s="28"/>
      <c r="O308" s="28"/>
      <c r="P308" s="28"/>
      <c r="Q308" s="5"/>
      <c r="R308" s="5"/>
      <c r="S308" s="5"/>
      <c r="T308" s="5"/>
    </row>
    <row r="309" spans="1:20" ht="15.75" customHeight="1" x14ac:dyDescent="0.25">
      <c r="A309" s="38" t="s">
        <v>4</v>
      </c>
      <c r="B309" s="39"/>
      <c r="C309" s="3">
        <f t="shared" si="96"/>
        <v>1750</v>
      </c>
      <c r="D309" s="3">
        <f t="shared" si="97"/>
        <v>350</v>
      </c>
      <c r="E309" s="3">
        <f t="shared" si="97"/>
        <v>350</v>
      </c>
      <c r="F309" s="3">
        <f t="shared" si="97"/>
        <v>350</v>
      </c>
      <c r="G309" s="3">
        <f t="shared" si="97"/>
        <v>350</v>
      </c>
      <c r="H309" s="3">
        <f t="shared" si="97"/>
        <v>350</v>
      </c>
      <c r="I309" s="16"/>
      <c r="J309" s="28"/>
      <c r="K309" s="28"/>
      <c r="L309" s="28"/>
      <c r="M309" s="28"/>
      <c r="N309" s="28"/>
      <c r="O309" s="28"/>
      <c r="P309" s="28"/>
      <c r="Q309" s="5"/>
      <c r="R309" s="5"/>
      <c r="S309" s="5"/>
      <c r="T309" s="5"/>
    </row>
    <row r="310" spans="1:20" ht="15.75" customHeight="1" x14ac:dyDescent="0.25">
      <c r="A310" s="38" t="s">
        <v>17</v>
      </c>
      <c r="B310" s="39"/>
      <c r="C310" s="3">
        <f t="shared" si="96"/>
        <v>0</v>
      </c>
      <c r="D310" s="3">
        <f t="shared" si="97"/>
        <v>0</v>
      </c>
      <c r="E310" s="3">
        <f t="shared" si="97"/>
        <v>0</v>
      </c>
      <c r="F310" s="3">
        <f t="shared" si="97"/>
        <v>0</v>
      </c>
      <c r="G310" s="3">
        <f t="shared" si="97"/>
        <v>0</v>
      </c>
      <c r="H310" s="3">
        <f t="shared" si="97"/>
        <v>0</v>
      </c>
      <c r="I310" s="16"/>
      <c r="J310" s="28"/>
      <c r="K310" s="28"/>
      <c r="L310" s="28"/>
      <c r="M310" s="28"/>
      <c r="N310" s="28"/>
      <c r="O310" s="28"/>
      <c r="P310" s="28"/>
      <c r="Q310" s="5"/>
      <c r="R310" s="5"/>
      <c r="S310" s="5"/>
      <c r="T310" s="5"/>
    </row>
    <row r="311" spans="1:20" ht="50.25" customHeight="1" x14ac:dyDescent="0.25">
      <c r="A311" s="27" t="s">
        <v>88</v>
      </c>
      <c r="B311" s="30" t="s">
        <v>18</v>
      </c>
      <c r="C311" s="3">
        <f>E311+F311+H311+D311+G311</f>
        <v>1750</v>
      </c>
      <c r="D311" s="7">
        <f t="shared" ref="D311:H311" si="98">D312+D313+D314+D315</f>
        <v>350</v>
      </c>
      <c r="E311" s="7">
        <f t="shared" si="98"/>
        <v>350</v>
      </c>
      <c r="F311" s="7">
        <f t="shared" si="98"/>
        <v>350</v>
      </c>
      <c r="G311" s="7">
        <f t="shared" si="98"/>
        <v>350</v>
      </c>
      <c r="H311" s="7">
        <f t="shared" si="98"/>
        <v>350</v>
      </c>
      <c r="I311" s="33" t="s">
        <v>89</v>
      </c>
      <c r="J311" s="30" t="s">
        <v>6</v>
      </c>
      <c r="K311" s="30">
        <v>9</v>
      </c>
      <c r="L311" s="30">
        <v>9</v>
      </c>
      <c r="M311" s="30">
        <v>9</v>
      </c>
      <c r="N311" s="30">
        <v>10</v>
      </c>
      <c r="O311" s="30">
        <v>10</v>
      </c>
      <c r="P311" s="30">
        <v>10</v>
      </c>
      <c r="Q311" s="5"/>
      <c r="R311" s="5"/>
      <c r="S311" s="5"/>
      <c r="T311" s="5"/>
    </row>
    <row r="312" spans="1:20" ht="15.75" customHeight="1" x14ac:dyDescent="0.25">
      <c r="A312" s="6" t="s">
        <v>5</v>
      </c>
      <c r="B312" s="31"/>
      <c r="C312" s="3">
        <f t="shared" ref="C312:C315" si="99">E312+F312+H312+D312+G312</f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34"/>
      <c r="J312" s="31"/>
      <c r="K312" s="31"/>
      <c r="L312" s="31"/>
      <c r="M312" s="31"/>
      <c r="N312" s="31"/>
      <c r="O312" s="31"/>
      <c r="P312" s="31"/>
      <c r="Q312" s="5"/>
      <c r="R312" s="5"/>
      <c r="S312" s="5"/>
      <c r="T312" s="5"/>
    </row>
    <row r="313" spans="1:20" ht="15.75" customHeight="1" x14ac:dyDescent="0.25">
      <c r="A313" s="6" t="s">
        <v>16</v>
      </c>
      <c r="B313" s="31"/>
      <c r="C313" s="3">
        <f t="shared" si="99"/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34"/>
      <c r="J313" s="31"/>
      <c r="K313" s="31"/>
      <c r="L313" s="31"/>
      <c r="M313" s="31"/>
      <c r="N313" s="31"/>
      <c r="O313" s="31"/>
      <c r="P313" s="31"/>
      <c r="Q313" s="5"/>
      <c r="R313" s="5"/>
      <c r="S313" s="5"/>
      <c r="T313" s="5"/>
    </row>
    <row r="314" spans="1:20" ht="15.75" customHeight="1" x14ac:dyDescent="0.25">
      <c r="A314" s="6" t="s">
        <v>4</v>
      </c>
      <c r="B314" s="31"/>
      <c r="C314" s="3">
        <f t="shared" si="99"/>
        <v>1750</v>
      </c>
      <c r="D314" s="4">
        <v>350</v>
      </c>
      <c r="E314" s="4">
        <v>350</v>
      </c>
      <c r="F314" s="4">
        <v>350</v>
      </c>
      <c r="G314" s="4">
        <v>350</v>
      </c>
      <c r="H314" s="4">
        <v>350</v>
      </c>
      <c r="I314" s="34"/>
      <c r="J314" s="31"/>
      <c r="K314" s="31"/>
      <c r="L314" s="31"/>
      <c r="M314" s="31"/>
      <c r="N314" s="31"/>
      <c r="O314" s="31"/>
      <c r="P314" s="31"/>
      <c r="Q314" s="5"/>
      <c r="R314" s="5"/>
      <c r="S314" s="5"/>
      <c r="T314" s="5"/>
    </row>
    <row r="315" spans="1:20" ht="15.75" customHeight="1" x14ac:dyDescent="0.25">
      <c r="A315" s="6" t="s">
        <v>17</v>
      </c>
      <c r="B315" s="32"/>
      <c r="C315" s="3">
        <f t="shared" si="99"/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35"/>
      <c r="J315" s="32"/>
      <c r="K315" s="32"/>
      <c r="L315" s="32"/>
      <c r="M315" s="32"/>
      <c r="N315" s="32"/>
      <c r="O315" s="32"/>
      <c r="P315" s="32"/>
      <c r="Q315" s="5"/>
      <c r="R315" s="5"/>
      <c r="S315" s="5"/>
      <c r="T315" s="5"/>
    </row>
    <row r="316" spans="1:20" ht="50.25" customHeight="1" x14ac:dyDescent="0.25">
      <c r="A316" s="27" t="s">
        <v>134</v>
      </c>
      <c r="B316" s="30" t="s">
        <v>18</v>
      </c>
      <c r="C316" s="3">
        <f>E316+F316+H316+D316+G316</f>
        <v>0</v>
      </c>
      <c r="D316" s="7">
        <f t="shared" ref="D316:H316" si="100">D317+D318+D319+D320</f>
        <v>0</v>
      </c>
      <c r="E316" s="7">
        <f t="shared" si="100"/>
        <v>0</v>
      </c>
      <c r="F316" s="7">
        <f t="shared" si="100"/>
        <v>0</v>
      </c>
      <c r="G316" s="7">
        <f t="shared" si="100"/>
        <v>0</v>
      </c>
      <c r="H316" s="7">
        <f t="shared" si="100"/>
        <v>0</v>
      </c>
      <c r="I316" s="33" t="s">
        <v>135</v>
      </c>
      <c r="J316" s="30" t="s">
        <v>6</v>
      </c>
      <c r="K316" s="30">
        <v>15</v>
      </c>
      <c r="L316" s="30">
        <v>17</v>
      </c>
      <c r="M316" s="30">
        <v>19</v>
      </c>
      <c r="N316" s="30">
        <v>21</v>
      </c>
      <c r="O316" s="30">
        <v>23</v>
      </c>
      <c r="P316" s="30">
        <v>25</v>
      </c>
      <c r="Q316" s="5"/>
      <c r="R316" s="5"/>
      <c r="S316" s="5"/>
      <c r="T316" s="5"/>
    </row>
    <row r="317" spans="1:20" ht="15.75" customHeight="1" x14ac:dyDescent="0.25">
      <c r="A317" s="6" t="s">
        <v>5</v>
      </c>
      <c r="B317" s="31"/>
      <c r="C317" s="3">
        <f t="shared" ref="C317:C320" si="101">E317+F317+H317+D317+G317</f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34"/>
      <c r="J317" s="31"/>
      <c r="K317" s="31"/>
      <c r="L317" s="31"/>
      <c r="M317" s="31"/>
      <c r="N317" s="31"/>
      <c r="O317" s="31"/>
      <c r="P317" s="31"/>
      <c r="Q317" s="5"/>
      <c r="R317" s="5"/>
      <c r="S317" s="5"/>
      <c r="T317" s="5"/>
    </row>
    <row r="318" spans="1:20" ht="15.75" customHeight="1" x14ac:dyDescent="0.25">
      <c r="A318" s="6" t="s">
        <v>16</v>
      </c>
      <c r="B318" s="31"/>
      <c r="C318" s="3">
        <f t="shared" si="101"/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34"/>
      <c r="J318" s="31"/>
      <c r="K318" s="31"/>
      <c r="L318" s="31"/>
      <c r="M318" s="31"/>
      <c r="N318" s="31"/>
      <c r="O318" s="31"/>
      <c r="P318" s="31"/>
      <c r="Q318" s="5"/>
      <c r="R318" s="5"/>
      <c r="S318" s="5"/>
      <c r="T318" s="5"/>
    </row>
    <row r="319" spans="1:20" ht="15.75" customHeight="1" x14ac:dyDescent="0.25">
      <c r="A319" s="6" t="s">
        <v>4</v>
      </c>
      <c r="B319" s="31"/>
      <c r="C319" s="3">
        <f t="shared" si="101"/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34"/>
      <c r="J319" s="31"/>
      <c r="K319" s="31"/>
      <c r="L319" s="31"/>
      <c r="M319" s="31"/>
      <c r="N319" s="31"/>
      <c r="O319" s="31"/>
      <c r="P319" s="31"/>
      <c r="Q319" s="5"/>
      <c r="R319" s="5"/>
      <c r="S319" s="5"/>
      <c r="T319" s="5"/>
    </row>
    <row r="320" spans="1:20" ht="15.75" customHeight="1" x14ac:dyDescent="0.25">
      <c r="A320" s="6" t="s">
        <v>17</v>
      </c>
      <c r="B320" s="32"/>
      <c r="C320" s="3">
        <f t="shared" si="101"/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35"/>
      <c r="J320" s="32"/>
      <c r="K320" s="32"/>
      <c r="L320" s="32"/>
      <c r="M320" s="32"/>
      <c r="N320" s="32"/>
      <c r="O320" s="32"/>
      <c r="P320" s="32"/>
      <c r="Q320" s="5"/>
      <c r="R320" s="5"/>
      <c r="S320" s="5"/>
      <c r="T320" s="5"/>
    </row>
    <row r="321" spans="1:20" ht="50.25" customHeight="1" x14ac:dyDescent="0.25">
      <c r="A321" s="27" t="s">
        <v>136</v>
      </c>
      <c r="B321" s="30" t="s">
        <v>18</v>
      </c>
      <c r="C321" s="3">
        <f>E321+F321+H321+D321+G321</f>
        <v>0</v>
      </c>
      <c r="D321" s="7">
        <f t="shared" ref="D321:H321" si="102">D322+D323+D324+D325</f>
        <v>0</v>
      </c>
      <c r="E321" s="7">
        <f t="shared" si="102"/>
        <v>0</v>
      </c>
      <c r="F321" s="7">
        <f t="shared" si="102"/>
        <v>0</v>
      </c>
      <c r="G321" s="7">
        <f t="shared" si="102"/>
        <v>0</v>
      </c>
      <c r="H321" s="7">
        <f t="shared" si="102"/>
        <v>0</v>
      </c>
      <c r="I321" s="33" t="s">
        <v>137</v>
      </c>
      <c r="J321" s="30" t="s">
        <v>6</v>
      </c>
      <c r="K321" s="30">
        <v>0</v>
      </c>
      <c r="L321" s="30">
        <v>5</v>
      </c>
      <c r="M321" s="30">
        <v>7</v>
      </c>
      <c r="N321" s="30">
        <v>9</v>
      </c>
      <c r="O321" s="30">
        <v>11</v>
      </c>
      <c r="P321" s="30">
        <v>13</v>
      </c>
      <c r="Q321" s="5"/>
      <c r="R321" s="5"/>
      <c r="S321" s="5"/>
      <c r="T321" s="5"/>
    </row>
    <row r="322" spans="1:20" ht="15.75" customHeight="1" x14ac:dyDescent="0.25">
      <c r="A322" s="6" t="s">
        <v>5</v>
      </c>
      <c r="B322" s="31"/>
      <c r="C322" s="3">
        <f t="shared" ref="C322:C325" si="103">E322+F322+H322+D322+G322</f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34"/>
      <c r="J322" s="31"/>
      <c r="K322" s="31"/>
      <c r="L322" s="31"/>
      <c r="M322" s="31"/>
      <c r="N322" s="31"/>
      <c r="O322" s="31"/>
      <c r="P322" s="31"/>
      <c r="Q322" s="5"/>
      <c r="R322" s="5"/>
      <c r="S322" s="5"/>
      <c r="T322" s="5"/>
    </row>
    <row r="323" spans="1:20" ht="15.75" customHeight="1" x14ac:dyDescent="0.25">
      <c r="A323" s="6" t="s">
        <v>16</v>
      </c>
      <c r="B323" s="31"/>
      <c r="C323" s="3">
        <f t="shared" si="103"/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34"/>
      <c r="J323" s="31"/>
      <c r="K323" s="31"/>
      <c r="L323" s="31"/>
      <c r="M323" s="31"/>
      <c r="N323" s="31"/>
      <c r="O323" s="31"/>
      <c r="P323" s="31"/>
      <c r="Q323" s="5"/>
      <c r="R323" s="5"/>
      <c r="S323" s="5"/>
      <c r="T323" s="5"/>
    </row>
    <row r="324" spans="1:20" ht="15.75" customHeight="1" x14ac:dyDescent="0.25">
      <c r="A324" s="6" t="s">
        <v>4</v>
      </c>
      <c r="B324" s="31"/>
      <c r="C324" s="3">
        <f t="shared" si="103"/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34"/>
      <c r="J324" s="31"/>
      <c r="K324" s="31"/>
      <c r="L324" s="31"/>
      <c r="M324" s="31"/>
      <c r="N324" s="31"/>
      <c r="O324" s="31"/>
      <c r="P324" s="31"/>
      <c r="Q324" s="5"/>
      <c r="R324" s="5"/>
      <c r="S324" s="5"/>
      <c r="T324" s="5"/>
    </row>
    <row r="325" spans="1:20" ht="15.75" customHeight="1" x14ac:dyDescent="0.25">
      <c r="A325" s="6" t="s">
        <v>17</v>
      </c>
      <c r="B325" s="32"/>
      <c r="C325" s="3">
        <f t="shared" si="103"/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35"/>
      <c r="J325" s="32"/>
      <c r="K325" s="32"/>
      <c r="L325" s="32"/>
      <c r="M325" s="32"/>
      <c r="N325" s="32"/>
      <c r="O325" s="32"/>
      <c r="P325" s="32"/>
      <c r="Q325" s="5"/>
      <c r="R325" s="5"/>
      <c r="S325" s="5"/>
      <c r="T325" s="5"/>
    </row>
    <row r="326" spans="1:20" ht="35.25" customHeight="1" x14ac:dyDescent="0.25">
      <c r="A326" s="36" t="s">
        <v>62</v>
      </c>
      <c r="B326" s="37"/>
      <c r="C326" s="3">
        <f>E326+F326+H326+D326+G326</f>
        <v>4660.2999999999993</v>
      </c>
      <c r="D326" s="3">
        <f>D331+D340+D349+D354+D359+D364+D369</f>
        <v>921.9</v>
      </c>
      <c r="E326" s="3">
        <f>E331+E340+E349+E354+E359+E364+E369</f>
        <v>1017.0999999999999</v>
      </c>
      <c r="F326" s="3">
        <f>F331+F340+F349+F354+F359+F364+F369</f>
        <v>907.09999999999991</v>
      </c>
      <c r="G326" s="3">
        <f>G331+G340+G349+G354+G359+G364+G369</f>
        <v>907.09999999999991</v>
      </c>
      <c r="H326" s="3">
        <f>H331+H340+H349+H354+H359+H364+H369</f>
        <v>907.09999999999991</v>
      </c>
      <c r="I326" s="16"/>
      <c r="J326" s="28"/>
      <c r="K326" s="28"/>
      <c r="L326" s="28"/>
      <c r="M326" s="28"/>
      <c r="N326" s="28"/>
      <c r="O326" s="28"/>
      <c r="P326" s="28"/>
      <c r="Q326" s="5"/>
      <c r="R326" s="5"/>
      <c r="S326" s="5"/>
      <c r="T326" s="5"/>
    </row>
    <row r="327" spans="1:20" ht="15.75" customHeight="1" x14ac:dyDescent="0.25">
      <c r="A327" s="38" t="s">
        <v>5</v>
      </c>
      <c r="B327" s="39"/>
      <c r="C327" s="3">
        <f t="shared" ref="C327:C330" si="104">E327+F327+H327+D327+G327</f>
        <v>0</v>
      </c>
      <c r="D327" s="3">
        <f>D332+D341+D350+D355+D360+D365+D370+D336+D345</f>
        <v>0</v>
      </c>
      <c r="E327" s="3">
        <f t="shared" ref="E327:H327" si="105">E332+E341+E350+E355+E360+E365+E370+E336+E345</f>
        <v>0</v>
      </c>
      <c r="F327" s="3">
        <f t="shared" si="105"/>
        <v>0</v>
      </c>
      <c r="G327" s="3">
        <f t="shared" si="105"/>
        <v>0</v>
      </c>
      <c r="H327" s="3">
        <f t="shared" si="105"/>
        <v>0</v>
      </c>
      <c r="I327" s="16"/>
      <c r="J327" s="28"/>
      <c r="K327" s="28"/>
      <c r="L327" s="28"/>
      <c r="M327" s="28"/>
      <c r="N327" s="28"/>
      <c r="O327" s="28"/>
      <c r="P327" s="28"/>
      <c r="Q327" s="5"/>
      <c r="R327" s="5"/>
      <c r="S327" s="5"/>
      <c r="T327" s="5"/>
    </row>
    <row r="328" spans="1:20" ht="15.75" customHeight="1" x14ac:dyDescent="0.25">
      <c r="A328" s="38" t="s">
        <v>16</v>
      </c>
      <c r="B328" s="39"/>
      <c r="C328" s="3">
        <f t="shared" si="104"/>
        <v>115</v>
      </c>
      <c r="D328" s="3">
        <f t="shared" ref="D328:H328" si="106">D333+D342+D351+D356+D361+D366+D371+D337+D346</f>
        <v>55</v>
      </c>
      <c r="E328" s="3">
        <f t="shared" si="106"/>
        <v>60</v>
      </c>
      <c r="F328" s="3">
        <f t="shared" si="106"/>
        <v>0</v>
      </c>
      <c r="G328" s="3">
        <f t="shared" si="106"/>
        <v>0</v>
      </c>
      <c r="H328" s="3">
        <f t="shared" si="106"/>
        <v>0</v>
      </c>
      <c r="I328" s="16"/>
      <c r="J328" s="28"/>
      <c r="K328" s="28"/>
      <c r="L328" s="28"/>
      <c r="M328" s="28"/>
      <c r="N328" s="28"/>
      <c r="O328" s="28"/>
      <c r="P328" s="28"/>
      <c r="Q328" s="5"/>
      <c r="R328" s="5"/>
      <c r="S328" s="5"/>
      <c r="T328" s="5"/>
    </row>
    <row r="329" spans="1:20" ht="15.75" customHeight="1" x14ac:dyDescent="0.25">
      <c r="A329" s="38" t="s">
        <v>4</v>
      </c>
      <c r="B329" s="39"/>
      <c r="C329" s="3">
        <f t="shared" si="104"/>
        <v>4545.3</v>
      </c>
      <c r="D329" s="3">
        <f t="shared" ref="D329:H329" si="107">D334+D343+D352+D357+D362+D367+D372+D338+D347</f>
        <v>866.9</v>
      </c>
      <c r="E329" s="3">
        <f t="shared" si="107"/>
        <v>957.1</v>
      </c>
      <c r="F329" s="3">
        <f t="shared" si="107"/>
        <v>907.1</v>
      </c>
      <c r="G329" s="3">
        <f t="shared" si="107"/>
        <v>907.1</v>
      </c>
      <c r="H329" s="3">
        <f t="shared" si="107"/>
        <v>907.1</v>
      </c>
      <c r="I329" s="16"/>
      <c r="J329" s="28"/>
      <c r="K329" s="28"/>
      <c r="L329" s="28"/>
      <c r="M329" s="28"/>
      <c r="N329" s="28"/>
      <c r="O329" s="28"/>
      <c r="P329" s="28"/>
      <c r="Q329" s="5"/>
      <c r="R329" s="5"/>
      <c r="S329" s="5"/>
      <c r="T329" s="5"/>
    </row>
    <row r="330" spans="1:20" ht="15.75" customHeight="1" x14ac:dyDescent="0.25">
      <c r="A330" s="38" t="s">
        <v>17</v>
      </c>
      <c r="B330" s="39"/>
      <c r="C330" s="3">
        <f t="shared" si="104"/>
        <v>0</v>
      </c>
      <c r="D330" s="3">
        <f t="shared" ref="D330:H330" si="108">D335+D344+D353+D358+D363+D368+D373+D339+D348</f>
        <v>0</v>
      </c>
      <c r="E330" s="3">
        <f t="shared" si="108"/>
        <v>0</v>
      </c>
      <c r="F330" s="3">
        <f t="shared" si="108"/>
        <v>0</v>
      </c>
      <c r="G330" s="3">
        <f t="shared" si="108"/>
        <v>0</v>
      </c>
      <c r="H330" s="3">
        <f t="shared" si="108"/>
        <v>0</v>
      </c>
      <c r="I330" s="16"/>
      <c r="J330" s="28"/>
      <c r="K330" s="28"/>
      <c r="L330" s="28"/>
      <c r="M330" s="28"/>
      <c r="N330" s="28"/>
      <c r="O330" s="28"/>
      <c r="P330" s="28"/>
      <c r="Q330" s="5"/>
      <c r="R330" s="5"/>
      <c r="S330" s="5"/>
      <c r="T330" s="5"/>
    </row>
    <row r="331" spans="1:20" ht="113.25" customHeight="1" x14ac:dyDescent="0.25">
      <c r="A331" s="27" t="s">
        <v>154</v>
      </c>
      <c r="B331" s="30" t="s">
        <v>18</v>
      </c>
      <c r="C331" s="3">
        <f>E331+F331+H331+D331+G331</f>
        <v>1110</v>
      </c>
      <c r="D331" s="7">
        <f>D332+D333+D334+D335+D336+D337+D338+D339</f>
        <v>334</v>
      </c>
      <c r="E331" s="7">
        <f t="shared" ref="E331:H331" si="109">E332+E333+E334+E335+E336+E337+E338+E339</f>
        <v>194</v>
      </c>
      <c r="F331" s="7">
        <f t="shared" si="109"/>
        <v>194</v>
      </c>
      <c r="G331" s="7">
        <f t="shared" si="109"/>
        <v>194</v>
      </c>
      <c r="H331" s="7">
        <f t="shared" si="109"/>
        <v>194</v>
      </c>
      <c r="I331" s="33" t="s">
        <v>90</v>
      </c>
      <c r="J331" s="30" t="s">
        <v>6</v>
      </c>
      <c r="K331" s="30">
        <v>100</v>
      </c>
      <c r="L331" s="30">
        <v>100</v>
      </c>
      <c r="M331" s="30">
        <v>100</v>
      </c>
      <c r="N331" s="30">
        <v>100</v>
      </c>
      <c r="O331" s="30">
        <v>100</v>
      </c>
      <c r="P331" s="30">
        <v>100</v>
      </c>
      <c r="Q331" s="5"/>
      <c r="R331" s="5"/>
      <c r="S331" s="5"/>
      <c r="T331" s="5"/>
    </row>
    <row r="332" spans="1:20" ht="15.75" customHeight="1" x14ac:dyDescent="0.25">
      <c r="A332" s="6" t="s">
        <v>5</v>
      </c>
      <c r="B332" s="31"/>
      <c r="C332" s="3">
        <f t="shared" ref="C332:C373" si="110">E332+F332+H332+D332+G332</f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34"/>
      <c r="J332" s="31"/>
      <c r="K332" s="31"/>
      <c r="L332" s="31"/>
      <c r="M332" s="31"/>
      <c r="N332" s="31"/>
      <c r="O332" s="31"/>
      <c r="P332" s="31"/>
      <c r="Q332" s="5"/>
      <c r="R332" s="5"/>
      <c r="S332" s="5"/>
      <c r="T332" s="5"/>
    </row>
    <row r="333" spans="1:20" ht="15.75" customHeight="1" x14ac:dyDescent="0.25">
      <c r="A333" s="6" t="s">
        <v>16</v>
      </c>
      <c r="B333" s="31"/>
      <c r="C333" s="3">
        <f t="shared" si="110"/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34"/>
      <c r="J333" s="31"/>
      <c r="K333" s="31"/>
      <c r="L333" s="31"/>
      <c r="M333" s="31"/>
      <c r="N333" s="31"/>
      <c r="O333" s="31"/>
      <c r="P333" s="31"/>
      <c r="Q333" s="5"/>
      <c r="R333" s="5"/>
      <c r="S333" s="5"/>
      <c r="T333" s="5"/>
    </row>
    <row r="334" spans="1:20" ht="15.75" customHeight="1" x14ac:dyDescent="0.25">
      <c r="A334" s="6" t="s">
        <v>4</v>
      </c>
      <c r="B334" s="31"/>
      <c r="C334" s="3">
        <f t="shared" si="110"/>
        <v>844</v>
      </c>
      <c r="D334" s="4">
        <v>334</v>
      </c>
      <c r="E334" s="4">
        <v>127.5</v>
      </c>
      <c r="F334" s="4">
        <v>127.5</v>
      </c>
      <c r="G334" s="4">
        <v>127.5</v>
      </c>
      <c r="H334" s="4">
        <v>127.5</v>
      </c>
      <c r="I334" s="34"/>
      <c r="J334" s="31"/>
      <c r="K334" s="31"/>
      <c r="L334" s="31"/>
      <c r="M334" s="31"/>
      <c r="N334" s="31"/>
      <c r="O334" s="31"/>
      <c r="P334" s="31"/>
      <c r="Q334" s="5"/>
      <c r="R334" s="5"/>
      <c r="S334" s="5"/>
      <c r="T334" s="5"/>
    </row>
    <row r="335" spans="1:20" ht="15.75" customHeight="1" x14ac:dyDescent="0.25">
      <c r="A335" s="6" t="s">
        <v>17</v>
      </c>
      <c r="B335" s="32"/>
      <c r="C335" s="3">
        <f t="shared" si="110"/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34"/>
      <c r="J335" s="31"/>
      <c r="K335" s="31"/>
      <c r="L335" s="31"/>
      <c r="M335" s="31"/>
      <c r="N335" s="31"/>
      <c r="O335" s="31"/>
      <c r="P335" s="31"/>
      <c r="Q335" s="5"/>
      <c r="R335" s="5"/>
      <c r="S335" s="5"/>
      <c r="T335" s="5"/>
    </row>
    <row r="336" spans="1:20" ht="15.75" customHeight="1" x14ac:dyDescent="0.25">
      <c r="A336" s="6" t="s">
        <v>5</v>
      </c>
      <c r="B336" s="30" t="s">
        <v>39</v>
      </c>
      <c r="C336" s="3">
        <f t="shared" ref="C336:C339" si="111">E336+F336+H336+D336+G336</f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34"/>
      <c r="J336" s="31"/>
      <c r="K336" s="31"/>
      <c r="L336" s="31"/>
      <c r="M336" s="31"/>
      <c r="N336" s="31"/>
      <c r="O336" s="31"/>
      <c r="P336" s="31"/>
      <c r="Q336" s="5"/>
      <c r="R336" s="5"/>
      <c r="S336" s="5"/>
      <c r="T336" s="5"/>
    </row>
    <row r="337" spans="1:20" ht="15.75" customHeight="1" x14ac:dyDescent="0.25">
      <c r="A337" s="6" t="s">
        <v>16</v>
      </c>
      <c r="B337" s="31"/>
      <c r="C337" s="3">
        <f t="shared" si="111"/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34"/>
      <c r="J337" s="31"/>
      <c r="K337" s="31"/>
      <c r="L337" s="31"/>
      <c r="M337" s="31"/>
      <c r="N337" s="31"/>
      <c r="O337" s="31"/>
      <c r="P337" s="31"/>
      <c r="Q337" s="5"/>
      <c r="R337" s="5"/>
      <c r="S337" s="5"/>
      <c r="T337" s="5"/>
    </row>
    <row r="338" spans="1:20" ht="15.75" customHeight="1" x14ac:dyDescent="0.25">
      <c r="A338" s="6" t="s">
        <v>4</v>
      </c>
      <c r="B338" s="31"/>
      <c r="C338" s="3">
        <f t="shared" si="111"/>
        <v>266</v>
      </c>
      <c r="D338" s="4">
        <v>0</v>
      </c>
      <c r="E338" s="4">
        <v>66.5</v>
      </c>
      <c r="F338" s="4">
        <v>66.5</v>
      </c>
      <c r="G338" s="4">
        <v>66.5</v>
      </c>
      <c r="H338" s="4">
        <v>66.5</v>
      </c>
      <c r="I338" s="34"/>
      <c r="J338" s="31"/>
      <c r="K338" s="31"/>
      <c r="L338" s="31"/>
      <c r="M338" s="31"/>
      <c r="N338" s="31"/>
      <c r="O338" s="31"/>
      <c r="P338" s="31"/>
      <c r="Q338" s="5"/>
      <c r="R338" s="5"/>
      <c r="S338" s="5"/>
      <c r="T338" s="5"/>
    </row>
    <row r="339" spans="1:20" ht="15.75" customHeight="1" x14ac:dyDescent="0.25">
      <c r="A339" s="6" t="s">
        <v>17</v>
      </c>
      <c r="B339" s="32"/>
      <c r="C339" s="3">
        <f t="shared" si="111"/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35"/>
      <c r="J339" s="32"/>
      <c r="K339" s="32"/>
      <c r="L339" s="32"/>
      <c r="M339" s="32"/>
      <c r="N339" s="32"/>
      <c r="O339" s="32"/>
      <c r="P339" s="32"/>
      <c r="Q339" s="5"/>
      <c r="R339" s="5"/>
      <c r="S339" s="5"/>
      <c r="T339" s="5"/>
    </row>
    <row r="340" spans="1:20" ht="50.25" customHeight="1" x14ac:dyDescent="0.25">
      <c r="A340" s="27" t="s">
        <v>63</v>
      </c>
      <c r="B340" s="30" t="s">
        <v>18</v>
      </c>
      <c r="C340" s="3">
        <f t="shared" si="110"/>
        <v>2435.2999999999997</v>
      </c>
      <c r="D340" s="7">
        <f>D341+D342+D343+D344+D345+D346+D347+D348</f>
        <v>382.9</v>
      </c>
      <c r="E340" s="7">
        <f t="shared" ref="E340:H340" si="112">E341+E342+E343+E344+E345+E346+E347+E348</f>
        <v>513.09999999999991</v>
      </c>
      <c r="F340" s="7">
        <f t="shared" si="112"/>
        <v>513.09999999999991</v>
      </c>
      <c r="G340" s="7">
        <f t="shared" si="112"/>
        <v>513.09999999999991</v>
      </c>
      <c r="H340" s="7">
        <f t="shared" si="112"/>
        <v>513.09999999999991</v>
      </c>
      <c r="I340" s="33" t="s">
        <v>91</v>
      </c>
      <c r="J340" s="30" t="s">
        <v>42</v>
      </c>
      <c r="K340" s="30">
        <v>710</v>
      </c>
      <c r="L340" s="30">
        <v>745</v>
      </c>
      <c r="M340" s="30">
        <v>780</v>
      </c>
      <c r="N340" s="30">
        <v>819</v>
      </c>
      <c r="O340" s="30">
        <v>860</v>
      </c>
      <c r="P340" s="30">
        <f t="shared" ref="P340" si="113">O340*1.05</f>
        <v>903</v>
      </c>
      <c r="Q340" s="5"/>
      <c r="R340" s="5"/>
      <c r="S340" s="5"/>
      <c r="T340" s="5"/>
    </row>
    <row r="341" spans="1:20" ht="15.75" customHeight="1" x14ac:dyDescent="0.25">
      <c r="A341" s="6" t="s">
        <v>5</v>
      </c>
      <c r="B341" s="31"/>
      <c r="C341" s="3">
        <f t="shared" si="110"/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34"/>
      <c r="J341" s="31"/>
      <c r="K341" s="31"/>
      <c r="L341" s="31"/>
      <c r="M341" s="31"/>
      <c r="N341" s="31"/>
      <c r="O341" s="31"/>
      <c r="P341" s="31"/>
      <c r="Q341" s="5"/>
      <c r="R341" s="5"/>
      <c r="S341" s="5"/>
      <c r="T341" s="5"/>
    </row>
    <row r="342" spans="1:20" ht="15.75" customHeight="1" x14ac:dyDescent="0.25">
      <c r="A342" s="6" t="s">
        <v>16</v>
      </c>
      <c r="B342" s="31"/>
      <c r="C342" s="3">
        <f t="shared" si="110"/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34"/>
      <c r="J342" s="31"/>
      <c r="K342" s="31"/>
      <c r="L342" s="31"/>
      <c r="M342" s="31"/>
      <c r="N342" s="31"/>
      <c r="O342" s="31"/>
      <c r="P342" s="31"/>
      <c r="Q342" s="5"/>
      <c r="R342" s="5"/>
      <c r="S342" s="5"/>
      <c r="T342" s="5"/>
    </row>
    <row r="343" spans="1:20" ht="15.75" customHeight="1" x14ac:dyDescent="0.25">
      <c r="A343" s="6" t="s">
        <v>4</v>
      </c>
      <c r="B343" s="31"/>
      <c r="C343" s="3">
        <f t="shared" si="110"/>
        <v>1281.7</v>
      </c>
      <c r="D343" s="4">
        <v>382.9</v>
      </c>
      <c r="E343" s="4">
        <v>224.7</v>
      </c>
      <c r="F343" s="4">
        <v>224.7</v>
      </c>
      <c r="G343" s="4">
        <v>224.7</v>
      </c>
      <c r="H343" s="4">
        <v>224.7</v>
      </c>
      <c r="I343" s="34"/>
      <c r="J343" s="31"/>
      <c r="K343" s="31"/>
      <c r="L343" s="31"/>
      <c r="M343" s="31"/>
      <c r="N343" s="31"/>
      <c r="O343" s="31"/>
      <c r="P343" s="31"/>
      <c r="Q343" s="5"/>
      <c r="R343" s="5"/>
      <c r="S343" s="5"/>
      <c r="T343" s="5"/>
    </row>
    <row r="344" spans="1:20" ht="15.75" customHeight="1" x14ac:dyDescent="0.25">
      <c r="A344" s="6" t="s">
        <v>17</v>
      </c>
      <c r="B344" s="32"/>
      <c r="C344" s="3">
        <f t="shared" si="110"/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34"/>
      <c r="J344" s="31"/>
      <c r="K344" s="31"/>
      <c r="L344" s="31"/>
      <c r="M344" s="31"/>
      <c r="N344" s="31"/>
      <c r="O344" s="31"/>
      <c r="P344" s="31"/>
      <c r="Q344" s="5"/>
      <c r="R344" s="5"/>
      <c r="S344" s="5"/>
      <c r="T344" s="5"/>
    </row>
    <row r="345" spans="1:20" ht="15.75" customHeight="1" x14ac:dyDescent="0.25">
      <c r="A345" s="6" t="s">
        <v>5</v>
      </c>
      <c r="B345" s="30" t="s">
        <v>39</v>
      </c>
      <c r="C345" s="3">
        <f t="shared" ref="C345:C348" si="114">E345+F345+H345+D345+G345</f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34"/>
      <c r="J345" s="31"/>
      <c r="K345" s="31"/>
      <c r="L345" s="31"/>
      <c r="M345" s="31"/>
      <c r="N345" s="31"/>
      <c r="O345" s="31"/>
      <c r="P345" s="31"/>
      <c r="Q345" s="5"/>
      <c r="R345" s="5"/>
      <c r="S345" s="5"/>
      <c r="T345" s="5"/>
    </row>
    <row r="346" spans="1:20" ht="15.75" customHeight="1" x14ac:dyDescent="0.25">
      <c r="A346" s="6" t="s">
        <v>16</v>
      </c>
      <c r="B346" s="31"/>
      <c r="C346" s="3">
        <f t="shared" si="114"/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34"/>
      <c r="J346" s="31"/>
      <c r="K346" s="31"/>
      <c r="L346" s="31"/>
      <c r="M346" s="31"/>
      <c r="N346" s="31"/>
      <c r="O346" s="31"/>
      <c r="P346" s="31"/>
      <c r="Q346" s="5"/>
      <c r="R346" s="5"/>
      <c r="S346" s="5"/>
      <c r="T346" s="5"/>
    </row>
    <row r="347" spans="1:20" ht="15.75" customHeight="1" x14ac:dyDescent="0.25">
      <c r="A347" s="6" t="s">
        <v>4</v>
      </c>
      <c r="B347" s="31"/>
      <c r="C347" s="3">
        <f t="shared" si="114"/>
        <v>1153.5999999999999</v>
      </c>
      <c r="D347" s="4">
        <v>0</v>
      </c>
      <c r="E347" s="4">
        <v>288.39999999999998</v>
      </c>
      <c r="F347" s="4">
        <v>288.39999999999998</v>
      </c>
      <c r="G347" s="4">
        <v>288.39999999999998</v>
      </c>
      <c r="H347" s="4">
        <v>288.39999999999998</v>
      </c>
      <c r="I347" s="34"/>
      <c r="J347" s="31"/>
      <c r="K347" s="31"/>
      <c r="L347" s="31"/>
      <c r="M347" s="31"/>
      <c r="N347" s="31"/>
      <c r="O347" s="31"/>
      <c r="P347" s="31"/>
      <c r="Q347" s="5"/>
      <c r="R347" s="5"/>
      <c r="S347" s="5"/>
      <c r="T347" s="5"/>
    </row>
    <row r="348" spans="1:20" ht="15.75" customHeight="1" x14ac:dyDescent="0.25">
      <c r="A348" s="6" t="s">
        <v>17</v>
      </c>
      <c r="B348" s="32"/>
      <c r="C348" s="3">
        <f t="shared" si="114"/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35"/>
      <c r="J348" s="32"/>
      <c r="K348" s="32"/>
      <c r="L348" s="32"/>
      <c r="M348" s="32"/>
      <c r="N348" s="32"/>
      <c r="O348" s="32"/>
      <c r="P348" s="32"/>
      <c r="Q348" s="5"/>
      <c r="R348" s="5"/>
      <c r="S348" s="5"/>
      <c r="T348" s="5"/>
    </row>
    <row r="349" spans="1:20" ht="72" customHeight="1" x14ac:dyDescent="0.25">
      <c r="A349" s="27" t="s">
        <v>64</v>
      </c>
      <c r="B349" s="30" t="s">
        <v>18</v>
      </c>
      <c r="C349" s="3">
        <f t="shared" si="110"/>
        <v>500</v>
      </c>
      <c r="D349" s="7">
        <f t="shared" ref="D349:H349" si="115">D350+D351+D352+D353</f>
        <v>100</v>
      </c>
      <c r="E349" s="7">
        <f t="shared" si="115"/>
        <v>100</v>
      </c>
      <c r="F349" s="7">
        <f t="shared" si="115"/>
        <v>100</v>
      </c>
      <c r="G349" s="7">
        <f t="shared" si="115"/>
        <v>100</v>
      </c>
      <c r="H349" s="7">
        <f t="shared" si="115"/>
        <v>100</v>
      </c>
      <c r="I349" s="33" t="s">
        <v>92</v>
      </c>
      <c r="J349" s="62" t="s">
        <v>42</v>
      </c>
      <c r="K349" s="30">
        <v>70</v>
      </c>
      <c r="L349" s="30">
        <v>72</v>
      </c>
      <c r="M349" s="30">
        <v>74</v>
      </c>
      <c r="N349" s="30">
        <v>76</v>
      </c>
      <c r="O349" s="30">
        <v>78</v>
      </c>
      <c r="P349" s="30">
        <v>80</v>
      </c>
      <c r="Q349" s="5"/>
      <c r="R349" s="5"/>
      <c r="S349" s="5"/>
      <c r="T349" s="5"/>
    </row>
    <row r="350" spans="1:20" ht="15.75" customHeight="1" x14ac:dyDescent="0.25">
      <c r="A350" s="6" t="s">
        <v>5</v>
      </c>
      <c r="B350" s="31"/>
      <c r="C350" s="3">
        <f t="shared" si="110"/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34"/>
      <c r="J350" s="63"/>
      <c r="K350" s="31"/>
      <c r="L350" s="31"/>
      <c r="M350" s="31"/>
      <c r="N350" s="31"/>
      <c r="O350" s="31"/>
      <c r="P350" s="31"/>
      <c r="Q350" s="5"/>
      <c r="R350" s="5"/>
      <c r="S350" s="5"/>
      <c r="T350" s="5"/>
    </row>
    <row r="351" spans="1:20" ht="15.75" customHeight="1" x14ac:dyDescent="0.25">
      <c r="A351" s="6" t="s">
        <v>16</v>
      </c>
      <c r="B351" s="31"/>
      <c r="C351" s="3">
        <f t="shared" si="110"/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34"/>
      <c r="J351" s="63"/>
      <c r="K351" s="31"/>
      <c r="L351" s="31"/>
      <c r="M351" s="31"/>
      <c r="N351" s="31"/>
      <c r="O351" s="31"/>
      <c r="P351" s="31"/>
      <c r="Q351" s="5"/>
      <c r="R351" s="5"/>
      <c r="S351" s="5"/>
      <c r="T351" s="5"/>
    </row>
    <row r="352" spans="1:20" ht="15.75" customHeight="1" x14ac:dyDescent="0.25">
      <c r="A352" s="6" t="s">
        <v>4</v>
      </c>
      <c r="B352" s="31"/>
      <c r="C352" s="3">
        <f t="shared" si="110"/>
        <v>500</v>
      </c>
      <c r="D352" s="4">
        <v>100</v>
      </c>
      <c r="E352" s="4">
        <v>100</v>
      </c>
      <c r="F352" s="4">
        <v>100</v>
      </c>
      <c r="G352" s="4">
        <v>100</v>
      </c>
      <c r="H352" s="4">
        <v>100</v>
      </c>
      <c r="I352" s="34"/>
      <c r="J352" s="63"/>
      <c r="K352" s="31"/>
      <c r="L352" s="31"/>
      <c r="M352" s="31"/>
      <c r="N352" s="31"/>
      <c r="O352" s="31"/>
      <c r="P352" s="31"/>
      <c r="Q352" s="5"/>
      <c r="R352" s="5"/>
      <c r="S352" s="5"/>
      <c r="T352" s="5"/>
    </row>
    <row r="353" spans="1:20" ht="15.75" customHeight="1" x14ac:dyDescent="0.25">
      <c r="A353" s="6" t="s">
        <v>17</v>
      </c>
      <c r="B353" s="32"/>
      <c r="C353" s="3">
        <f t="shared" si="110"/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35"/>
      <c r="J353" s="64"/>
      <c r="K353" s="32"/>
      <c r="L353" s="32"/>
      <c r="M353" s="32"/>
      <c r="N353" s="32"/>
      <c r="O353" s="32"/>
      <c r="P353" s="32"/>
      <c r="Q353" s="5"/>
      <c r="R353" s="5"/>
      <c r="S353" s="5"/>
      <c r="T353" s="5"/>
    </row>
    <row r="354" spans="1:20" ht="52.5" customHeight="1" x14ac:dyDescent="0.25">
      <c r="A354" s="27" t="s">
        <v>155</v>
      </c>
      <c r="B354" s="30" t="s">
        <v>18</v>
      </c>
      <c r="C354" s="3">
        <f t="shared" si="110"/>
        <v>100</v>
      </c>
      <c r="D354" s="7">
        <f t="shared" ref="D354:H354" si="116">D355+D356+D357+D358</f>
        <v>50</v>
      </c>
      <c r="E354" s="7">
        <f t="shared" si="116"/>
        <v>50</v>
      </c>
      <c r="F354" s="7">
        <f t="shared" si="116"/>
        <v>0</v>
      </c>
      <c r="G354" s="7">
        <f t="shared" si="116"/>
        <v>0</v>
      </c>
      <c r="H354" s="7">
        <f t="shared" si="116"/>
        <v>0</v>
      </c>
      <c r="I354" s="33" t="s">
        <v>156</v>
      </c>
      <c r="J354" s="62" t="s">
        <v>6</v>
      </c>
      <c r="K354" s="30">
        <v>0</v>
      </c>
      <c r="L354" s="30">
        <v>2</v>
      </c>
      <c r="M354" s="30">
        <v>4</v>
      </c>
      <c r="N354" s="30">
        <v>5</v>
      </c>
      <c r="O354" s="30">
        <v>5</v>
      </c>
      <c r="P354" s="30">
        <v>5</v>
      </c>
      <c r="Q354" s="5"/>
      <c r="R354" s="5"/>
      <c r="S354" s="5"/>
      <c r="T354" s="5"/>
    </row>
    <row r="355" spans="1:20" ht="15.75" customHeight="1" x14ac:dyDescent="0.25">
      <c r="A355" s="6" t="s">
        <v>5</v>
      </c>
      <c r="B355" s="31"/>
      <c r="C355" s="3">
        <f t="shared" si="110"/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34"/>
      <c r="J355" s="63"/>
      <c r="K355" s="31"/>
      <c r="L355" s="31"/>
      <c r="M355" s="31"/>
      <c r="N355" s="31"/>
      <c r="O355" s="31"/>
      <c r="P355" s="31"/>
      <c r="Q355" s="5"/>
      <c r="R355" s="5"/>
      <c r="S355" s="5"/>
      <c r="T355" s="5"/>
    </row>
    <row r="356" spans="1:20" ht="15.75" customHeight="1" x14ac:dyDescent="0.25">
      <c r="A356" s="6" t="s">
        <v>16</v>
      </c>
      <c r="B356" s="31"/>
      <c r="C356" s="3">
        <f t="shared" si="110"/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34"/>
      <c r="J356" s="63"/>
      <c r="K356" s="31"/>
      <c r="L356" s="31"/>
      <c r="M356" s="31"/>
      <c r="N356" s="31"/>
      <c r="O356" s="31"/>
      <c r="P356" s="31"/>
      <c r="Q356" s="5"/>
      <c r="R356" s="5"/>
      <c r="S356" s="5"/>
      <c r="T356" s="5"/>
    </row>
    <row r="357" spans="1:20" ht="15.75" customHeight="1" x14ac:dyDescent="0.25">
      <c r="A357" s="6" t="s">
        <v>4</v>
      </c>
      <c r="B357" s="31"/>
      <c r="C357" s="3">
        <f t="shared" si="110"/>
        <v>100</v>
      </c>
      <c r="D357" s="4">
        <v>50</v>
      </c>
      <c r="E357" s="4">
        <v>50</v>
      </c>
      <c r="F357" s="4">
        <v>0</v>
      </c>
      <c r="G357" s="4">
        <v>0</v>
      </c>
      <c r="H357" s="4">
        <v>0</v>
      </c>
      <c r="I357" s="34"/>
      <c r="J357" s="63"/>
      <c r="K357" s="31"/>
      <c r="L357" s="31"/>
      <c r="M357" s="31"/>
      <c r="N357" s="31"/>
      <c r="O357" s="31"/>
      <c r="P357" s="31"/>
      <c r="Q357" s="5"/>
      <c r="R357" s="5"/>
      <c r="S357" s="5"/>
      <c r="T357" s="5"/>
    </row>
    <row r="358" spans="1:20" ht="15.75" customHeight="1" x14ac:dyDescent="0.25">
      <c r="A358" s="6" t="s">
        <v>17</v>
      </c>
      <c r="B358" s="32"/>
      <c r="C358" s="3">
        <f t="shared" si="110"/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35"/>
      <c r="J358" s="64"/>
      <c r="K358" s="32"/>
      <c r="L358" s="32"/>
      <c r="M358" s="32"/>
      <c r="N358" s="32"/>
      <c r="O358" s="32"/>
      <c r="P358" s="32"/>
      <c r="Q358" s="5"/>
      <c r="R358" s="5"/>
      <c r="S358" s="5"/>
      <c r="T358" s="5"/>
    </row>
    <row r="359" spans="1:20" ht="52.5" customHeight="1" x14ac:dyDescent="0.25">
      <c r="A359" s="27" t="s">
        <v>157</v>
      </c>
      <c r="B359" s="30" t="s">
        <v>18</v>
      </c>
      <c r="C359" s="3">
        <f t="shared" si="110"/>
        <v>115</v>
      </c>
      <c r="D359" s="7">
        <f t="shared" ref="D359:H359" si="117">D360+D361+D362+D363</f>
        <v>55</v>
      </c>
      <c r="E359" s="7">
        <f t="shared" si="117"/>
        <v>60</v>
      </c>
      <c r="F359" s="7">
        <f t="shared" si="117"/>
        <v>0</v>
      </c>
      <c r="G359" s="7">
        <f t="shared" si="117"/>
        <v>0</v>
      </c>
      <c r="H359" s="7">
        <f t="shared" si="117"/>
        <v>0</v>
      </c>
      <c r="I359" s="33" t="s">
        <v>158</v>
      </c>
      <c r="J359" s="62" t="s">
        <v>42</v>
      </c>
      <c r="K359" s="30">
        <v>6</v>
      </c>
      <c r="L359" s="30">
        <v>6</v>
      </c>
      <c r="M359" s="30">
        <v>6</v>
      </c>
      <c r="N359" s="30">
        <v>6</v>
      </c>
      <c r="O359" s="30">
        <v>6</v>
      </c>
      <c r="P359" s="30">
        <v>6</v>
      </c>
      <c r="Q359" s="5"/>
      <c r="R359" s="5"/>
      <c r="S359" s="5"/>
      <c r="T359" s="5"/>
    </row>
    <row r="360" spans="1:20" ht="15.75" customHeight="1" x14ac:dyDescent="0.25">
      <c r="A360" s="6" t="s">
        <v>5</v>
      </c>
      <c r="B360" s="31"/>
      <c r="C360" s="3">
        <f t="shared" si="110"/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34"/>
      <c r="J360" s="63"/>
      <c r="K360" s="31"/>
      <c r="L360" s="31"/>
      <c r="M360" s="31"/>
      <c r="N360" s="31"/>
      <c r="O360" s="31"/>
      <c r="P360" s="31"/>
      <c r="Q360" s="5"/>
      <c r="R360" s="5"/>
      <c r="S360" s="5"/>
      <c r="T360" s="5"/>
    </row>
    <row r="361" spans="1:20" ht="15.75" customHeight="1" x14ac:dyDescent="0.25">
      <c r="A361" s="6" t="s">
        <v>16</v>
      </c>
      <c r="B361" s="31"/>
      <c r="C361" s="3">
        <f t="shared" si="110"/>
        <v>115</v>
      </c>
      <c r="D361" s="4">
        <v>55</v>
      </c>
      <c r="E361" s="4">
        <v>60</v>
      </c>
      <c r="F361" s="4">
        <v>0</v>
      </c>
      <c r="G361" s="4">
        <v>0</v>
      </c>
      <c r="H361" s="4">
        <v>0</v>
      </c>
      <c r="I361" s="34"/>
      <c r="J361" s="63"/>
      <c r="K361" s="31"/>
      <c r="L361" s="31"/>
      <c r="M361" s="31"/>
      <c r="N361" s="31"/>
      <c r="O361" s="31"/>
      <c r="P361" s="31"/>
      <c r="Q361" s="5"/>
      <c r="R361" s="5"/>
      <c r="S361" s="5"/>
      <c r="T361" s="5"/>
    </row>
    <row r="362" spans="1:20" ht="15.75" customHeight="1" x14ac:dyDescent="0.25">
      <c r="A362" s="6" t="s">
        <v>4</v>
      </c>
      <c r="B362" s="31"/>
      <c r="C362" s="3">
        <f t="shared" si="110"/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34"/>
      <c r="J362" s="63"/>
      <c r="K362" s="31"/>
      <c r="L362" s="31"/>
      <c r="M362" s="31"/>
      <c r="N362" s="31"/>
      <c r="O362" s="31"/>
      <c r="P362" s="31"/>
      <c r="Q362" s="5"/>
      <c r="R362" s="5"/>
      <c r="S362" s="5"/>
      <c r="T362" s="5"/>
    </row>
    <row r="363" spans="1:20" ht="15.75" customHeight="1" x14ac:dyDescent="0.25">
      <c r="A363" s="6" t="s">
        <v>17</v>
      </c>
      <c r="B363" s="32"/>
      <c r="C363" s="3">
        <f t="shared" si="110"/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35"/>
      <c r="J363" s="64"/>
      <c r="K363" s="32"/>
      <c r="L363" s="32"/>
      <c r="M363" s="32"/>
      <c r="N363" s="32"/>
      <c r="O363" s="32"/>
      <c r="P363" s="32"/>
      <c r="Q363" s="5"/>
      <c r="R363" s="5"/>
      <c r="S363" s="5"/>
      <c r="T363" s="5"/>
    </row>
    <row r="364" spans="1:20" ht="52.5" customHeight="1" x14ac:dyDescent="0.25">
      <c r="A364" s="27" t="s">
        <v>185</v>
      </c>
      <c r="B364" s="30" t="s">
        <v>18</v>
      </c>
      <c r="C364" s="19">
        <f t="shared" si="110"/>
        <v>220</v>
      </c>
      <c r="D364" s="20">
        <f t="shared" ref="D364:H364" si="118">D365+D366+D367+D368</f>
        <v>0</v>
      </c>
      <c r="E364" s="20">
        <f t="shared" si="118"/>
        <v>55</v>
      </c>
      <c r="F364" s="20">
        <f t="shared" si="118"/>
        <v>55</v>
      </c>
      <c r="G364" s="20">
        <f t="shared" si="118"/>
        <v>55</v>
      </c>
      <c r="H364" s="20">
        <f t="shared" si="118"/>
        <v>55</v>
      </c>
      <c r="I364" s="33" t="s">
        <v>186</v>
      </c>
      <c r="J364" s="62" t="s">
        <v>42</v>
      </c>
      <c r="K364" s="30">
        <v>97</v>
      </c>
      <c r="L364" s="30">
        <v>97</v>
      </c>
      <c r="M364" s="30">
        <v>97</v>
      </c>
      <c r="N364" s="30">
        <v>97</v>
      </c>
      <c r="O364" s="30">
        <v>97</v>
      </c>
      <c r="P364" s="30">
        <v>97</v>
      </c>
      <c r="Q364" s="5"/>
      <c r="R364" s="5"/>
      <c r="S364" s="5"/>
      <c r="T364" s="5"/>
    </row>
    <row r="365" spans="1:20" ht="15.75" customHeight="1" x14ac:dyDescent="0.25">
      <c r="A365" s="6" t="s">
        <v>5</v>
      </c>
      <c r="B365" s="31"/>
      <c r="C365" s="3">
        <f t="shared" si="110"/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34"/>
      <c r="J365" s="63"/>
      <c r="K365" s="31"/>
      <c r="L365" s="31"/>
      <c r="M365" s="31"/>
      <c r="N365" s="31"/>
      <c r="O365" s="31"/>
      <c r="P365" s="31"/>
      <c r="Q365" s="5"/>
      <c r="R365" s="5"/>
      <c r="S365" s="5"/>
      <c r="T365" s="5"/>
    </row>
    <row r="366" spans="1:20" ht="15.75" customHeight="1" x14ac:dyDescent="0.25">
      <c r="A366" s="6" t="s">
        <v>16</v>
      </c>
      <c r="B366" s="31"/>
      <c r="C366" s="3">
        <f t="shared" si="110"/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34"/>
      <c r="J366" s="63"/>
      <c r="K366" s="31"/>
      <c r="L366" s="31"/>
      <c r="M366" s="31"/>
      <c r="N366" s="31"/>
      <c r="O366" s="31"/>
      <c r="P366" s="31"/>
      <c r="Q366" s="5"/>
      <c r="R366" s="5"/>
      <c r="S366" s="5"/>
      <c r="T366" s="5"/>
    </row>
    <row r="367" spans="1:20" ht="15.75" customHeight="1" x14ac:dyDescent="0.25">
      <c r="A367" s="6" t="s">
        <v>4</v>
      </c>
      <c r="B367" s="31"/>
      <c r="C367" s="3">
        <f t="shared" si="110"/>
        <v>220</v>
      </c>
      <c r="D367" s="4">
        <v>0</v>
      </c>
      <c r="E367" s="4">
        <v>55</v>
      </c>
      <c r="F367" s="4">
        <v>55</v>
      </c>
      <c r="G367" s="4">
        <v>55</v>
      </c>
      <c r="H367" s="4">
        <v>55</v>
      </c>
      <c r="I367" s="34"/>
      <c r="J367" s="63"/>
      <c r="K367" s="31"/>
      <c r="L367" s="31"/>
      <c r="M367" s="31"/>
      <c r="N367" s="31"/>
      <c r="O367" s="31"/>
      <c r="P367" s="31"/>
      <c r="Q367" s="5"/>
      <c r="R367" s="5"/>
      <c r="S367" s="5"/>
      <c r="T367" s="5"/>
    </row>
    <row r="368" spans="1:20" ht="15.75" customHeight="1" x14ac:dyDescent="0.25">
      <c r="A368" s="6" t="s">
        <v>17</v>
      </c>
      <c r="B368" s="32"/>
      <c r="C368" s="3">
        <f t="shared" si="110"/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35"/>
      <c r="J368" s="64"/>
      <c r="K368" s="32"/>
      <c r="L368" s="32"/>
      <c r="M368" s="32"/>
      <c r="N368" s="32"/>
      <c r="O368" s="32"/>
      <c r="P368" s="32"/>
      <c r="Q368" s="5"/>
      <c r="R368" s="5"/>
      <c r="S368" s="5"/>
      <c r="T368" s="5"/>
    </row>
    <row r="369" spans="1:20" ht="52.5" customHeight="1" x14ac:dyDescent="0.25">
      <c r="A369" s="27" t="s">
        <v>187</v>
      </c>
      <c r="B369" s="30" t="s">
        <v>18</v>
      </c>
      <c r="C369" s="19">
        <f t="shared" si="110"/>
        <v>180</v>
      </c>
      <c r="D369" s="20">
        <f t="shared" ref="D369:H369" si="119">D370+D371+D372+D373</f>
        <v>0</v>
      </c>
      <c r="E369" s="20">
        <f t="shared" si="119"/>
        <v>45</v>
      </c>
      <c r="F369" s="20">
        <f t="shared" si="119"/>
        <v>45</v>
      </c>
      <c r="G369" s="20">
        <f t="shared" si="119"/>
        <v>45</v>
      </c>
      <c r="H369" s="20">
        <f t="shared" si="119"/>
        <v>45</v>
      </c>
      <c r="I369" s="33" t="s">
        <v>188</v>
      </c>
      <c r="J369" s="62" t="s">
        <v>42</v>
      </c>
      <c r="K369" s="30">
        <v>15</v>
      </c>
      <c r="L369" s="30">
        <v>20</v>
      </c>
      <c r="M369" s="30">
        <v>25</v>
      </c>
      <c r="N369" s="30">
        <v>30</v>
      </c>
      <c r="O369" s="30">
        <v>30</v>
      </c>
      <c r="P369" s="30">
        <v>30</v>
      </c>
      <c r="Q369" s="5"/>
      <c r="R369" s="5"/>
      <c r="S369" s="5"/>
      <c r="T369" s="5"/>
    </row>
    <row r="370" spans="1:20" ht="15.75" customHeight="1" x14ac:dyDescent="0.25">
      <c r="A370" s="6" t="s">
        <v>5</v>
      </c>
      <c r="B370" s="31"/>
      <c r="C370" s="3">
        <f t="shared" si="110"/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34"/>
      <c r="J370" s="63"/>
      <c r="K370" s="31"/>
      <c r="L370" s="31"/>
      <c r="M370" s="31"/>
      <c r="N370" s="31"/>
      <c r="O370" s="31"/>
      <c r="P370" s="31"/>
      <c r="Q370" s="5"/>
      <c r="R370" s="5"/>
      <c r="S370" s="5"/>
      <c r="T370" s="5"/>
    </row>
    <row r="371" spans="1:20" ht="15.75" customHeight="1" x14ac:dyDescent="0.25">
      <c r="A371" s="6" t="s">
        <v>16</v>
      </c>
      <c r="B371" s="31"/>
      <c r="C371" s="3">
        <f t="shared" si="110"/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34"/>
      <c r="J371" s="63"/>
      <c r="K371" s="31"/>
      <c r="L371" s="31"/>
      <c r="M371" s="31"/>
      <c r="N371" s="31"/>
      <c r="O371" s="31"/>
      <c r="P371" s="31"/>
      <c r="Q371" s="5"/>
      <c r="R371" s="5"/>
      <c r="S371" s="5"/>
      <c r="T371" s="5"/>
    </row>
    <row r="372" spans="1:20" ht="15.75" customHeight="1" x14ac:dyDescent="0.25">
      <c r="A372" s="6" t="s">
        <v>4</v>
      </c>
      <c r="B372" s="31"/>
      <c r="C372" s="3">
        <f t="shared" si="110"/>
        <v>180</v>
      </c>
      <c r="D372" s="4">
        <v>0</v>
      </c>
      <c r="E372" s="4">
        <v>45</v>
      </c>
      <c r="F372" s="4">
        <v>45</v>
      </c>
      <c r="G372" s="4">
        <v>45</v>
      </c>
      <c r="H372" s="4">
        <v>45</v>
      </c>
      <c r="I372" s="34"/>
      <c r="J372" s="63"/>
      <c r="K372" s="31"/>
      <c r="L372" s="31"/>
      <c r="M372" s="31"/>
      <c r="N372" s="31"/>
      <c r="O372" s="31"/>
      <c r="P372" s="31"/>
      <c r="Q372" s="5"/>
      <c r="R372" s="5"/>
      <c r="S372" s="5"/>
      <c r="T372" s="5"/>
    </row>
    <row r="373" spans="1:20" ht="15.75" customHeight="1" x14ac:dyDescent="0.25">
      <c r="A373" s="6" t="s">
        <v>17</v>
      </c>
      <c r="B373" s="32"/>
      <c r="C373" s="3">
        <f t="shared" si="110"/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35"/>
      <c r="J373" s="64"/>
      <c r="K373" s="32"/>
      <c r="L373" s="32"/>
      <c r="M373" s="32"/>
      <c r="N373" s="32"/>
      <c r="O373" s="32"/>
      <c r="P373" s="32"/>
      <c r="Q373" s="5"/>
      <c r="R373" s="5"/>
      <c r="S373" s="5"/>
      <c r="T373" s="5"/>
    </row>
    <row r="374" spans="1:20" ht="84.75" customHeight="1" x14ac:dyDescent="0.25">
      <c r="A374" s="36" t="s">
        <v>65</v>
      </c>
      <c r="B374" s="37"/>
      <c r="C374" s="3">
        <f>E374+F374+H374+D374+G374</f>
        <v>47266.500000000007</v>
      </c>
      <c r="D374" s="3">
        <f>D379+D384+D389+D394+D399+D404+D409+D414+D419+D424</f>
        <v>9952.5</v>
      </c>
      <c r="E374" s="3">
        <f t="shared" ref="E374:H374" si="120">E379+E384+E389+E394+E399+E404+E409+E414+E419+E424</f>
        <v>10100.1</v>
      </c>
      <c r="F374" s="3">
        <f t="shared" si="120"/>
        <v>9071.3000000000011</v>
      </c>
      <c r="G374" s="3">
        <f t="shared" si="120"/>
        <v>9071.3000000000011</v>
      </c>
      <c r="H374" s="3">
        <f t="shared" si="120"/>
        <v>9071.3000000000011</v>
      </c>
      <c r="I374" s="16"/>
      <c r="J374" s="28"/>
      <c r="K374" s="28"/>
      <c r="L374" s="28"/>
      <c r="M374" s="28"/>
      <c r="N374" s="28"/>
      <c r="O374" s="28"/>
      <c r="P374" s="28"/>
      <c r="Q374" s="5"/>
      <c r="R374" s="5"/>
      <c r="S374" s="5"/>
      <c r="T374" s="5"/>
    </row>
    <row r="375" spans="1:20" ht="15.75" customHeight="1" x14ac:dyDescent="0.25">
      <c r="A375" s="38" t="s">
        <v>5</v>
      </c>
      <c r="B375" s="39"/>
      <c r="C375" s="3">
        <f t="shared" ref="C375:C378" si="121">E375+F375+H375+D375+G375</f>
        <v>0</v>
      </c>
      <c r="D375" s="3">
        <f t="shared" ref="D375:H378" si="122">D380+D385+D390+D395+D400+D405+D410+D415+D420+D425</f>
        <v>0</v>
      </c>
      <c r="E375" s="3">
        <f t="shared" si="122"/>
        <v>0</v>
      </c>
      <c r="F375" s="3">
        <f t="shared" si="122"/>
        <v>0</v>
      </c>
      <c r="G375" s="3">
        <f t="shared" si="122"/>
        <v>0</v>
      </c>
      <c r="H375" s="3">
        <f t="shared" si="122"/>
        <v>0</v>
      </c>
      <c r="I375" s="16"/>
      <c r="J375" s="28"/>
      <c r="K375" s="28"/>
      <c r="L375" s="28"/>
      <c r="M375" s="28"/>
      <c r="N375" s="28"/>
      <c r="O375" s="28"/>
      <c r="P375" s="28"/>
      <c r="Q375" s="5"/>
      <c r="R375" s="5"/>
      <c r="S375" s="5"/>
      <c r="T375" s="5"/>
    </row>
    <row r="376" spans="1:20" ht="15.75" customHeight="1" x14ac:dyDescent="0.25">
      <c r="A376" s="38" t="s">
        <v>16</v>
      </c>
      <c r="B376" s="39"/>
      <c r="C376" s="3">
        <f>E376+F376+H376+D376+G376</f>
        <v>44756.7</v>
      </c>
      <c r="D376" s="3">
        <f t="shared" si="122"/>
        <v>9509.9</v>
      </c>
      <c r="E376" s="3">
        <f t="shared" si="122"/>
        <v>9510.7000000000007</v>
      </c>
      <c r="F376" s="3">
        <f t="shared" si="122"/>
        <v>8578.7000000000007</v>
      </c>
      <c r="G376" s="3">
        <f t="shared" si="122"/>
        <v>8578.7000000000007</v>
      </c>
      <c r="H376" s="3">
        <f t="shared" si="122"/>
        <v>8578.7000000000007</v>
      </c>
      <c r="I376" s="16"/>
      <c r="J376" s="28"/>
      <c r="K376" s="28"/>
      <c r="L376" s="28"/>
      <c r="M376" s="28"/>
      <c r="N376" s="28"/>
      <c r="O376" s="28"/>
      <c r="P376" s="28"/>
      <c r="Q376" s="5"/>
      <c r="R376" s="5"/>
      <c r="S376" s="5"/>
      <c r="T376" s="5"/>
    </row>
    <row r="377" spans="1:20" ht="15.75" customHeight="1" x14ac:dyDescent="0.25">
      <c r="A377" s="38" t="s">
        <v>4</v>
      </c>
      <c r="B377" s="39"/>
      <c r="C377" s="3">
        <f t="shared" si="121"/>
        <v>2509.7999999999997</v>
      </c>
      <c r="D377" s="3">
        <f t="shared" si="122"/>
        <v>442.6</v>
      </c>
      <c r="E377" s="3">
        <f t="shared" si="122"/>
        <v>589.40000000000009</v>
      </c>
      <c r="F377" s="3">
        <f t="shared" si="122"/>
        <v>492.6</v>
      </c>
      <c r="G377" s="3">
        <f t="shared" si="122"/>
        <v>492.6</v>
      </c>
      <c r="H377" s="3">
        <f t="shared" si="122"/>
        <v>492.6</v>
      </c>
      <c r="I377" s="16"/>
      <c r="J377" s="28"/>
      <c r="K377" s="28"/>
      <c r="L377" s="28"/>
      <c r="M377" s="28"/>
      <c r="N377" s="28"/>
      <c r="O377" s="28"/>
      <c r="P377" s="28"/>
      <c r="Q377" s="5"/>
      <c r="R377" s="5"/>
      <c r="S377" s="5"/>
      <c r="T377" s="5"/>
    </row>
    <row r="378" spans="1:20" ht="15.75" customHeight="1" x14ac:dyDescent="0.25">
      <c r="A378" s="38" t="s">
        <v>17</v>
      </c>
      <c r="B378" s="39"/>
      <c r="C378" s="3">
        <f t="shared" si="121"/>
        <v>0</v>
      </c>
      <c r="D378" s="3">
        <f t="shared" si="122"/>
        <v>0</v>
      </c>
      <c r="E378" s="3">
        <f t="shared" si="122"/>
        <v>0</v>
      </c>
      <c r="F378" s="3">
        <f t="shared" si="122"/>
        <v>0</v>
      </c>
      <c r="G378" s="3">
        <f t="shared" si="122"/>
        <v>0</v>
      </c>
      <c r="H378" s="3">
        <f t="shared" si="122"/>
        <v>0</v>
      </c>
      <c r="I378" s="16"/>
      <c r="J378" s="28"/>
      <c r="K378" s="28"/>
      <c r="L378" s="28"/>
      <c r="M378" s="28"/>
      <c r="N378" s="28"/>
      <c r="O378" s="28"/>
      <c r="P378" s="28"/>
      <c r="Q378" s="5"/>
      <c r="R378" s="5"/>
      <c r="S378" s="5"/>
      <c r="T378" s="5"/>
    </row>
    <row r="379" spans="1:20" ht="55.5" customHeight="1" x14ac:dyDescent="0.25">
      <c r="A379" s="27" t="s">
        <v>66</v>
      </c>
      <c r="B379" s="30" t="s">
        <v>18</v>
      </c>
      <c r="C379" s="3">
        <f>E379+F379+H379+D379+G379</f>
        <v>96.8</v>
      </c>
      <c r="D379" s="7">
        <f t="shared" ref="D379:H379" si="123">D380+D381+D382+D383</f>
        <v>0</v>
      </c>
      <c r="E379" s="7">
        <f t="shared" si="123"/>
        <v>96.8</v>
      </c>
      <c r="F379" s="7">
        <f t="shared" si="123"/>
        <v>0</v>
      </c>
      <c r="G379" s="7">
        <f t="shared" si="123"/>
        <v>0</v>
      </c>
      <c r="H379" s="7">
        <f t="shared" si="123"/>
        <v>0</v>
      </c>
      <c r="I379" s="33" t="s">
        <v>71</v>
      </c>
      <c r="J379" s="30" t="s">
        <v>6</v>
      </c>
      <c r="K379" s="30">
        <v>46</v>
      </c>
      <c r="L379" s="30">
        <v>46</v>
      </c>
      <c r="M379" s="30">
        <v>47</v>
      </c>
      <c r="N379" s="30">
        <v>48</v>
      </c>
      <c r="O379" s="30">
        <v>49</v>
      </c>
      <c r="P379" s="30">
        <v>50</v>
      </c>
      <c r="Q379" s="5"/>
      <c r="R379" s="5"/>
      <c r="S379" s="5"/>
      <c r="T379" s="5"/>
    </row>
    <row r="380" spans="1:20" ht="15.75" customHeight="1" x14ac:dyDescent="0.25">
      <c r="A380" s="6" t="s">
        <v>5</v>
      </c>
      <c r="B380" s="31"/>
      <c r="C380" s="3">
        <f t="shared" ref="C380:C428" si="124">E380+F380+H380+D380+G380</f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34"/>
      <c r="J380" s="31"/>
      <c r="K380" s="31"/>
      <c r="L380" s="31"/>
      <c r="M380" s="31"/>
      <c r="N380" s="31"/>
      <c r="O380" s="31"/>
      <c r="P380" s="31"/>
      <c r="Q380" s="5"/>
      <c r="R380" s="5"/>
      <c r="S380" s="5"/>
      <c r="T380" s="5"/>
    </row>
    <row r="381" spans="1:20" ht="15.75" customHeight="1" x14ac:dyDescent="0.25">
      <c r="A381" s="6" t="s">
        <v>16</v>
      </c>
      <c r="B381" s="31"/>
      <c r="C381" s="3">
        <f t="shared" si="124"/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34"/>
      <c r="J381" s="31"/>
      <c r="K381" s="31"/>
      <c r="L381" s="31"/>
      <c r="M381" s="31"/>
      <c r="N381" s="31"/>
      <c r="O381" s="31"/>
      <c r="P381" s="31"/>
      <c r="Q381" s="5"/>
      <c r="R381" s="5"/>
      <c r="S381" s="5"/>
      <c r="T381" s="5"/>
    </row>
    <row r="382" spans="1:20" ht="15.75" customHeight="1" x14ac:dyDescent="0.25">
      <c r="A382" s="6" t="s">
        <v>4</v>
      </c>
      <c r="B382" s="31"/>
      <c r="C382" s="3">
        <f t="shared" si="124"/>
        <v>96.8</v>
      </c>
      <c r="D382" s="4">
        <v>0</v>
      </c>
      <c r="E382" s="4">
        <v>96.8</v>
      </c>
      <c r="F382" s="4">
        <v>0</v>
      </c>
      <c r="G382" s="4">
        <v>0</v>
      </c>
      <c r="H382" s="4">
        <v>0</v>
      </c>
      <c r="I382" s="34"/>
      <c r="J382" s="31"/>
      <c r="K382" s="31"/>
      <c r="L382" s="31"/>
      <c r="M382" s="31"/>
      <c r="N382" s="31"/>
      <c r="O382" s="31"/>
      <c r="P382" s="31"/>
      <c r="Q382" s="5"/>
      <c r="R382" s="5"/>
      <c r="S382" s="5"/>
      <c r="T382" s="5"/>
    </row>
    <row r="383" spans="1:20" ht="15.75" customHeight="1" x14ac:dyDescent="0.25">
      <c r="A383" s="6" t="s">
        <v>17</v>
      </c>
      <c r="B383" s="32"/>
      <c r="C383" s="3">
        <f t="shared" si="124"/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35"/>
      <c r="J383" s="32"/>
      <c r="K383" s="32"/>
      <c r="L383" s="32"/>
      <c r="M383" s="32"/>
      <c r="N383" s="32"/>
      <c r="O383" s="32"/>
      <c r="P383" s="32"/>
      <c r="Q383" s="5"/>
      <c r="R383" s="5"/>
      <c r="S383" s="5"/>
      <c r="T383" s="5"/>
    </row>
    <row r="384" spans="1:20" ht="54" customHeight="1" x14ac:dyDescent="0.25">
      <c r="A384" s="27" t="s">
        <v>67</v>
      </c>
      <c r="B384" s="30" t="s">
        <v>18</v>
      </c>
      <c r="C384" s="3">
        <f t="shared" si="124"/>
        <v>350</v>
      </c>
      <c r="D384" s="7">
        <f t="shared" ref="D384:H384" si="125">D385+D386+D387+D388</f>
        <v>0</v>
      </c>
      <c r="E384" s="7">
        <f t="shared" si="125"/>
        <v>50</v>
      </c>
      <c r="F384" s="7">
        <f t="shared" si="125"/>
        <v>100</v>
      </c>
      <c r="G384" s="7">
        <f t="shared" si="125"/>
        <v>100</v>
      </c>
      <c r="H384" s="7">
        <f t="shared" si="125"/>
        <v>100</v>
      </c>
      <c r="I384" s="33" t="s">
        <v>93</v>
      </c>
      <c r="J384" s="30" t="s">
        <v>6</v>
      </c>
      <c r="K384" s="30">
        <v>50</v>
      </c>
      <c r="L384" s="30">
        <v>100</v>
      </c>
      <c r="M384" s="30">
        <v>100</v>
      </c>
      <c r="N384" s="30">
        <v>100</v>
      </c>
      <c r="O384" s="30">
        <v>100</v>
      </c>
      <c r="P384" s="30">
        <v>100</v>
      </c>
      <c r="Q384" s="5"/>
      <c r="R384" s="5"/>
      <c r="S384" s="5"/>
      <c r="T384" s="5"/>
    </row>
    <row r="385" spans="1:20" ht="15.75" customHeight="1" x14ac:dyDescent="0.25">
      <c r="A385" s="6" t="s">
        <v>5</v>
      </c>
      <c r="B385" s="31"/>
      <c r="C385" s="3">
        <f t="shared" si="124"/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34"/>
      <c r="J385" s="31"/>
      <c r="K385" s="31"/>
      <c r="L385" s="31"/>
      <c r="M385" s="31"/>
      <c r="N385" s="31"/>
      <c r="O385" s="31"/>
      <c r="P385" s="31"/>
      <c r="Q385" s="5"/>
      <c r="R385" s="5"/>
      <c r="S385" s="5"/>
      <c r="T385" s="5"/>
    </row>
    <row r="386" spans="1:20" ht="15.75" customHeight="1" x14ac:dyDescent="0.25">
      <c r="A386" s="6" t="s">
        <v>16</v>
      </c>
      <c r="B386" s="31"/>
      <c r="C386" s="3">
        <f t="shared" si="124"/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34"/>
      <c r="J386" s="31"/>
      <c r="K386" s="31"/>
      <c r="L386" s="31"/>
      <c r="M386" s="31"/>
      <c r="N386" s="31"/>
      <c r="O386" s="31"/>
      <c r="P386" s="31"/>
      <c r="Q386" s="5"/>
      <c r="R386" s="5"/>
      <c r="S386" s="5"/>
      <c r="T386" s="5"/>
    </row>
    <row r="387" spans="1:20" ht="15.75" customHeight="1" x14ac:dyDescent="0.25">
      <c r="A387" s="6" t="s">
        <v>4</v>
      </c>
      <c r="B387" s="31"/>
      <c r="C387" s="3">
        <f t="shared" si="124"/>
        <v>350</v>
      </c>
      <c r="D387" s="4">
        <v>0</v>
      </c>
      <c r="E387" s="4">
        <v>50</v>
      </c>
      <c r="F387" s="4">
        <v>100</v>
      </c>
      <c r="G387" s="4">
        <v>100</v>
      </c>
      <c r="H387" s="4">
        <v>100</v>
      </c>
      <c r="I387" s="34"/>
      <c r="J387" s="31"/>
      <c r="K387" s="31"/>
      <c r="L387" s="31"/>
      <c r="M387" s="31"/>
      <c r="N387" s="31"/>
      <c r="O387" s="31"/>
      <c r="P387" s="31"/>
      <c r="Q387" s="5"/>
      <c r="R387" s="5"/>
      <c r="S387" s="5"/>
      <c r="T387" s="5"/>
    </row>
    <row r="388" spans="1:20" ht="15.75" customHeight="1" x14ac:dyDescent="0.25">
      <c r="A388" s="6" t="s">
        <v>17</v>
      </c>
      <c r="B388" s="32"/>
      <c r="C388" s="3">
        <f t="shared" si="124"/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35"/>
      <c r="J388" s="32"/>
      <c r="K388" s="32"/>
      <c r="L388" s="32"/>
      <c r="M388" s="32"/>
      <c r="N388" s="32"/>
      <c r="O388" s="32"/>
      <c r="P388" s="32"/>
      <c r="Q388" s="5"/>
      <c r="R388" s="5"/>
      <c r="S388" s="5"/>
      <c r="T388" s="5"/>
    </row>
    <row r="389" spans="1:20" ht="65.25" customHeight="1" x14ac:dyDescent="0.25">
      <c r="A389" s="27" t="s">
        <v>68</v>
      </c>
      <c r="B389" s="30" t="s">
        <v>18</v>
      </c>
      <c r="C389" s="3">
        <f t="shared" si="124"/>
        <v>1563</v>
      </c>
      <c r="D389" s="17">
        <f t="shared" ref="D389:H389" si="126">D390+D391+D392+D393</f>
        <v>342.6</v>
      </c>
      <c r="E389" s="17">
        <f t="shared" si="126"/>
        <v>342.6</v>
      </c>
      <c r="F389" s="17">
        <f t="shared" si="126"/>
        <v>292.60000000000002</v>
      </c>
      <c r="G389" s="17">
        <f t="shared" si="126"/>
        <v>292.60000000000002</v>
      </c>
      <c r="H389" s="17">
        <f t="shared" si="126"/>
        <v>292.60000000000002</v>
      </c>
      <c r="I389" s="33" t="s">
        <v>94</v>
      </c>
      <c r="J389" s="30" t="s">
        <v>6</v>
      </c>
      <c r="K389" s="30">
        <v>100</v>
      </c>
      <c r="L389" s="30">
        <v>100</v>
      </c>
      <c r="M389" s="30">
        <v>100</v>
      </c>
      <c r="N389" s="30">
        <v>100</v>
      </c>
      <c r="O389" s="30">
        <v>100</v>
      </c>
      <c r="P389" s="30">
        <v>100</v>
      </c>
      <c r="Q389" s="5"/>
      <c r="R389" s="5"/>
      <c r="S389" s="5"/>
      <c r="T389" s="5"/>
    </row>
    <row r="390" spans="1:20" ht="15.75" customHeight="1" x14ac:dyDescent="0.25">
      <c r="A390" s="6" t="s">
        <v>5</v>
      </c>
      <c r="B390" s="31"/>
      <c r="C390" s="3">
        <f t="shared" si="124"/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34"/>
      <c r="J390" s="31"/>
      <c r="K390" s="31"/>
      <c r="L390" s="31"/>
      <c r="M390" s="31"/>
      <c r="N390" s="31"/>
      <c r="O390" s="31"/>
      <c r="P390" s="31"/>
      <c r="Q390" s="5"/>
      <c r="R390" s="5"/>
      <c r="S390" s="5"/>
      <c r="T390" s="5"/>
    </row>
    <row r="391" spans="1:20" ht="15.75" customHeight="1" x14ac:dyDescent="0.25">
      <c r="A391" s="6" t="s">
        <v>16</v>
      </c>
      <c r="B391" s="31"/>
      <c r="C391" s="3">
        <f t="shared" si="124"/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34"/>
      <c r="J391" s="31"/>
      <c r="K391" s="31"/>
      <c r="L391" s="31"/>
      <c r="M391" s="31"/>
      <c r="N391" s="31"/>
      <c r="O391" s="31"/>
      <c r="P391" s="31"/>
      <c r="Q391" s="5"/>
      <c r="R391" s="5"/>
      <c r="S391" s="5"/>
      <c r="T391" s="5"/>
    </row>
    <row r="392" spans="1:20" ht="15.75" customHeight="1" x14ac:dyDescent="0.25">
      <c r="A392" s="6" t="s">
        <v>4</v>
      </c>
      <c r="B392" s="31"/>
      <c r="C392" s="3">
        <f t="shared" si="124"/>
        <v>1563</v>
      </c>
      <c r="D392" s="4">
        <f>292.6+50</f>
        <v>342.6</v>
      </c>
      <c r="E392" s="4">
        <v>342.6</v>
      </c>
      <c r="F392" s="4">
        <v>292.60000000000002</v>
      </c>
      <c r="G392" s="4">
        <v>292.60000000000002</v>
      </c>
      <c r="H392" s="4">
        <v>292.60000000000002</v>
      </c>
      <c r="I392" s="34"/>
      <c r="J392" s="31"/>
      <c r="K392" s="31"/>
      <c r="L392" s="31"/>
      <c r="M392" s="31"/>
      <c r="N392" s="31"/>
      <c r="O392" s="31"/>
      <c r="P392" s="31"/>
      <c r="Q392" s="5"/>
      <c r="R392" s="5"/>
      <c r="S392" s="5"/>
      <c r="T392" s="5"/>
    </row>
    <row r="393" spans="1:20" ht="15.75" customHeight="1" x14ac:dyDescent="0.25">
      <c r="A393" s="6" t="s">
        <v>17</v>
      </c>
      <c r="B393" s="32"/>
      <c r="C393" s="3">
        <f t="shared" si="124"/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35"/>
      <c r="J393" s="32"/>
      <c r="K393" s="32"/>
      <c r="L393" s="32"/>
      <c r="M393" s="32"/>
      <c r="N393" s="32"/>
      <c r="O393" s="32"/>
      <c r="P393" s="32"/>
      <c r="Q393" s="5"/>
      <c r="R393" s="5"/>
      <c r="S393" s="5"/>
      <c r="T393" s="5"/>
    </row>
    <row r="394" spans="1:20" ht="66" customHeight="1" x14ac:dyDescent="0.25">
      <c r="A394" s="27" t="s">
        <v>69</v>
      </c>
      <c r="B394" s="30" t="s">
        <v>18</v>
      </c>
      <c r="C394" s="3">
        <f t="shared" si="124"/>
        <v>500</v>
      </c>
      <c r="D394" s="17">
        <f t="shared" ref="D394:H394" si="127">D395+D396+D397+D398</f>
        <v>100</v>
      </c>
      <c r="E394" s="17">
        <f t="shared" si="127"/>
        <v>100</v>
      </c>
      <c r="F394" s="17">
        <f t="shared" si="127"/>
        <v>100</v>
      </c>
      <c r="G394" s="17">
        <f t="shared" si="127"/>
        <v>100</v>
      </c>
      <c r="H394" s="17">
        <f t="shared" si="127"/>
        <v>100</v>
      </c>
      <c r="I394" s="33" t="s">
        <v>95</v>
      </c>
      <c r="J394" s="30" t="s">
        <v>42</v>
      </c>
      <c r="K394" s="30">
        <v>34</v>
      </c>
      <c r="L394" s="30">
        <v>34</v>
      </c>
      <c r="M394" s="30">
        <v>33</v>
      </c>
      <c r="N394" s="30">
        <v>34</v>
      </c>
      <c r="O394" s="30">
        <v>34</v>
      </c>
      <c r="P394" s="30">
        <v>35</v>
      </c>
      <c r="Q394" s="5"/>
      <c r="R394" s="5"/>
      <c r="S394" s="5"/>
      <c r="T394" s="5"/>
    </row>
    <row r="395" spans="1:20" ht="15.75" customHeight="1" x14ac:dyDescent="0.25">
      <c r="A395" s="6" t="s">
        <v>5</v>
      </c>
      <c r="B395" s="31"/>
      <c r="C395" s="3">
        <f t="shared" si="124"/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34"/>
      <c r="J395" s="31"/>
      <c r="K395" s="31"/>
      <c r="L395" s="31"/>
      <c r="M395" s="31"/>
      <c r="N395" s="31"/>
      <c r="O395" s="31"/>
      <c r="P395" s="31"/>
      <c r="Q395" s="5"/>
      <c r="R395" s="5"/>
      <c r="S395" s="5"/>
      <c r="T395" s="5"/>
    </row>
    <row r="396" spans="1:20" ht="15.75" customHeight="1" x14ac:dyDescent="0.25">
      <c r="A396" s="6" t="s">
        <v>16</v>
      </c>
      <c r="B396" s="31"/>
      <c r="C396" s="3">
        <f t="shared" si="124"/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34"/>
      <c r="J396" s="31"/>
      <c r="K396" s="31"/>
      <c r="L396" s="31"/>
      <c r="M396" s="31"/>
      <c r="N396" s="31"/>
      <c r="O396" s="31"/>
      <c r="P396" s="31"/>
      <c r="Q396" s="5"/>
      <c r="R396" s="5"/>
      <c r="S396" s="5"/>
      <c r="T396" s="5"/>
    </row>
    <row r="397" spans="1:20" ht="15.75" customHeight="1" x14ac:dyDescent="0.25">
      <c r="A397" s="6" t="s">
        <v>4</v>
      </c>
      <c r="B397" s="31"/>
      <c r="C397" s="3">
        <f t="shared" si="124"/>
        <v>500</v>
      </c>
      <c r="D397" s="4">
        <v>100</v>
      </c>
      <c r="E397" s="4">
        <v>100</v>
      </c>
      <c r="F397" s="4">
        <v>100</v>
      </c>
      <c r="G397" s="4">
        <v>100</v>
      </c>
      <c r="H397" s="4">
        <v>100</v>
      </c>
      <c r="I397" s="34"/>
      <c r="J397" s="31"/>
      <c r="K397" s="31"/>
      <c r="L397" s="31"/>
      <c r="M397" s="31"/>
      <c r="N397" s="31"/>
      <c r="O397" s="31"/>
      <c r="P397" s="31"/>
      <c r="Q397" s="5"/>
      <c r="R397" s="5"/>
      <c r="S397" s="5"/>
      <c r="T397" s="5"/>
    </row>
    <row r="398" spans="1:20" ht="15.75" customHeight="1" x14ac:dyDescent="0.25">
      <c r="A398" s="6" t="s">
        <v>17</v>
      </c>
      <c r="B398" s="32"/>
      <c r="C398" s="3">
        <f t="shared" si="124"/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35"/>
      <c r="J398" s="32"/>
      <c r="K398" s="32"/>
      <c r="L398" s="32"/>
      <c r="M398" s="32"/>
      <c r="N398" s="32"/>
      <c r="O398" s="32"/>
      <c r="P398" s="32"/>
      <c r="Q398" s="5"/>
      <c r="R398" s="5"/>
      <c r="S398" s="5"/>
      <c r="T398" s="5"/>
    </row>
    <row r="399" spans="1:20" ht="51" customHeight="1" x14ac:dyDescent="0.25">
      <c r="A399" s="27" t="s">
        <v>70</v>
      </c>
      <c r="B399" s="30" t="s">
        <v>18</v>
      </c>
      <c r="C399" s="3">
        <f t="shared" si="124"/>
        <v>0</v>
      </c>
      <c r="D399" s="17">
        <f t="shared" ref="D399:H399" si="128">D400+D401+D402+D403</f>
        <v>0</v>
      </c>
      <c r="E399" s="17">
        <f t="shared" si="128"/>
        <v>0</v>
      </c>
      <c r="F399" s="17">
        <f t="shared" si="128"/>
        <v>0</v>
      </c>
      <c r="G399" s="17">
        <f t="shared" si="128"/>
        <v>0</v>
      </c>
      <c r="H399" s="17">
        <f t="shared" si="128"/>
        <v>0</v>
      </c>
      <c r="I399" s="33" t="s">
        <v>96</v>
      </c>
      <c r="J399" s="30" t="s">
        <v>42</v>
      </c>
      <c r="K399" s="30">
        <v>0</v>
      </c>
      <c r="L399" s="30">
        <v>0</v>
      </c>
      <c r="M399" s="30">
        <v>20</v>
      </c>
      <c r="N399" s="30">
        <v>40</v>
      </c>
      <c r="O399" s="30">
        <v>40</v>
      </c>
      <c r="P399" s="30">
        <v>40</v>
      </c>
      <c r="Q399" s="5"/>
      <c r="R399" s="5"/>
      <c r="S399" s="5"/>
      <c r="T399" s="5"/>
    </row>
    <row r="400" spans="1:20" ht="15.75" customHeight="1" x14ac:dyDescent="0.25">
      <c r="A400" s="6" t="s">
        <v>5</v>
      </c>
      <c r="B400" s="31"/>
      <c r="C400" s="3">
        <f t="shared" si="124"/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34"/>
      <c r="J400" s="31"/>
      <c r="K400" s="31"/>
      <c r="L400" s="31"/>
      <c r="M400" s="31"/>
      <c r="N400" s="31"/>
      <c r="O400" s="31"/>
      <c r="P400" s="31"/>
      <c r="Q400" s="5"/>
      <c r="R400" s="5"/>
      <c r="S400" s="5"/>
      <c r="T400" s="5"/>
    </row>
    <row r="401" spans="1:20" ht="15.75" customHeight="1" x14ac:dyDescent="0.25">
      <c r="A401" s="6" t="s">
        <v>16</v>
      </c>
      <c r="B401" s="31"/>
      <c r="C401" s="3">
        <f t="shared" si="124"/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34"/>
      <c r="J401" s="31"/>
      <c r="K401" s="31"/>
      <c r="L401" s="31"/>
      <c r="M401" s="31"/>
      <c r="N401" s="31"/>
      <c r="O401" s="31"/>
      <c r="P401" s="31"/>
      <c r="Q401" s="5"/>
      <c r="R401" s="5"/>
      <c r="S401" s="5"/>
      <c r="T401" s="5"/>
    </row>
    <row r="402" spans="1:20" ht="15.75" customHeight="1" x14ac:dyDescent="0.25">
      <c r="A402" s="6" t="s">
        <v>4</v>
      </c>
      <c r="B402" s="31"/>
      <c r="C402" s="3">
        <f t="shared" si="124"/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34"/>
      <c r="J402" s="31"/>
      <c r="K402" s="31"/>
      <c r="L402" s="31"/>
      <c r="M402" s="31"/>
      <c r="N402" s="31"/>
      <c r="O402" s="31"/>
      <c r="P402" s="31"/>
      <c r="Q402" s="5"/>
      <c r="R402" s="5"/>
      <c r="S402" s="5"/>
      <c r="T402" s="5"/>
    </row>
    <row r="403" spans="1:20" ht="15.75" customHeight="1" x14ac:dyDescent="0.25">
      <c r="A403" s="6" t="s">
        <v>17</v>
      </c>
      <c r="B403" s="32"/>
      <c r="C403" s="3">
        <f t="shared" si="124"/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35"/>
      <c r="J403" s="32"/>
      <c r="K403" s="32"/>
      <c r="L403" s="32"/>
      <c r="M403" s="32"/>
      <c r="N403" s="32"/>
      <c r="O403" s="32"/>
      <c r="P403" s="32"/>
      <c r="Q403" s="5"/>
      <c r="R403" s="5"/>
      <c r="S403" s="5"/>
      <c r="T403" s="5"/>
    </row>
    <row r="404" spans="1:20" ht="86.25" customHeight="1" x14ac:dyDescent="0.25">
      <c r="A404" s="27" t="s">
        <v>179</v>
      </c>
      <c r="B404" s="30" t="s">
        <v>18</v>
      </c>
      <c r="C404" s="3">
        <f t="shared" si="124"/>
        <v>42694</v>
      </c>
      <c r="D404" s="17">
        <f t="shared" ref="D404:H404" si="129">D405+D406+D407+D408</f>
        <v>8024.2</v>
      </c>
      <c r="E404" s="17">
        <f t="shared" si="129"/>
        <v>8933.7000000000007</v>
      </c>
      <c r="F404" s="17">
        <f t="shared" si="129"/>
        <v>8578.7000000000007</v>
      </c>
      <c r="G404" s="17">
        <f t="shared" si="129"/>
        <v>8578.7000000000007</v>
      </c>
      <c r="H404" s="17">
        <f t="shared" si="129"/>
        <v>8578.7000000000007</v>
      </c>
      <c r="I404" s="33" t="s">
        <v>180</v>
      </c>
      <c r="J404" s="59" t="s">
        <v>42</v>
      </c>
      <c r="K404" s="59">
        <v>161</v>
      </c>
      <c r="L404" s="59">
        <v>166</v>
      </c>
      <c r="M404" s="59">
        <v>171</v>
      </c>
      <c r="N404" s="59">
        <v>176</v>
      </c>
      <c r="O404" s="59">
        <v>181</v>
      </c>
      <c r="P404" s="59">
        <v>186</v>
      </c>
      <c r="Q404" s="5"/>
      <c r="R404" s="5"/>
      <c r="S404" s="5"/>
      <c r="T404" s="5"/>
    </row>
    <row r="405" spans="1:20" ht="15.75" customHeight="1" x14ac:dyDescent="0.25">
      <c r="A405" s="6" t="s">
        <v>5</v>
      </c>
      <c r="B405" s="31"/>
      <c r="C405" s="3">
        <f t="shared" si="124"/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34"/>
      <c r="J405" s="60"/>
      <c r="K405" s="60"/>
      <c r="L405" s="60"/>
      <c r="M405" s="60"/>
      <c r="N405" s="60"/>
      <c r="O405" s="60"/>
      <c r="P405" s="60"/>
      <c r="Q405" s="5"/>
      <c r="R405" s="5"/>
      <c r="S405" s="5"/>
      <c r="T405" s="5"/>
    </row>
    <row r="406" spans="1:20" ht="15.75" customHeight="1" x14ac:dyDescent="0.25">
      <c r="A406" s="6" t="s">
        <v>16</v>
      </c>
      <c r="B406" s="31"/>
      <c r="C406" s="3">
        <f t="shared" si="124"/>
        <v>42694</v>
      </c>
      <c r="D406" s="4">
        <v>8024.2</v>
      </c>
      <c r="E406" s="4">
        <v>8933.7000000000007</v>
      </c>
      <c r="F406" s="4">
        <v>8578.7000000000007</v>
      </c>
      <c r="G406" s="4">
        <v>8578.7000000000007</v>
      </c>
      <c r="H406" s="4">
        <v>8578.7000000000007</v>
      </c>
      <c r="I406" s="34"/>
      <c r="J406" s="60"/>
      <c r="K406" s="60"/>
      <c r="L406" s="60"/>
      <c r="M406" s="60"/>
      <c r="N406" s="60"/>
      <c r="O406" s="60"/>
      <c r="P406" s="60"/>
      <c r="Q406" s="5"/>
      <c r="R406" s="5"/>
      <c r="S406" s="5"/>
      <c r="T406" s="5"/>
    </row>
    <row r="407" spans="1:20" ht="15.75" customHeight="1" x14ac:dyDescent="0.25">
      <c r="A407" s="6" t="s">
        <v>4</v>
      </c>
      <c r="B407" s="31"/>
      <c r="C407" s="3">
        <f t="shared" si="124"/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34"/>
      <c r="J407" s="60"/>
      <c r="K407" s="60"/>
      <c r="L407" s="60"/>
      <c r="M407" s="60"/>
      <c r="N407" s="60"/>
      <c r="O407" s="60"/>
      <c r="P407" s="60"/>
      <c r="Q407" s="5"/>
      <c r="R407" s="5"/>
      <c r="S407" s="5"/>
      <c r="T407" s="5"/>
    </row>
    <row r="408" spans="1:20" ht="47.25" customHeight="1" x14ac:dyDescent="0.25">
      <c r="A408" s="6" t="s">
        <v>17</v>
      </c>
      <c r="B408" s="32"/>
      <c r="C408" s="3">
        <f t="shared" si="124"/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35"/>
      <c r="J408" s="61"/>
      <c r="K408" s="61"/>
      <c r="L408" s="61"/>
      <c r="M408" s="61"/>
      <c r="N408" s="61"/>
      <c r="O408" s="61"/>
      <c r="P408" s="61"/>
      <c r="Q408" s="5"/>
      <c r="R408" s="5"/>
      <c r="S408" s="5"/>
      <c r="T408" s="5"/>
    </row>
    <row r="409" spans="1:20" ht="58.5" customHeight="1" x14ac:dyDescent="0.25">
      <c r="A409" s="27" t="s">
        <v>106</v>
      </c>
      <c r="B409" s="30" t="s">
        <v>18</v>
      </c>
      <c r="C409" s="3">
        <f t="shared" si="124"/>
        <v>0</v>
      </c>
      <c r="D409" s="17">
        <f t="shared" ref="D409:H409" si="130">D410+D411+D412+D413</f>
        <v>0</v>
      </c>
      <c r="E409" s="17">
        <f t="shared" si="130"/>
        <v>0</v>
      </c>
      <c r="F409" s="17">
        <f t="shared" si="130"/>
        <v>0</v>
      </c>
      <c r="G409" s="17">
        <f t="shared" si="130"/>
        <v>0</v>
      </c>
      <c r="H409" s="17">
        <f t="shared" si="130"/>
        <v>0</v>
      </c>
      <c r="I409" s="33" t="s">
        <v>141</v>
      </c>
      <c r="J409" s="30" t="s">
        <v>6</v>
      </c>
      <c r="K409" s="30">
        <v>75</v>
      </c>
      <c r="L409" s="30">
        <v>90</v>
      </c>
      <c r="M409" s="30">
        <v>100</v>
      </c>
      <c r="N409" s="30">
        <v>100</v>
      </c>
      <c r="O409" s="30">
        <v>100</v>
      </c>
      <c r="P409" s="30">
        <v>100</v>
      </c>
      <c r="Q409" s="5"/>
      <c r="R409" s="5"/>
      <c r="S409" s="5"/>
      <c r="T409" s="5"/>
    </row>
    <row r="410" spans="1:20" ht="15.75" customHeight="1" x14ac:dyDescent="0.25">
      <c r="A410" s="6" t="s">
        <v>5</v>
      </c>
      <c r="B410" s="31"/>
      <c r="C410" s="3">
        <f t="shared" si="124"/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34"/>
      <c r="J410" s="31"/>
      <c r="K410" s="31"/>
      <c r="L410" s="31"/>
      <c r="M410" s="31"/>
      <c r="N410" s="31"/>
      <c r="O410" s="31"/>
      <c r="P410" s="31"/>
      <c r="Q410" s="5"/>
      <c r="R410" s="5"/>
      <c r="S410" s="5"/>
      <c r="T410" s="5"/>
    </row>
    <row r="411" spans="1:20" ht="15.75" customHeight="1" x14ac:dyDescent="0.25">
      <c r="A411" s="6" t="s">
        <v>16</v>
      </c>
      <c r="B411" s="31"/>
      <c r="C411" s="3">
        <f t="shared" si="124"/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34"/>
      <c r="J411" s="31"/>
      <c r="K411" s="31"/>
      <c r="L411" s="31"/>
      <c r="M411" s="31"/>
      <c r="N411" s="31"/>
      <c r="O411" s="31"/>
      <c r="P411" s="31"/>
      <c r="Q411" s="5"/>
      <c r="R411" s="5"/>
      <c r="S411" s="5"/>
      <c r="T411" s="5"/>
    </row>
    <row r="412" spans="1:20" ht="15.75" customHeight="1" x14ac:dyDescent="0.25">
      <c r="A412" s="6" t="s">
        <v>4</v>
      </c>
      <c r="B412" s="31"/>
      <c r="C412" s="3">
        <f t="shared" si="124"/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34"/>
      <c r="J412" s="31"/>
      <c r="K412" s="31"/>
      <c r="L412" s="31"/>
      <c r="M412" s="31"/>
      <c r="N412" s="31"/>
      <c r="O412" s="31"/>
      <c r="P412" s="31"/>
      <c r="Q412" s="5"/>
      <c r="R412" s="5"/>
      <c r="S412" s="5"/>
      <c r="T412" s="5"/>
    </row>
    <row r="413" spans="1:20" ht="15.75" customHeight="1" x14ac:dyDescent="0.25">
      <c r="A413" s="6" t="s">
        <v>17</v>
      </c>
      <c r="B413" s="32"/>
      <c r="C413" s="3">
        <f t="shared" si="124"/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35"/>
      <c r="J413" s="32"/>
      <c r="K413" s="32"/>
      <c r="L413" s="32"/>
      <c r="M413" s="32"/>
      <c r="N413" s="32"/>
      <c r="O413" s="32"/>
      <c r="P413" s="32"/>
      <c r="Q413" s="5"/>
      <c r="R413" s="5"/>
      <c r="S413" s="5"/>
      <c r="T413" s="5"/>
    </row>
    <row r="414" spans="1:20" ht="80.25" customHeight="1" x14ac:dyDescent="0.25">
      <c r="A414" s="27" t="s">
        <v>171</v>
      </c>
      <c r="B414" s="30" t="s">
        <v>18</v>
      </c>
      <c r="C414" s="3">
        <f t="shared" si="124"/>
        <v>0</v>
      </c>
      <c r="D414" s="17">
        <f t="shared" ref="D414:H414" si="131">D415+D416+D417+D418</f>
        <v>0</v>
      </c>
      <c r="E414" s="17">
        <f t="shared" si="131"/>
        <v>0</v>
      </c>
      <c r="F414" s="17">
        <f t="shared" si="131"/>
        <v>0</v>
      </c>
      <c r="G414" s="17">
        <f t="shared" si="131"/>
        <v>0</v>
      </c>
      <c r="H414" s="17">
        <f t="shared" si="131"/>
        <v>0</v>
      </c>
      <c r="I414" s="33" t="s">
        <v>142</v>
      </c>
      <c r="J414" s="30" t="s">
        <v>42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5"/>
      <c r="R414" s="5"/>
      <c r="S414" s="5"/>
      <c r="T414" s="5"/>
    </row>
    <row r="415" spans="1:20" ht="15.75" customHeight="1" x14ac:dyDescent="0.25">
      <c r="A415" s="6" t="s">
        <v>5</v>
      </c>
      <c r="B415" s="31"/>
      <c r="C415" s="3">
        <f t="shared" si="124"/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34"/>
      <c r="J415" s="31"/>
      <c r="K415" s="31"/>
      <c r="L415" s="31"/>
      <c r="M415" s="31"/>
      <c r="N415" s="31"/>
      <c r="O415" s="31"/>
      <c r="P415" s="31"/>
      <c r="Q415" s="5"/>
      <c r="R415" s="5"/>
      <c r="S415" s="5"/>
      <c r="T415" s="5"/>
    </row>
    <row r="416" spans="1:20" ht="15.75" customHeight="1" x14ac:dyDescent="0.25">
      <c r="A416" s="6" t="s">
        <v>16</v>
      </c>
      <c r="B416" s="31"/>
      <c r="C416" s="3">
        <f t="shared" si="124"/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34"/>
      <c r="J416" s="31"/>
      <c r="K416" s="31"/>
      <c r="L416" s="31"/>
      <c r="M416" s="31"/>
      <c r="N416" s="31"/>
      <c r="O416" s="31"/>
      <c r="P416" s="31"/>
      <c r="Q416" s="5"/>
      <c r="R416" s="5"/>
      <c r="S416" s="5"/>
      <c r="T416" s="5"/>
    </row>
    <row r="417" spans="1:20" ht="14.25" customHeight="1" x14ac:dyDescent="0.25">
      <c r="A417" s="6" t="s">
        <v>4</v>
      </c>
      <c r="B417" s="31"/>
      <c r="C417" s="3">
        <f t="shared" si="124"/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34"/>
      <c r="J417" s="31"/>
      <c r="K417" s="31"/>
      <c r="L417" s="31"/>
      <c r="M417" s="31"/>
      <c r="N417" s="31"/>
      <c r="O417" s="31"/>
      <c r="P417" s="31"/>
      <c r="Q417" s="5"/>
      <c r="R417" s="5"/>
      <c r="S417" s="5"/>
      <c r="T417" s="5"/>
    </row>
    <row r="418" spans="1:20" ht="15.75" customHeight="1" x14ac:dyDescent="0.25">
      <c r="A418" s="6" t="s">
        <v>17</v>
      </c>
      <c r="B418" s="32"/>
      <c r="C418" s="3">
        <f t="shared" si="124"/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35"/>
      <c r="J418" s="32"/>
      <c r="K418" s="32"/>
      <c r="L418" s="32"/>
      <c r="M418" s="32"/>
      <c r="N418" s="32"/>
      <c r="O418" s="32"/>
      <c r="P418" s="32"/>
      <c r="Q418" s="5"/>
      <c r="R418" s="5"/>
      <c r="S418" s="5"/>
      <c r="T418" s="5"/>
    </row>
    <row r="419" spans="1:20" ht="48" customHeight="1" x14ac:dyDescent="0.25">
      <c r="A419" s="27" t="s">
        <v>181</v>
      </c>
      <c r="B419" s="30" t="s">
        <v>18</v>
      </c>
      <c r="C419" s="3">
        <f t="shared" si="124"/>
        <v>485.7</v>
      </c>
      <c r="D419" s="17">
        <f t="shared" ref="D419:H419" si="132">D420+D421+D422+D423</f>
        <v>485.7</v>
      </c>
      <c r="E419" s="17">
        <f t="shared" si="132"/>
        <v>0</v>
      </c>
      <c r="F419" s="17">
        <f t="shared" si="132"/>
        <v>0</v>
      </c>
      <c r="G419" s="17">
        <f t="shared" si="132"/>
        <v>0</v>
      </c>
      <c r="H419" s="17">
        <f t="shared" si="132"/>
        <v>0</v>
      </c>
      <c r="I419" s="33" t="s">
        <v>184</v>
      </c>
      <c r="J419" s="30" t="s">
        <v>6</v>
      </c>
      <c r="K419" s="30">
        <v>100</v>
      </c>
      <c r="L419" s="30">
        <v>100</v>
      </c>
      <c r="M419" s="30">
        <v>100</v>
      </c>
      <c r="N419" s="30">
        <v>100</v>
      </c>
      <c r="O419" s="30">
        <v>100</v>
      </c>
      <c r="P419" s="30">
        <v>100</v>
      </c>
      <c r="Q419" s="5"/>
      <c r="R419" s="5"/>
      <c r="S419" s="5"/>
      <c r="T419" s="5"/>
    </row>
    <row r="420" spans="1:20" ht="15.75" customHeight="1" x14ac:dyDescent="0.25">
      <c r="A420" s="6" t="s">
        <v>5</v>
      </c>
      <c r="B420" s="31"/>
      <c r="C420" s="3">
        <f t="shared" si="124"/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34"/>
      <c r="J420" s="31"/>
      <c r="K420" s="31"/>
      <c r="L420" s="31"/>
      <c r="M420" s="31"/>
      <c r="N420" s="31"/>
      <c r="O420" s="31"/>
      <c r="P420" s="31"/>
      <c r="Q420" s="5"/>
      <c r="R420" s="5"/>
      <c r="S420" s="5"/>
      <c r="T420" s="5"/>
    </row>
    <row r="421" spans="1:20" ht="15.75" customHeight="1" x14ac:dyDescent="0.25">
      <c r="A421" s="6" t="s">
        <v>16</v>
      </c>
      <c r="B421" s="31"/>
      <c r="C421" s="3">
        <f t="shared" si="124"/>
        <v>485.7</v>
      </c>
      <c r="D421" s="4">
        <v>485.7</v>
      </c>
      <c r="E421" s="4">
        <v>0</v>
      </c>
      <c r="F421" s="4">
        <v>0</v>
      </c>
      <c r="G421" s="4">
        <v>0</v>
      </c>
      <c r="H421" s="4">
        <v>0</v>
      </c>
      <c r="I421" s="34"/>
      <c r="J421" s="31"/>
      <c r="K421" s="31"/>
      <c r="L421" s="31"/>
      <c r="M421" s="31"/>
      <c r="N421" s="31"/>
      <c r="O421" s="31"/>
      <c r="P421" s="31"/>
      <c r="Q421" s="5"/>
      <c r="R421" s="5"/>
      <c r="S421" s="5"/>
      <c r="T421" s="5"/>
    </row>
    <row r="422" spans="1:20" ht="14.25" customHeight="1" x14ac:dyDescent="0.25">
      <c r="A422" s="6" t="s">
        <v>4</v>
      </c>
      <c r="B422" s="31"/>
      <c r="C422" s="3">
        <f t="shared" si="124"/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34"/>
      <c r="J422" s="31"/>
      <c r="K422" s="31"/>
      <c r="L422" s="31"/>
      <c r="M422" s="31"/>
      <c r="N422" s="31"/>
      <c r="O422" s="31"/>
      <c r="P422" s="31"/>
      <c r="Q422" s="5"/>
      <c r="R422" s="5"/>
      <c r="S422" s="5"/>
      <c r="T422" s="5"/>
    </row>
    <row r="423" spans="1:20" ht="15.75" customHeight="1" x14ac:dyDescent="0.25">
      <c r="A423" s="6" t="s">
        <v>17</v>
      </c>
      <c r="B423" s="32"/>
      <c r="C423" s="3">
        <f t="shared" si="124"/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35"/>
      <c r="J423" s="32"/>
      <c r="K423" s="32"/>
      <c r="L423" s="32"/>
      <c r="M423" s="32"/>
      <c r="N423" s="32"/>
      <c r="O423" s="32"/>
      <c r="P423" s="32"/>
      <c r="Q423" s="5"/>
      <c r="R423" s="5"/>
      <c r="S423" s="5"/>
      <c r="T423" s="5"/>
    </row>
    <row r="424" spans="1:20" ht="48" customHeight="1" x14ac:dyDescent="0.25">
      <c r="A424" s="27" t="s">
        <v>182</v>
      </c>
      <c r="B424" s="30" t="s">
        <v>18</v>
      </c>
      <c r="C424" s="3">
        <f t="shared" si="124"/>
        <v>1577</v>
      </c>
      <c r="D424" s="17">
        <f t="shared" ref="D424:H424" si="133">D425+D426+D427+D428</f>
        <v>1000</v>
      </c>
      <c r="E424" s="17">
        <f t="shared" si="133"/>
        <v>577</v>
      </c>
      <c r="F424" s="17">
        <f t="shared" si="133"/>
        <v>0</v>
      </c>
      <c r="G424" s="17">
        <f t="shared" si="133"/>
        <v>0</v>
      </c>
      <c r="H424" s="17">
        <f t="shared" si="133"/>
        <v>0</v>
      </c>
      <c r="I424" s="33" t="s">
        <v>183</v>
      </c>
      <c r="J424" s="30" t="s">
        <v>42</v>
      </c>
      <c r="K424" s="30">
        <v>0</v>
      </c>
      <c r="L424" s="30">
        <v>1</v>
      </c>
      <c r="M424" s="30">
        <v>0</v>
      </c>
      <c r="N424" s="30">
        <v>0</v>
      </c>
      <c r="O424" s="30">
        <v>0</v>
      </c>
      <c r="P424" s="30">
        <v>0</v>
      </c>
      <c r="Q424" s="5"/>
      <c r="R424" s="5"/>
      <c r="S424" s="5"/>
      <c r="T424" s="5"/>
    </row>
    <row r="425" spans="1:20" ht="15.75" customHeight="1" x14ac:dyDescent="0.25">
      <c r="A425" s="6" t="s">
        <v>5</v>
      </c>
      <c r="B425" s="31"/>
      <c r="C425" s="3">
        <f t="shared" si="124"/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34"/>
      <c r="J425" s="31"/>
      <c r="K425" s="31"/>
      <c r="L425" s="31"/>
      <c r="M425" s="31"/>
      <c r="N425" s="31"/>
      <c r="O425" s="31"/>
      <c r="P425" s="31"/>
      <c r="Q425" s="5"/>
      <c r="R425" s="5"/>
      <c r="S425" s="5"/>
      <c r="T425" s="5"/>
    </row>
    <row r="426" spans="1:20" ht="15.75" customHeight="1" x14ac:dyDescent="0.25">
      <c r="A426" s="6" t="s">
        <v>16</v>
      </c>
      <c r="B426" s="31"/>
      <c r="C426" s="3">
        <f t="shared" si="124"/>
        <v>1577</v>
      </c>
      <c r="D426" s="4">
        <v>1000</v>
      </c>
      <c r="E426" s="4">
        <v>577</v>
      </c>
      <c r="F426" s="4">
        <v>0</v>
      </c>
      <c r="G426" s="4">
        <v>0</v>
      </c>
      <c r="H426" s="4">
        <v>0</v>
      </c>
      <c r="I426" s="34"/>
      <c r="J426" s="31"/>
      <c r="K426" s="31"/>
      <c r="L426" s="31"/>
      <c r="M426" s="31"/>
      <c r="N426" s="31"/>
      <c r="O426" s="31"/>
      <c r="P426" s="31"/>
      <c r="Q426" s="5"/>
      <c r="R426" s="5"/>
      <c r="S426" s="5"/>
      <c r="T426" s="5"/>
    </row>
    <row r="427" spans="1:20" ht="14.25" customHeight="1" x14ac:dyDescent="0.25">
      <c r="A427" s="6" t="s">
        <v>4</v>
      </c>
      <c r="B427" s="31"/>
      <c r="C427" s="3">
        <f t="shared" si="124"/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34"/>
      <c r="J427" s="31"/>
      <c r="K427" s="31"/>
      <c r="L427" s="31"/>
      <c r="M427" s="31"/>
      <c r="N427" s="31"/>
      <c r="O427" s="31"/>
      <c r="P427" s="31"/>
      <c r="Q427" s="5"/>
      <c r="R427" s="5"/>
      <c r="S427" s="5"/>
      <c r="T427" s="5"/>
    </row>
    <row r="428" spans="1:20" ht="15.75" customHeight="1" x14ac:dyDescent="0.25">
      <c r="A428" s="6" t="s">
        <v>17</v>
      </c>
      <c r="B428" s="32"/>
      <c r="C428" s="3">
        <f t="shared" si="124"/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35"/>
      <c r="J428" s="32"/>
      <c r="K428" s="32"/>
      <c r="L428" s="32"/>
      <c r="M428" s="32"/>
      <c r="N428" s="32"/>
      <c r="O428" s="32"/>
      <c r="P428" s="32"/>
      <c r="Q428" s="5"/>
      <c r="R428" s="5"/>
      <c r="S428" s="5"/>
      <c r="T428" s="5"/>
    </row>
    <row r="429" spans="1:20" ht="53.25" customHeight="1" x14ac:dyDescent="0.25">
      <c r="A429" s="36" t="s">
        <v>128</v>
      </c>
      <c r="B429" s="37"/>
      <c r="C429" s="3">
        <f>E429+F429+H429+D429+G429</f>
        <v>0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16"/>
      <c r="J429" s="28"/>
      <c r="K429" s="28"/>
      <c r="L429" s="28"/>
      <c r="M429" s="28"/>
      <c r="N429" s="28"/>
      <c r="O429" s="28"/>
      <c r="P429" s="28"/>
      <c r="Q429" s="5"/>
      <c r="R429" s="5"/>
      <c r="S429" s="5"/>
      <c r="T429" s="5"/>
    </row>
    <row r="430" spans="1:20" ht="58.5" customHeight="1" x14ac:dyDescent="0.25">
      <c r="A430" s="27" t="s">
        <v>107</v>
      </c>
      <c r="B430" s="30" t="s">
        <v>18</v>
      </c>
      <c r="C430" s="3">
        <f t="shared" ref="C430:C444" si="134">E430+F430+H430+D430+G430</f>
        <v>0</v>
      </c>
      <c r="D430" s="17">
        <f t="shared" ref="D430:H430" si="135">D431+D432+D433+D434</f>
        <v>0</v>
      </c>
      <c r="E430" s="17">
        <f t="shared" si="135"/>
        <v>0</v>
      </c>
      <c r="F430" s="17">
        <f t="shared" si="135"/>
        <v>0</v>
      </c>
      <c r="G430" s="17">
        <f t="shared" si="135"/>
        <v>0</v>
      </c>
      <c r="H430" s="17">
        <f t="shared" si="135"/>
        <v>0</v>
      </c>
      <c r="I430" s="33" t="s">
        <v>119</v>
      </c>
      <c r="J430" s="30" t="s">
        <v>6</v>
      </c>
      <c r="K430" s="30">
        <v>40</v>
      </c>
      <c r="L430" s="30">
        <v>78</v>
      </c>
      <c r="M430" s="30">
        <v>100</v>
      </c>
      <c r="N430" s="30">
        <v>100</v>
      </c>
      <c r="O430" s="30">
        <v>100</v>
      </c>
      <c r="P430" s="30">
        <v>100</v>
      </c>
      <c r="Q430" s="5"/>
      <c r="R430" s="5"/>
      <c r="S430" s="5"/>
      <c r="T430" s="5"/>
    </row>
    <row r="431" spans="1:20" ht="15.75" customHeight="1" x14ac:dyDescent="0.25">
      <c r="A431" s="6" t="s">
        <v>5</v>
      </c>
      <c r="B431" s="31"/>
      <c r="C431" s="3">
        <f t="shared" si="134"/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34"/>
      <c r="J431" s="31"/>
      <c r="K431" s="31"/>
      <c r="L431" s="31"/>
      <c r="M431" s="31"/>
      <c r="N431" s="31"/>
      <c r="O431" s="31"/>
      <c r="P431" s="31"/>
      <c r="Q431" s="5"/>
      <c r="R431" s="5"/>
      <c r="S431" s="5"/>
      <c r="T431" s="5"/>
    </row>
    <row r="432" spans="1:20" ht="15.75" customHeight="1" x14ac:dyDescent="0.25">
      <c r="A432" s="6" t="s">
        <v>16</v>
      </c>
      <c r="B432" s="31"/>
      <c r="C432" s="3">
        <f t="shared" si="134"/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34"/>
      <c r="J432" s="31"/>
      <c r="K432" s="31"/>
      <c r="L432" s="31"/>
      <c r="M432" s="31"/>
      <c r="N432" s="31"/>
      <c r="O432" s="31"/>
      <c r="P432" s="31"/>
      <c r="Q432" s="5"/>
      <c r="R432" s="5"/>
      <c r="S432" s="5"/>
      <c r="T432" s="5"/>
    </row>
    <row r="433" spans="1:20" ht="15.75" customHeight="1" x14ac:dyDescent="0.25">
      <c r="A433" s="6" t="s">
        <v>4</v>
      </c>
      <c r="B433" s="31"/>
      <c r="C433" s="3">
        <f t="shared" si="134"/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34"/>
      <c r="J433" s="31"/>
      <c r="K433" s="31"/>
      <c r="L433" s="31"/>
      <c r="M433" s="31"/>
      <c r="N433" s="31"/>
      <c r="O433" s="31"/>
      <c r="P433" s="31"/>
      <c r="Q433" s="5"/>
      <c r="R433" s="5"/>
      <c r="S433" s="5"/>
      <c r="T433" s="5"/>
    </row>
    <row r="434" spans="1:20" ht="15.75" customHeight="1" x14ac:dyDescent="0.25">
      <c r="A434" s="6" t="s">
        <v>17</v>
      </c>
      <c r="B434" s="32"/>
      <c r="C434" s="3">
        <f t="shared" si="134"/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35"/>
      <c r="J434" s="32"/>
      <c r="K434" s="32"/>
      <c r="L434" s="32"/>
      <c r="M434" s="32"/>
      <c r="N434" s="32"/>
      <c r="O434" s="32"/>
      <c r="P434" s="32"/>
      <c r="Q434" s="5"/>
      <c r="R434" s="5"/>
      <c r="S434" s="5"/>
      <c r="T434" s="5"/>
    </row>
    <row r="435" spans="1:20" ht="58.5" customHeight="1" x14ac:dyDescent="0.25">
      <c r="A435" s="27" t="s">
        <v>108</v>
      </c>
      <c r="B435" s="30" t="s">
        <v>18</v>
      </c>
      <c r="C435" s="3">
        <f t="shared" si="134"/>
        <v>0</v>
      </c>
      <c r="D435" s="17">
        <f t="shared" ref="D435:H435" si="136">D436+D437+D438+D439</f>
        <v>0</v>
      </c>
      <c r="E435" s="17">
        <f t="shared" si="136"/>
        <v>0</v>
      </c>
      <c r="F435" s="17">
        <f t="shared" si="136"/>
        <v>0</v>
      </c>
      <c r="G435" s="17">
        <f t="shared" si="136"/>
        <v>0</v>
      </c>
      <c r="H435" s="17">
        <f t="shared" si="136"/>
        <v>0</v>
      </c>
      <c r="I435" s="33" t="s">
        <v>120</v>
      </c>
      <c r="J435" s="30" t="s">
        <v>6</v>
      </c>
      <c r="K435" s="30">
        <v>0</v>
      </c>
      <c r="L435" s="30">
        <v>72</v>
      </c>
      <c r="M435" s="30">
        <v>75</v>
      </c>
      <c r="N435" s="30">
        <v>78</v>
      </c>
      <c r="O435" s="30">
        <v>81</v>
      </c>
      <c r="P435" s="30">
        <v>85</v>
      </c>
      <c r="Q435" s="5"/>
      <c r="R435" s="5"/>
      <c r="S435" s="5"/>
      <c r="T435" s="5"/>
    </row>
    <row r="436" spans="1:20" ht="15.75" customHeight="1" x14ac:dyDescent="0.25">
      <c r="A436" s="6" t="s">
        <v>5</v>
      </c>
      <c r="B436" s="31"/>
      <c r="C436" s="3">
        <f t="shared" si="134"/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34"/>
      <c r="J436" s="31"/>
      <c r="K436" s="31"/>
      <c r="L436" s="31"/>
      <c r="M436" s="31"/>
      <c r="N436" s="31"/>
      <c r="O436" s="31"/>
      <c r="P436" s="31"/>
      <c r="Q436" s="5"/>
      <c r="R436" s="5"/>
      <c r="S436" s="5"/>
      <c r="T436" s="5"/>
    </row>
    <row r="437" spans="1:20" ht="15.75" customHeight="1" x14ac:dyDescent="0.25">
      <c r="A437" s="6" t="s">
        <v>16</v>
      </c>
      <c r="B437" s="31"/>
      <c r="C437" s="3">
        <f t="shared" si="134"/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34"/>
      <c r="J437" s="31"/>
      <c r="K437" s="31"/>
      <c r="L437" s="31"/>
      <c r="M437" s="31"/>
      <c r="N437" s="31"/>
      <c r="O437" s="31"/>
      <c r="P437" s="31"/>
      <c r="Q437" s="5"/>
      <c r="R437" s="5"/>
      <c r="S437" s="5"/>
      <c r="T437" s="5"/>
    </row>
    <row r="438" spans="1:20" ht="15.75" customHeight="1" x14ac:dyDescent="0.25">
      <c r="A438" s="6" t="s">
        <v>4</v>
      </c>
      <c r="B438" s="31"/>
      <c r="C438" s="3">
        <f t="shared" si="134"/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34"/>
      <c r="J438" s="31"/>
      <c r="K438" s="31"/>
      <c r="L438" s="31"/>
      <c r="M438" s="31"/>
      <c r="N438" s="31"/>
      <c r="O438" s="31"/>
      <c r="P438" s="31"/>
      <c r="Q438" s="5"/>
      <c r="R438" s="5"/>
      <c r="S438" s="5"/>
      <c r="T438" s="5"/>
    </row>
    <row r="439" spans="1:20" ht="15.75" customHeight="1" x14ac:dyDescent="0.25">
      <c r="A439" s="6" t="s">
        <v>17</v>
      </c>
      <c r="B439" s="32"/>
      <c r="C439" s="3">
        <f t="shared" si="134"/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35"/>
      <c r="J439" s="32"/>
      <c r="K439" s="32"/>
      <c r="L439" s="32"/>
      <c r="M439" s="32"/>
      <c r="N439" s="32"/>
      <c r="O439" s="32"/>
      <c r="P439" s="32"/>
      <c r="Q439" s="5"/>
      <c r="R439" s="5"/>
      <c r="S439" s="5"/>
      <c r="T439" s="5"/>
    </row>
    <row r="440" spans="1:20" ht="68.25" customHeight="1" x14ac:dyDescent="0.25">
      <c r="A440" s="27" t="s">
        <v>129</v>
      </c>
      <c r="B440" s="30" t="s">
        <v>18</v>
      </c>
      <c r="C440" s="3">
        <f t="shared" si="134"/>
        <v>0</v>
      </c>
      <c r="D440" s="17">
        <f t="shared" ref="D440:H440" si="137">D441+D442+D443+D444</f>
        <v>0</v>
      </c>
      <c r="E440" s="17">
        <f t="shared" si="137"/>
        <v>0</v>
      </c>
      <c r="F440" s="17">
        <f t="shared" si="137"/>
        <v>0</v>
      </c>
      <c r="G440" s="17">
        <f t="shared" si="137"/>
        <v>0</v>
      </c>
      <c r="H440" s="17">
        <f t="shared" si="137"/>
        <v>0</v>
      </c>
      <c r="I440" s="33" t="s">
        <v>121</v>
      </c>
      <c r="J440" s="30" t="s">
        <v>6</v>
      </c>
      <c r="K440" s="30">
        <v>0</v>
      </c>
      <c r="L440" s="30">
        <v>30</v>
      </c>
      <c r="M440" s="30">
        <v>40</v>
      </c>
      <c r="N440" s="30">
        <v>50</v>
      </c>
      <c r="O440" s="30">
        <v>60</v>
      </c>
      <c r="P440" s="30">
        <v>75</v>
      </c>
      <c r="Q440" s="5"/>
      <c r="R440" s="5"/>
      <c r="S440" s="5"/>
      <c r="T440" s="5"/>
    </row>
    <row r="441" spans="1:20" ht="15.75" customHeight="1" x14ac:dyDescent="0.25">
      <c r="A441" s="6" t="s">
        <v>5</v>
      </c>
      <c r="B441" s="31"/>
      <c r="C441" s="3">
        <f t="shared" si="134"/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34"/>
      <c r="J441" s="31"/>
      <c r="K441" s="31"/>
      <c r="L441" s="31"/>
      <c r="M441" s="31"/>
      <c r="N441" s="31"/>
      <c r="O441" s="31"/>
      <c r="P441" s="31"/>
      <c r="Q441" s="5"/>
      <c r="R441" s="5"/>
      <c r="S441" s="5"/>
      <c r="T441" s="5"/>
    </row>
    <row r="442" spans="1:20" ht="15.75" customHeight="1" x14ac:dyDescent="0.25">
      <c r="A442" s="6" t="s">
        <v>16</v>
      </c>
      <c r="B442" s="31"/>
      <c r="C442" s="3">
        <f t="shared" si="134"/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34"/>
      <c r="J442" s="31"/>
      <c r="K442" s="31"/>
      <c r="L442" s="31"/>
      <c r="M442" s="31"/>
      <c r="N442" s="31"/>
      <c r="O442" s="31"/>
      <c r="P442" s="31"/>
      <c r="Q442" s="5"/>
      <c r="R442" s="5"/>
      <c r="S442" s="5"/>
      <c r="T442" s="5"/>
    </row>
    <row r="443" spans="1:20" ht="15.75" customHeight="1" x14ac:dyDescent="0.25">
      <c r="A443" s="6" t="s">
        <v>4</v>
      </c>
      <c r="B443" s="31"/>
      <c r="C443" s="3">
        <f t="shared" si="134"/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34"/>
      <c r="J443" s="31"/>
      <c r="K443" s="31"/>
      <c r="L443" s="31"/>
      <c r="M443" s="31"/>
      <c r="N443" s="31"/>
      <c r="O443" s="31"/>
      <c r="P443" s="31"/>
      <c r="Q443" s="5"/>
      <c r="R443" s="5"/>
      <c r="S443" s="5"/>
      <c r="T443" s="5"/>
    </row>
    <row r="444" spans="1:20" ht="15.75" customHeight="1" x14ac:dyDescent="0.25">
      <c r="A444" s="6" t="s">
        <v>17</v>
      </c>
      <c r="B444" s="32"/>
      <c r="C444" s="3">
        <f t="shared" si="134"/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35"/>
      <c r="J444" s="32"/>
      <c r="K444" s="32"/>
      <c r="L444" s="32"/>
      <c r="M444" s="32"/>
      <c r="N444" s="32"/>
      <c r="O444" s="32"/>
      <c r="P444" s="32"/>
      <c r="Q444" s="5"/>
      <c r="R444" s="5"/>
      <c r="S444" s="5"/>
      <c r="T444" s="5"/>
    </row>
    <row r="445" spans="1:20" ht="53.25" customHeight="1" x14ac:dyDescent="0.25">
      <c r="A445" s="36" t="s">
        <v>189</v>
      </c>
      <c r="B445" s="37"/>
      <c r="C445" s="21">
        <f>E445+F445+H445+D445+G445</f>
        <v>860</v>
      </c>
      <c r="D445" s="21">
        <f>D450+D455+D460+D465+D470+D475+D480+D485+D490+D495+D500+D505+D510+D515+D520+D525</f>
        <v>0</v>
      </c>
      <c r="E445" s="21">
        <f t="shared" ref="E445:H446" si="138">E450+E455+E460+E465+E470+E475+E480+E485+E490+E495+E500+E505+E510+E515+E520+E525</f>
        <v>215</v>
      </c>
      <c r="F445" s="21">
        <f t="shared" si="138"/>
        <v>215</v>
      </c>
      <c r="G445" s="21">
        <f t="shared" si="138"/>
        <v>215</v>
      </c>
      <c r="H445" s="21">
        <f t="shared" si="138"/>
        <v>215</v>
      </c>
      <c r="I445" s="16"/>
      <c r="J445" s="28"/>
      <c r="K445" s="28"/>
      <c r="L445" s="28"/>
      <c r="M445" s="28"/>
      <c r="N445" s="28"/>
      <c r="O445" s="28"/>
      <c r="P445" s="28"/>
      <c r="Q445" s="5"/>
      <c r="R445" s="5"/>
      <c r="S445" s="5"/>
      <c r="T445" s="5"/>
    </row>
    <row r="446" spans="1:20" ht="15.75" customHeight="1" x14ac:dyDescent="0.25">
      <c r="A446" s="38" t="s">
        <v>5</v>
      </c>
      <c r="B446" s="39"/>
      <c r="C446" s="3">
        <f>E446+F446+H446+D446+G446</f>
        <v>0</v>
      </c>
      <c r="D446" s="3">
        <f>D451+D456+D461+D466+D471+D476+D481+D486+D491+D496+D501+D506+D511+D516+D521+D526</f>
        <v>0</v>
      </c>
      <c r="E446" s="3">
        <f t="shared" si="138"/>
        <v>0</v>
      </c>
      <c r="F446" s="3">
        <f t="shared" si="138"/>
        <v>0</v>
      </c>
      <c r="G446" s="3">
        <f t="shared" si="138"/>
        <v>0</v>
      </c>
      <c r="H446" s="3">
        <f t="shared" si="138"/>
        <v>0</v>
      </c>
      <c r="I446" s="16"/>
      <c r="J446" s="28"/>
      <c r="K446" s="28"/>
      <c r="L446" s="28"/>
      <c r="M446" s="28"/>
      <c r="N446" s="28"/>
      <c r="O446" s="28"/>
      <c r="P446" s="28"/>
      <c r="Q446" s="5"/>
      <c r="R446" s="5"/>
      <c r="S446" s="5"/>
      <c r="T446" s="5"/>
    </row>
    <row r="447" spans="1:20" ht="15.75" customHeight="1" x14ac:dyDescent="0.25">
      <c r="A447" s="38" t="s">
        <v>16</v>
      </c>
      <c r="B447" s="39"/>
      <c r="C447" s="3">
        <f t="shared" ref="C447:C449" si="139">E447+F447+H447+D447+G447</f>
        <v>0</v>
      </c>
      <c r="D447" s="3">
        <f t="shared" ref="D447:H449" si="140">D452+D457+D462+D467+D472+D477+D482+D487+D492+D497+D502+D507+D512+D517+D522+D527</f>
        <v>0</v>
      </c>
      <c r="E447" s="3">
        <f t="shared" si="140"/>
        <v>0</v>
      </c>
      <c r="F447" s="3">
        <f t="shared" si="140"/>
        <v>0</v>
      </c>
      <c r="G447" s="3">
        <f t="shared" si="140"/>
        <v>0</v>
      </c>
      <c r="H447" s="3">
        <f t="shared" si="140"/>
        <v>0</v>
      </c>
      <c r="I447" s="16"/>
      <c r="J447" s="28"/>
      <c r="K447" s="28"/>
      <c r="L447" s="28"/>
      <c r="M447" s="28"/>
      <c r="N447" s="28"/>
      <c r="O447" s="28"/>
      <c r="P447" s="28"/>
      <c r="Q447" s="5"/>
      <c r="R447" s="5"/>
      <c r="S447" s="5"/>
      <c r="T447" s="5"/>
    </row>
    <row r="448" spans="1:20" ht="15.75" customHeight="1" x14ac:dyDescent="0.25">
      <c r="A448" s="38" t="s">
        <v>4</v>
      </c>
      <c r="B448" s="39"/>
      <c r="C448" s="3">
        <f t="shared" si="139"/>
        <v>860</v>
      </c>
      <c r="D448" s="3">
        <f t="shared" si="140"/>
        <v>0</v>
      </c>
      <c r="E448" s="3">
        <f t="shared" si="140"/>
        <v>215</v>
      </c>
      <c r="F448" s="3">
        <f t="shared" si="140"/>
        <v>215</v>
      </c>
      <c r="G448" s="3">
        <f t="shared" si="140"/>
        <v>215</v>
      </c>
      <c r="H448" s="3">
        <f t="shared" si="140"/>
        <v>215</v>
      </c>
      <c r="I448" s="16"/>
      <c r="J448" s="28"/>
      <c r="K448" s="28"/>
      <c r="L448" s="28"/>
      <c r="M448" s="28"/>
      <c r="N448" s="28"/>
      <c r="O448" s="28"/>
      <c r="P448" s="28"/>
      <c r="Q448" s="5"/>
      <c r="R448" s="5"/>
      <c r="S448" s="5"/>
      <c r="T448" s="5"/>
    </row>
    <row r="449" spans="1:20" ht="15.75" customHeight="1" x14ac:dyDescent="0.25">
      <c r="A449" s="38" t="s">
        <v>17</v>
      </c>
      <c r="B449" s="39"/>
      <c r="C449" s="3">
        <f t="shared" si="139"/>
        <v>0</v>
      </c>
      <c r="D449" s="3">
        <f t="shared" si="140"/>
        <v>0</v>
      </c>
      <c r="E449" s="3">
        <f t="shared" si="140"/>
        <v>0</v>
      </c>
      <c r="F449" s="3">
        <f t="shared" si="140"/>
        <v>0</v>
      </c>
      <c r="G449" s="3">
        <f t="shared" si="140"/>
        <v>0</v>
      </c>
      <c r="H449" s="3">
        <f t="shared" si="140"/>
        <v>0</v>
      </c>
      <c r="I449" s="16"/>
      <c r="J449" s="28"/>
      <c r="K449" s="28"/>
      <c r="L449" s="28"/>
      <c r="M449" s="28"/>
      <c r="N449" s="28"/>
      <c r="O449" s="28"/>
      <c r="P449" s="28"/>
      <c r="Q449" s="5"/>
      <c r="R449" s="5"/>
      <c r="S449" s="5"/>
      <c r="T449" s="5"/>
    </row>
    <row r="450" spans="1:20" ht="38.25" customHeight="1" x14ac:dyDescent="0.25">
      <c r="A450" s="27" t="s">
        <v>190</v>
      </c>
      <c r="B450" s="30" t="s">
        <v>18</v>
      </c>
      <c r="C450" s="19">
        <f>D450+E450+F450+G450+H450</f>
        <v>80</v>
      </c>
      <c r="D450" s="19">
        <f>D451+D452+D453+D454</f>
        <v>0</v>
      </c>
      <c r="E450" s="19">
        <f>E451+E452+E453+E454</f>
        <v>20</v>
      </c>
      <c r="F450" s="19">
        <f>F451+F452+F453+F454</f>
        <v>20</v>
      </c>
      <c r="G450" s="22">
        <f t="shared" ref="G450:H450" si="141">G451+G452+G453+G454</f>
        <v>20</v>
      </c>
      <c r="H450" s="22">
        <f t="shared" si="141"/>
        <v>20</v>
      </c>
      <c r="I450" s="33" t="s">
        <v>191</v>
      </c>
      <c r="J450" s="30" t="s">
        <v>6</v>
      </c>
      <c r="K450" s="30">
        <v>70</v>
      </c>
      <c r="L450" s="30">
        <v>80</v>
      </c>
      <c r="M450" s="30">
        <v>85</v>
      </c>
      <c r="N450" s="30">
        <v>90</v>
      </c>
      <c r="O450" s="30">
        <v>90</v>
      </c>
      <c r="P450" s="30">
        <v>90</v>
      </c>
      <c r="Q450" s="5"/>
      <c r="R450" s="5"/>
      <c r="S450" s="5"/>
      <c r="T450" s="5"/>
    </row>
    <row r="451" spans="1:20" ht="15.75" customHeight="1" x14ac:dyDescent="0.25">
      <c r="A451" s="6" t="s">
        <v>5</v>
      </c>
      <c r="B451" s="31"/>
      <c r="C451" s="4">
        <f>D451+E451+F451+G451+H451</f>
        <v>0</v>
      </c>
      <c r="D451" s="4">
        <v>0</v>
      </c>
      <c r="E451" s="3">
        <v>0</v>
      </c>
      <c r="F451" s="4">
        <v>0</v>
      </c>
      <c r="G451" s="4">
        <v>0</v>
      </c>
      <c r="H451" s="4">
        <v>0</v>
      </c>
      <c r="I451" s="34"/>
      <c r="J451" s="31"/>
      <c r="K451" s="31"/>
      <c r="L451" s="31"/>
      <c r="M451" s="31"/>
      <c r="N451" s="31"/>
      <c r="O451" s="31"/>
      <c r="P451" s="31"/>
      <c r="Q451" s="5"/>
      <c r="R451" s="5"/>
      <c r="S451" s="5"/>
      <c r="T451" s="5"/>
    </row>
    <row r="452" spans="1:20" ht="15.75" customHeight="1" x14ac:dyDescent="0.25">
      <c r="A452" s="6" t="s">
        <v>16</v>
      </c>
      <c r="B452" s="31"/>
      <c r="C452" s="4">
        <f t="shared" ref="C452:C515" si="142">D452+E452+F452+G452+H452</f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34"/>
      <c r="J452" s="31"/>
      <c r="K452" s="31"/>
      <c r="L452" s="31"/>
      <c r="M452" s="31"/>
      <c r="N452" s="31"/>
      <c r="O452" s="31"/>
      <c r="P452" s="31"/>
      <c r="Q452" s="5"/>
      <c r="R452" s="5"/>
      <c r="S452" s="5"/>
      <c r="T452" s="5"/>
    </row>
    <row r="453" spans="1:20" ht="15.75" customHeight="1" x14ac:dyDescent="0.25">
      <c r="A453" s="6" t="s">
        <v>4</v>
      </c>
      <c r="B453" s="31"/>
      <c r="C453" s="4">
        <f t="shared" si="142"/>
        <v>80</v>
      </c>
      <c r="D453" s="4">
        <v>0</v>
      </c>
      <c r="E453" s="4">
        <v>20</v>
      </c>
      <c r="F453" s="4">
        <v>20</v>
      </c>
      <c r="G453" s="4">
        <v>20</v>
      </c>
      <c r="H453" s="4">
        <v>20</v>
      </c>
      <c r="I453" s="34"/>
      <c r="J453" s="31"/>
      <c r="K453" s="31"/>
      <c r="L453" s="31"/>
      <c r="M453" s="31"/>
      <c r="N453" s="31"/>
      <c r="O453" s="31"/>
      <c r="P453" s="31"/>
      <c r="Q453" s="5"/>
      <c r="R453" s="5"/>
      <c r="S453" s="5"/>
      <c r="T453" s="5"/>
    </row>
    <row r="454" spans="1:20" ht="15.75" customHeight="1" x14ac:dyDescent="0.25">
      <c r="A454" s="6" t="s">
        <v>17</v>
      </c>
      <c r="B454" s="32"/>
      <c r="C454" s="4">
        <f t="shared" si="142"/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35"/>
      <c r="J454" s="32"/>
      <c r="K454" s="32"/>
      <c r="L454" s="32"/>
      <c r="M454" s="32"/>
      <c r="N454" s="32"/>
      <c r="O454" s="32"/>
      <c r="P454" s="32"/>
      <c r="Q454" s="5"/>
      <c r="R454" s="5"/>
      <c r="S454" s="5"/>
      <c r="T454" s="5"/>
    </row>
    <row r="455" spans="1:20" ht="28.5" customHeight="1" x14ac:dyDescent="0.25">
      <c r="A455" s="27" t="s">
        <v>192</v>
      </c>
      <c r="B455" s="30" t="s">
        <v>18</v>
      </c>
      <c r="C455" s="19">
        <f t="shared" si="142"/>
        <v>0</v>
      </c>
      <c r="D455" s="19">
        <f>D456+D457+D458+D459</f>
        <v>0</v>
      </c>
      <c r="E455" s="19">
        <f>E456+E457+E458+E459</f>
        <v>0</v>
      </c>
      <c r="F455" s="19">
        <f>F456+F457+F458+F459</f>
        <v>0</v>
      </c>
      <c r="G455" s="22">
        <f t="shared" ref="G455:H455" si="143">G456+G457+G458+G459</f>
        <v>0</v>
      </c>
      <c r="H455" s="22">
        <f t="shared" si="143"/>
        <v>0</v>
      </c>
      <c r="I455" s="33" t="s">
        <v>193</v>
      </c>
      <c r="J455" s="30" t="s">
        <v>6</v>
      </c>
      <c r="K455" s="30">
        <v>60</v>
      </c>
      <c r="L455" s="30">
        <v>65</v>
      </c>
      <c r="M455" s="30">
        <v>70</v>
      </c>
      <c r="N455" s="30">
        <v>70</v>
      </c>
      <c r="O455" s="30">
        <v>70</v>
      </c>
      <c r="P455" s="30">
        <v>70</v>
      </c>
      <c r="Q455" s="5"/>
      <c r="R455" s="5"/>
      <c r="S455" s="5"/>
      <c r="T455" s="5"/>
    </row>
    <row r="456" spans="1:20" ht="15.75" customHeight="1" x14ac:dyDescent="0.25">
      <c r="A456" s="6" t="s">
        <v>5</v>
      </c>
      <c r="B456" s="31"/>
      <c r="C456" s="4">
        <f t="shared" si="142"/>
        <v>0</v>
      </c>
      <c r="D456" s="4">
        <v>0</v>
      </c>
      <c r="E456" s="3">
        <v>0</v>
      </c>
      <c r="F456" s="4">
        <v>0</v>
      </c>
      <c r="G456" s="4">
        <v>0</v>
      </c>
      <c r="H456" s="4">
        <v>0</v>
      </c>
      <c r="I456" s="34"/>
      <c r="J456" s="31"/>
      <c r="K456" s="31"/>
      <c r="L456" s="31"/>
      <c r="M456" s="31"/>
      <c r="N456" s="31"/>
      <c r="O456" s="31"/>
      <c r="P456" s="31"/>
      <c r="Q456" s="5"/>
      <c r="R456" s="5"/>
      <c r="S456" s="5"/>
      <c r="T456" s="5"/>
    </row>
    <row r="457" spans="1:20" ht="15.75" customHeight="1" x14ac:dyDescent="0.25">
      <c r="A457" s="6" t="s">
        <v>16</v>
      </c>
      <c r="B457" s="31"/>
      <c r="C457" s="4">
        <f t="shared" si="142"/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34"/>
      <c r="J457" s="31"/>
      <c r="K457" s="31"/>
      <c r="L457" s="31"/>
      <c r="M457" s="31"/>
      <c r="N457" s="31"/>
      <c r="O457" s="31"/>
      <c r="P457" s="31"/>
      <c r="Q457" s="5"/>
      <c r="R457" s="5"/>
      <c r="S457" s="5"/>
      <c r="T457" s="5"/>
    </row>
    <row r="458" spans="1:20" ht="15.75" customHeight="1" x14ac:dyDescent="0.25">
      <c r="A458" s="6" t="s">
        <v>4</v>
      </c>
      <c r="B458" s="31"/>
      <c r="C458" s="4">
        <f t="shared" si="142"/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34"/>
      <c r="J458" s="31"/>
      <c r="K458" s="31"/>
      <c r="L458" s="31"/>
      <c r="M458" s="31"/>
      <c r="N458" s="31"/>
      <c r="O458" s="31"/>
      <c r="P458" s="31"/>
      <c r="Q458" s="5"/>
      <c r="R458" s="5"/>
      <c r="S458" s="5"/>
      <c r="T458" s="5"/>
    </row>
    <row r="459" spans="1:20" ht="15.75" customHeight="1" x14ac:dyDescent="0.25">
      <c r="A459" s="6" t="s">
        <v>17</v>
      </c>
      <c r="B459" s="32"/>
      <c r="C459" s="4">
        <f t="shared" si="142"/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35"/>
      <c r="J459" s="32"/>
      <c r="K459" s="32"/>
      <c r="L459" s="32"/>
      <c r="M459" s="32"/>
      <c r="N459" s="32"/>
      <c r="O459" s="32"/>
      <c r="P459" s="32"/>
      <c r="Q459" s="5"/>
      <c r="R459" s="5"/>
      <c r="S459" s="5"/>
      <c r="T459" s="5"/>
    </row>
    <row r="460" spans="1:20" ht="39" customHeight="1" x14ac:dyDescent="0.25">
      <c r="A460" s="27" t="s">
        <v>194</v>
      </c>
      <c r="B460" s="30" t="s">
        <v>18</v>
      </c>
      <c r="C460" s="19">
        <f t="shared" si="142"/>
        <v>40</v>
      </c>
      <c r="D460" s="19">
        <f>D461+D462+D463+D464</f>
        <v>0</v>
      </c>
      <c r="E460" s="19">
        <f>E461+E462+E463+E464</f>
        <v>10</v>
      </c>
      <c r="F460" s="19">
        <f>F461+F462+F463+F464</f>
        <v>10</v>
      </c>
      <c r="G460" s="22">
        <f t="shared" ref="G460:H460" si="144">G461+G462+G463+G464</f>
        <v>10</v>
      </c>
      <c r="H460" s="22">
        <f t="shared" si="144"/>
        <v>10</v>
      </c>
      <c r="I460" s="33" t="s">
        <v>195</v>
      </c>
      <c r="J460" s="30" t="s">
        <v>8</v>
      </c>
      <c r="K460" s="30">
        <v>19</v>
      </c>
      <c r="L460" s="30">
        <v>19</v>
      </c>
      <c r="M460" s="30">
        <v>19</v>
      </c>
      <c r="N460" s="30">
        <v>19</v>
      </c>
      <c r="O460" s="30">
        <v>19</v>
      </c>
      <c r="P460" s="30">
        <v>19</v>
      </c>
      <c r="Q460" s="5"/>
      <c r="R460" s="5"/>
      <c r="S460" s="5"/>
      <c r="T460" s="5"/>
    </row>
    <row r="461" spans="1:20" ht="15.75" customHeight="1" x14ac:dyDescent="0.25">
      <c r="A461" s="6" t="s">
        <v>5</v>
      </c>
      <c r="B461" s="31"/>
      <c r="C461" s="4">
        <f t="shared" si="142"/>
        <v>0</v>
      </c>
      <c r="D461" s="4">
        <v>0</v>
      </c>
      <c r="E461" s="3">
        <v>0</v>
      </c>
      <c r="F461" s="4">
        <v>0</v>
      </c>
      <c r="G461" s="4">
        <v>0</v>
      </c>
      <c r="H461" s="4">
        <v>0</v>
      </c>
      <c r="I461" s="34"/>
      <c r="J461" s="31"/>
      <c r="K461" s="31"/>
      <c r="L461" s="31"/>
      <c r="M461" s="31"/>
      <c r="N461" s="31"/>
      <c r="O461" s="31"/>
      <c r="P461" s="31"/>
      <c r="Q461" s="5"/>
      <c r="R461" s="5"/>
      <c r="S461" s="5"/>
      <c r="T461" s="5"/>
    </row>
    <row r="462" spans="1:20" ht="15.75" customHeight="1" x14ac:dyDescent="0.25">
      <c r="A462" s="6" t="s">
        <v>16</v>
      </c>
      <c r="B462" s="31"/>
      <c r="C462" s="4">
        <f t="shared" si="142"/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34"/>
      <c r="J462" s="31"/>
      <c r="K462" s="31"/>
      <c r="L462" s="31"/>
      <c r="M462" s="31"/>
      <c r="N462" s="31"/>
      <c r="O462" s="31"/>
      <c r="P462" s="31"/>
      <c r="Q462" s="5"/>
      <c r="R462" s="5"/>
      <c r="S462" s="5"/>
      <c r="T462" s="5"/>
    </row>
    <row r="463" spans="1:20" ht="15.75" customHeight="1" x14ac:dyDescent="0.25">
      <c r="A463" s="6" t="s">
        <v>4</v>
      </c>
      <c r="B463" s="31"/>
      <c r="C463" s="4">
        <f t="shared" si="142"/>
        <v>40</v>
      </c>
      <c r="D463" s="4">
        <v>0</v>
      </c>
      <c r="E463" s="4">
        <v>10</v>
      </c>
      <c r="F463" s="4">
        <v>10</v>
      </c>
      <c r="G463" s="4">
        <v>10</v>
      </c>
      <c r="H463" s="4">
        <v>10</v>
      </c>
      <c r="I463" s="34"/>
      <c r="J463" s="31"/>
      <c r="K463" s="31"/>
      <c r="L463" s="31"/>
      <c r="M463" s="31"/>
      <c r="N463" s="31"/>
      <c r="O463" s="31"/>
      <c r="P463" s="31"/>
      <c r="Q463" s="5"/>
      <c r="R463" s="5"/>
      <c r="S463" s="5"/>
      <c r="T463" s="5"/>
    </row>
    <row r="464" spans="1:20" ht="15.75" customHeight="1" x14ac:dyDescent="0.25">
      <c r="A464" s="6" t="s">
        <v>17</v>
      </c>
      <c r="B464" s="32"/>
      <c r="C464" s="4">
        <f t="shared" si="142"/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35"/>
      <c r="J464" s="32"/>
      <c r="K464" s="32"/>
      <c r="L464" s="32"/>
      <c r="M464" s="32"/>
      <c r="N464" s="32"/>
      <c r="O464" s="32"/>
      <c r="P464" s="32"/>
      <c r="Q464" s="5"/>
      <c r="R464" s="5"/>
      <c r="S464" s="5"/>
      <c r="T464" s="5"/>
    </row>
    <row r="465" spans="1:20" ht="43.5" customHeight="1" x14ac:dyDescent="0.25">
      <c r="A465" s="27" t="s">
        <v>196</v>
      </c>
      <c r="B465" s="58" t="s">
        <v>18</v>
      </c>
      <c r="C465" s="19">
        <f t="shared" si="142"/>
        <v>0</v>
      </c>
      <c r="D465" s="19">
        <f>D466+D467+D468+D469</f>
        <v>0</v>
      </c>
      <c r="E465" s="19">
        <f>E466+E467+E468+E469</f>
        <v>0</v>
      </c>
      <c r="F465" s="19">
        <f>F466+F467+F468+F469</f>
        <v>0</v>
      </c>
      <c r="G465" s="22">
        <f t="shared" ref="G465:H465" si="145">G466+G467+G468+G469</f>
        <v>0</v>
      </c>
      <c r="H465" s="22">
        <f t="shared" si="145"/>
        <v>0</v>
      </c>
      <c r="I465" s="33" t="s">
        <v>197</v>
      </c>
      <c r="J465" s="30" t="s">
        <v>198</v>
      </c>
      <c r="K465" s="30">
        <v>8</v>
      </c>
      <c r="L465" s="30">
        <v>8</v>
      </c>
      <c r="M465" s="30">
        <v>8</v>
      </c>
      <c r="N465" s="30">
        <v>8</v>
      </c>
      <c r="O465" s="30">
        <v>8</v>
      </c>
      <c r="P465" s="30">
        <v>8</v>
      </c>
      <c r="Q465" s="5"/>
      <c r="R465" s="5"/>
      <c r="S465" s="5"/>
      <c r="T465" s="5"/>
    </row>
    <row r="466" spans="1:20" ht="15.75" customHeight="1" x14ac:dyDescent="0.25">
      <c r="A466" s="6" t="s">
        <v>5</v>
      </c>
      <c r="B466" s="58"/>
      <c r="C466" s="4">
        <f t="shared" si="142"/>
        <v>0</v>
      </c>
      <c r="D466" s="3">
        <v>0</v>
      </c>
      <c r="E466" s="3">
        <v>0</v>
      </c>
      <c r="F466" s="3">
        <v>0</v>
      </c>
      <c r="G466" s="4">
        <v>0</v>
      </c>
      <c r="H466" s="4">
        <v>0</v>
      </c>
      <c r="I466" s="34"/>
      <c r="J466" s="31"/>
      <c r="K466" s="31"/>
      <c r="L466" s="31"/>
      <c r="M466" s="31"/>
      <c r="N466" s="31"/>
      <c r="O466" s="31"/>
      <c r="P466" s="31"/>
      <c r="Q466" s="5"/>
      <c r="R466" s="5"/>
      <c r="S466" s="5"/>
      <c r="T466" s="5"/>
    </row>
    <row r="467" spans="1:20" ht="15.75" customHeight="1" x14ac:dyDescent="0.25">
      <c r="A467" s="6" t="s">
        <v>16</v>
      </c>
      <c r="B467" s="58"/>
      <c r="C467" s="4">
        <f t="shared" si="142"/>
        <v>0</v>
      </c>
      <c r="D467" s="3">
        <v>0</v>
      </c>
      <c r="E467" s="3">
        <v>0</v>
      </c>
      <c r="F467" s="3">
        <v>0</v>
      </c>
      <c r="G467" s="4">
        <v>0</v>
      </c>
      <c r="H467" s="4">
        <v>0</v>
      </c>
      <c r="I467" s="34"/>
      <c r="J467" s="31"/>
      <c r="K467" s="31"/>
      <c r="L467" s="31"/>
      <c r="M467" s="31"/>
      <c r="N467" s="31"/>
      <c r="O467" s="31"/>
      <c r="P467" s="31"/>
      <c r="Q467" s="5"/>
      <c r="R467" s="5"/>
      <c r="S467" s="5"/>
      <c r="T467" s="5"/>
    </row>
    <row r="468" spans="1:20" ht="15.75" customHeight="1" x14ac:dyDescent="0.25">
      <c r="A468" s="6" t="s">
        <v>4</v>
      </c>
      <c r="B468" s="58"/>
      <c r="C468" s="4">
        <f t="shared" si="142"/>
        <v>0</v>
      </c>
      <c r="D468" s="3">
        <v>0</v>
      </c>
      <c r="E468" s="3">
        <v>0</v>
      </c>
      <c r="F468" s="3">
        <v>0</v>
      </c>
      <c r="G468" s="4">
        <v>0</v>
      </c>
      <c r="H468" s="4">
        <v>0</v>
      </c>
      <c r="I468" s="34"/>
      <c r="J468" s="31"/>
      <c r="K468" s="31"/>
      <c r="L468" s="31"/>
      <c r="M468" s="31"/>
      <c r="N468" s="31"/>
      <c r="O468" s="31"/>
      <c r="P468" s="31"/>
      <c r="Q468" s="5"/>
      <c r="R468" s="5"/>
      <c r="S468" s="5"/>
      <c r="T468" s="5"/>
    </row>
    <row r="469" spans="1:20" ht="15.75" customHeight="1" x14ac:dyDescent="0.25">
      <c r="A469" s="6" t="s">
        <v>17</v>
      </c>
      <c r="B469" s="58"/>
      <c r="C469" s="4">
        <f t="shared" si="142"/>
        <v>0</v>
      </c>
      <c r="D469" s="3">
        <v>0</v>
      </c>
      <c r="E469" s="3">
        <v>0</v>
      </c>
      <c r="F469" s="3">
        <v>0</v>
      </c>
      <c r="G469" s="4">
        <v>0</v>
      </c>
      <c r="H469" s="4">
        <v>0</v>
      </c>
      <c r="I469" s="35"/>
      <c r="J469" s="32"/>
      <c r="K469" s="32"/>
      <c r="L469" s="32"/>
      <c r="M469" s="32"/>
      <c r="N469" s="32"/>
      <c r="O469" s="32"/>
      <c r="P469" s="32"/>
      <c r="Q469" s="5"/>
      <c r="R469" s="5"/>
      <c r="S469" s="5"/>
      <c r="T469" s="5"/>
    </row>
    <row r="470" spans="1:20" ht="22.5" customHeight="1" x14ac:dyDescent="0.25">
      <c r="A470" s="27" t="s">
        <v>199</v>
      </c>
      <c r="B470" s="58" t="s">
        <v>18</v>
      </c>
      <c r="C470" s="19">
        <f t="shared" si="142"/>
        <v>60</v>
      </c>
      <c r="D470" s="19">
        <f>D471+D472+D473+D474</f>
        <v>0</v>
      </c>
      <c r="E470" s="19">
        <f>E471+E472+E473+E474</f>
        <v>15</v>
      </c>
      <c r="F470" s="19">
        <f>F471+F472+F473+F474</f>
        <v>15</v>
      </c>
      <c r="G470" s="22">
        <f t="shared" ref="G470:H470" si="146">G471+G472+G473+G474</f>
        <v>15</v>
      </c>
      <c r="H470" s="22">
        <f t="shared" si="146"/>
        <v>15</v>
      </c>
      <c r="I470" s="33" t="s">
        <v>200</v>
      </c>
      <c r="J470" s="30" t="s">
        <v>8</v>
      </c>
      <c r="K470" s="30">
        <v>6</v>
      </c>
      <c r="L470" s="30">
        <v>7</v>
      </c>
      <c r="M470" s="30">
        <v>8</v>
      </c>
      <c r="N470" s="30">
        <v>9</v>
      </c>
      <c r="O470" s="30">
        <v>9</v>
      </c>
      <c r="P470" s="30">
        <v>9</v>
      </c>
      <c r="Q470" s="5"/>
      <c r="R470" s="5"/>
      <c r="S470" s="5"/>
      <c r="T470" s="5"/>
    </row>
    <row r="471" spans="1:20" ht="15.75" customHeight="1" x14ac:dyDescent="0.25">
      <c r="A471" s="6" t="s">
        <v>5</v>
      </c>
      <c r="B471" s="58"/>
      <c r="C471" s="4">
        <f t="shared" si="142"/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34"/>
      <c r="J471" s="31"/>
      <c r="K471" s="31"/>
      <c r="L471" s="31"/>
      <c r="M471" s="31"/>
      <c r="N471" s="31"/>
      <c r="O471" s="31"/>
      <c r="P471" s="31"/>
      <c r="Q471" s="5"/>
      <c r="R471" s="5"/>
      <c r="S471" s="5"/>
      <c r="T471" s="5"/>
    </row>
    <row r="472" spans="1:20" ht="15.75" customHeight="1" x14ac:dyDescent="0.25">
      <c r="A472" s="6" t="s">
        <v>16</v>
      </c>
      <c r="B472" s="58"/>
      <c r="C472" s="4">
        <f t="shared" si="142"/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34"/>
      <c r="J472" s="31"/>
      <c r="K472" s="31"/>
      <c r="L472" s="31"/>
      <c r="M472" s="31"/>
      <c r="N472" s="31"/>
      <c r="O472" s="31"/>
      <c r="P472" s="31"/>
      <c r="Q472" s="5"/>
      <c r="R472" s="5"/>
      <c r="S472" s="5"/>
      <c r="T472" s="5"/>
    </row>
    <row r="473" spans="1:20" ht="15.75" customHeight="1" x14ac:dyDescent="0.25">
      <c r="A473" s="6" t="s">
        <v>4</v>
      </c>
      <c r="B473" s="58"/>
      <c r="C473" s="4">
        <f t="shared" si="142"/>
        <v>60</v>
      </c>
      <c r="D473" s="4">
        <v>0</v>
      </c>
      <c r="E473" s="4">
        <v>15</v>
      </c>
      <c r="F473" s="4">
        <v>15</v>
      </c>
      <c r="G473" s="4">
        <v>15</v>
      </c>
      <c r="H473" s="4">
        <v>15</v>
      </c>
      <c r="I473" s="34"/>
      <c r="J473" s="31"/>
      <c r="K473" s="31"/>
      <c r="L473" s="31"/>
      <c r="M473" s="31"/>
      <c r="N473" s="31"/>
      <c r="O473" s="31"/>
      <c r="P473" s="31"/>
      <c r="Q473" s="5"/>
      <c r="R473" s="5"/>
      <c r="S473" s="5"/>
      <c r="T473" s="5"/>
    </row>
    <row r="474" spans="1:20" ht="15.75" customHeight="1" x14ac:dyDescent="0.25">
      <c r="A474" s="6" t="s">
        <v>17</v>
      </c>
      <c r="B474" s="58"/>
      <c r="C474" s="4">
        <f t="shared" si="142"/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35"/>
      <c r="J474" s="32"/>
      <c r="K474" s="32"/>
      <c r="L474" s="32"/>
      <c r="M474" s="32"/>
      <c r="N474" s="32"/>
      <c r="O474" s="32"/>
      <c r="P474" s="32"/>
      <c r="Q474" s="5"/>
      <c r="R474" s="5"/>
      <c r="S474" s="5"/>
      <c r="T474" s="5"/>
    </row>
    <row r="475" spans="1:20" ht="78.75" customHeight="1" x14ac:dyDescent="0.25">
      <c r="A475" s="27" t="s">
        <v>201</v>
      </c>
      <c r="B475" s="30" t="s">
        <v>202</v>
      </c>
      <c r="C475" s="19">
        <f t="shared" si="142"/>
        <v>0</v>
      </c>
      <c r="D475" s="19">
        <f>D476+D477+D478+D479</f>
        <v>0</v>
      </c>
      <c r="E475" s="19">
        <f>E476+E477+E478+E479</f>
        <v>0</v>
      </c>
      <c r="F475" s="19">
        <f>F476+F477+F478+F479</f>
        <v>0</v>
      </c>
      <c r="G475" s="22">
        <f t="shared" ref="G475:H475" si="147">G476+G477+G478+G479</f>
        <v>0</v>
      </c>
      <c r="H475" s="22">
        <f t="shared" si="147"/>
        <v>0</v>
      </c>
      <c r="I475" s="33" t="s">
        <v>203</v>
      </c>
      <c r="J475" s="30" t="s">
        <v>6</v>
      </c>
      <c r="K475" s="30">
        <v>65</v>
      </c>
      <c r="L475" s="30">
        <v>70</v>
      </c>
      <c r="M475" s="30">
        <v>70</v>
      </c>
      <c r="N475" s="30">
        <v>70</v>
      </c>
      <c r="O475" s="30">
        <v>70</v>
      </c>
      <c r="P475" s="30">
        <v>70</v>
      </c>
      <c r="Q475" s="5"/>
      <c r="R475" s="5"/>
      <c r="S475" s="5"/>
      <c r="T475" s="5"/>
    </row>
    <row r="476" spans="1:20" ht="15.75" customHeight="1" x14ac:dyDescent="0.25">
      <c r="A476" s="6" t="s">
        <v>5</v>
      </c>
      <c r="B476" s="31"/>
      <c r="C476" s="4">
        <f t="shared" si="142"/>
        <v>0</v>
      </c>
      <c r="D476" s="3">
        <v>0</v>
      </c>
      <c r="E476" s="3">
        <v>0</v>
      </c>
      <c r="F476" s="3">
        <v>0</v>
      </c>
      <c r="G476" s="4">
        <v>0</v>
      </c>
      <c r="H476" s="4">
        <v>0</v>
      </c>
      <c r="I476" s="34"/>
      <c r="J476" s="31"/>
      <c r="K476" s="31"/>
      <c r="L476" s="31"/>
      <c r="M476" s="31"/>
      <c r="N476" s="31"/>
      <c r="O476" s="31"/>
      <c r="P476" s="31"/>
      <c r="Q476" s="5"/>
      <c r="R476" s="5"/>
      <c r="S476" s="5"/>
      <c r="T476" s="5"/>
    </row>
    <row r="477" spans="1:20" ht="15.75" customHeight="1" x14ac:dyDescent="0.25">
      <c r="A477" s="6" t="s">
        <v>16</v>
      </c>
      <c r="B477" s="31"/>
      <c r="C477" s="4">
        <f t="shared" si="142"/>
        <v>0</v>
      </c>
      <c r="D477" s="3">
        <v>0</v>
      </c>
      <c r="E477" s="3">
        <v>0</v>
      </c>
      <c r="F477" s="3">
        <v>0</v>
      </c>
      <c r="G477" s="4">
        <v>0</v>
      </c>
      <c r="H477" s="4">
        <v>0</v>
      </c>
      <c r="I477" s="34"/>
      <c r="J477" s="31"/>
      <c r="K477" s="31"/>
      <c r="L477" s="31"/>
      <c r="M477" s="31"/>
      <c r="N477" s="31"/>
      <c r="O477" s="31"/>
      <c r="P477" s="31"/>
      <c r="Q477" s="5"/>
      <c r="R477" s="5"/>
      <c r="S477" s="5"/>
      <c r="T477" s="5"/>
    </row>
    <row r="478" spans="1:20" ht="15.75" customHeight="1" x14ac:dyDescent="0.25">
      <c r="A478" s="6" t="s">
        <v>4</v>
      </c>
      <c r="B478" s="31"/>
      <c r="C478" s="4">
        <f t="shared" si="142"/>
        <v>0</v>
      </c>
      <c r="D478" s="3">
        <v>0</v>
      </c>
      <c r="E478" s="3">
        <v>0</v>
      </c>
      <c r="F478" s="3">
        <v>0</v>
      </c>
      <c r="G478" s="4">
        <v>0</v>
      </c>
      <c r="H478" s="4">
        <v>0</v>
      </c>
      <c r="I478" s="34"/>
      <c r="J478" s="31"/>
      <c r="K478" s="31"/>
      <c r="L478" s="31"/>
      <c r="M478" s="31"/>
      <c r="N478" s="31"/>
      <c r="O478" s="31"/>
      <c r="P478" s="31"/>
      <c r="Q478" s="5"/>
      <c r="R478" s="5"/>
      <c r="S478" s="5"/>
      <c r="T478" s="5"/>
    </row>
    <row r="479" spans="1:20" ht="15.75" customHeight="1" x14ac:dyDescent="0.25">
      <c r="A479" s="6" t="s">
        <v>17</v>
      </c>
      <c r="B479" s="32"/>
      <c r="C479" s="4">
        <f t="shared" si="142"/>
        <v>0</v>
      </c>
      <c r="D479" s="3">
        <v>0</v>
      </c>
      <c r="E479" s="3">
        <v>0</v>
      </c>
      <c r="F479" s="3">
        <v>0</v>
      </c>
      <c r="G479" s="4">
        <v>0</v>
      </c>
      <c r="H479" s="4">
        <v>0</v>
      </c>
      <c r="I479" s="35"/>
      <c r="J479" s="32"/>
      <c r="K479" s="32"/>
      <c r="L479" s="32"/>
      <c r="M479" s="32"/>
      <c r="N479" s="32"/>
      <c r="O479" s="32"/>
      <c r="P479" s="32"/>
      <c r="Q479" s="5"/>
      <c r="R479" s="5"/>
      <c r="S479" s="5"/>
      <c r="T479" s="5"/>
    </row>
    <row r="480" spans="1:20" ht="54.75" customHeight="1" x14ac:dyDescent="0.25">
      <c r="A480" s="27" t="s">
        <v>204</v>
      </c>
      <c r="B480" s="30" t="s">
        <v>18</v>
      </c>
      <c r="C480" s="19">
        <f t="shared" si="142"/>
        <v>400</v>
      </c>
      <c r="D480" s="19">
        <f>D481+D482+D483+D484</f>
        <v>0</v>
      </c>
      <c r="E480" s="19">
        <f>E481+E482+E483+E484</f>
        <v>100</v>
      </c>
      <c r="F480" s="19">
        <f>F481+F482+F483+F484</f>
        <v>100</v>
      </c>
      <c r="G480" s="22">
        <f t="shared" ref="G480:H480" si="148">G481+G482+G483+G484</f>
        <v>100</v>
      </c>
      <c r="H480" s="22">
        <f t="shared" si="148"/>
        <v>100</v>
      </c>
      <c r="I480" s="33" t="s">
        <v>205</v>
      </c>
      <c r="J480" s="30" t="s">
        <v>206</v>
      </c>
      <c r="K480" s="30">
        <v>3</v>
      </c>
      <c r="L480" s="30">
        <v>3</v>
      </c>
      <c r="M480" s="30">
        <v>3</v>
      </c>
      <c r="N480" s="30">
        <v>3</v>
      </c>
      <c r="O480" s="30">
        <v>3</v>
      </c>
      <c r="P480" s="30">
        <v>3</v>
      </c>
      <c r="Q480" s="5"/>
      <c r="R480" s="5"/>
      <c r="S480" s="5"/>
      <c r="T480" s="5"/>
    </row>
    <row r="481" spans="1:20" ht="15.75" customHeight="1" x14ac:dyDescent="0.25">
      <c r="A481" s="6" t="s">
        <v>5</v>
      </c>
      <c r="B481" s="31"/>
      <c r="C481" s="4">
        <f t="shared" si="142"/>
        <v>0</v>
      </c>
      <c r="D481" s="3">
        <v>0</v>
      </c>
      <c r="E481" s="3">
        <v>0</v>
      </c>
      <c r="F481" s="3">
        <v>0</v>
      </c>
      <c r="G481" s="4">
        <v>0</v>
      </c>
      <c r="H481" s="4">
        <v>0</v>
      </c>
      <c r="I481" s="34"/>
      <c r="J481" s="31"/>
      <c r="K481" s="31"/>
      <c r="L481" s="31"/>
      <c r="M481" s="31"/>
      <c r="N481" s="31"/>
      <c r="O481" s="31"/>
      <c r="P481" s="31"/>
      <c r="Q481" s="5"/>
      <c r="R481" s="5"/>
      <c r="S481" s="5"/>
      <c r="T481" s="5"/>
    </row>
    <row r="482" spans="1:20" ht="15.75" customHeight="1" x14ac:dyDescent="0.25">
      <c r="A482" s="6" t="s">
        <v>16</v>
      </c>
      <c r="B482" s="31"/>
      <c r="C482" s="4">
        <f t="shared" si="142"/>
        <v>0</v>
      </c>
      <c r="D482" s="3">
        <v>0</v>
      </c>
      <c r="E482" s="3">
        <v>0</v>
      </c>
      <c r="F482" s="3">
        <v>0</v>
      </c>
      <c r="G482" s="4">
        <v>0</v>
      </c>
      <c r="H482" s="4">
        <v>0</v>
      </c>
      <c r="I482" s="34"/>
      <c r="J482" s="31"/>
      <c r="K482" s="31"/>
      <c r="L482" s="31"/>
      <c r="M482" s="31"/>
      <c r="N482" s="31"/>
      <c r="O482" s="31"/>
      <c r="P482" s="31"/>
      <c r="Q482" s="5"/>
      <c r="R482" s="5"/>
      <c r="S482" s="5"/>
      <c r="T482" s="5"/>
    </row>
    <row r="483" spans="1:20" ht="15.75" customHeight="1" x14ac:dyDescent="0.25">
      <c r="A483" s="6" t="s">
        <v>4</v>
      </c>
      <c r="B483" s="31"/>
      <c r="C483" s="4">
        <f t="shared" si="142"/>
        <v>400</v>
      </c>
      <c r="D483" s="3">
        <v>0</v>
      </c>
      <c r="E483" s="3">
        <v>100</v>
      </c>
      <c r="F483" s="3">
        <v>100</v>
      </c>
      <c r="G483" s="4">
        <v>100</v>
      </c>
      <c r="H483" s="4">
        <v>100</v>
      </c>
      <c r="I483" s="34"/>
      <c r="J483" s="31"/>
      <c r="K483" s="31"/>
      <c r="L483" s="31"/>
      <c r="M483" s="31"/>
      <c r="N483" s="31"/>
      <c r="O483" s="31"/>
      <c r="P483" s="31"/>
      <c r="Q483" s="5"/>
      <c r="R483" s="5"/>
      <c r="S483" s="5"/>
      <c r="T483" s="5"/>
    </row>
    <row r="484" spans="1:20" ht="15.75" customHeight="1" x14ac:dyDescent="0.25">
      <c r="A484" s="6" t="s">
        <v>17</v>
      </c>
      <c r="B484" s="32"/>
      <c r="C484" s="4">
        <f t="shared" si="142"/>
        <v>0</v>
      </c>
      <c r="D484" s="3">
        <v>0</v>
      </c>
      <c r="E484" s="3">
        <v>0</v>
      </c>
      <c r="F484" s="3">
        <v>0</v>
      </c>
      <c r="G484" s="4">
        <v>0</v>
      </c>
      <c r="H484" s="4">
        <v>0</v>
      </c>
      <c r="I484" s="35"/>
      <c r="J484" s="32"/>
      <c r="K484" s="32"/>
      <c r="L484" s="32"/>
      <c r="M484" s="32"/>
      <c r="N484" s="32"/>
      <c r="O484" s="32"/>
      <c r="P484" s="32"/>
      <c r="Q484" s="5"/>
      <c r="R484" s="5"/>
      <c r="S484" s="5"/>
      <c r="T484" s="5"/>
    </row>
    <row r="485" spans="1:20" ht="84.75" customHeight="1" x14ac:dyDescent="0.25">
      <c r="A485" s="27" t="s">
        <v>207</v>
      </c>
      <c r="B485" s="30" t="s">
        <v>18</v>
      </c>
      <c r="C485" s="19">
        <f t="shared" si="142"/>
        <v>0</v>
      </c>
      <c r="D485" s="19">
        <f>D486+D487+D488+D489</f>
        <v>0</v>
      </c>
      <c r="E485" s="19">
        <f>E486+E487+E488+E489</f>
        <v>0</v>
      </c>
      <c r="F485" s="19">
        <f>F486+F487+F488+F489</f>
        <v>0</v>
      </c>
      <c r="G485" s="22">
        <f t="shared" ref="G485:H485" si="149">G486+G487+G488+G489</f>
        <v>0</v>
      </c>
      <c r="H485" s="22">
        <f t="shared" si="149"/>
        <v>0</v>
      </c>
      <c r="I485" s="33" t="s">
        <v>208</v>
      </c>
      <c r="J485" s="30" t="s">
        <v>42</v>
      </c>
      <c r="K485" s="30">
        <v>0</v>
      </c>
      <c r="L485" s="30">
        <v>66</v>
      </c>
      <c r="M485" s="30">
        <v>66</v>
      </c>
      <c r="N485" s="30">
        <v>66</v>
      </c>
      <c r="O485" s="30">
        <v>66</v>
      </c>
      <c r="P485" s="30">
        <v>66</v>
      </c>
      <c r="Q485" s="5"/>
      <c r="R485" s="5"/>
      <c r="S485" s="5"/>
      <c r="T485" s="5"/>
    </row>
    <row r="486" spans="1:20" ht="15.75" customHeight="1" x14ac:dyDescent="0.25">
      <c r="A486" s="6" t="s">
        <v>5</v>
      </c>
      <c r="B486" s="31"/>
      <c r="C486" s="4">
        <f t="shared" si="142"/>
        <v>0</v>
      </c>
      <c r="D486" s="3">
        <v>0</v>
      </c>
      <c r="E486" s="3">
        <v>0</v>
      </c>
      <c r="F486" s="3">
        <v>0</v>
      </c>
      <c r="G486" s="4">
        <v>0</v>
      </c>
      <c r="H486" s="4">
        <v>0</v>
      </c>
      <c r="I486" s="34"/>
      <c r="J486" s="31"/>
      <c r="K486" s="31"/>
      <c r="L486" s="31"/>
      <c r="M486" s="31"/>
      <c r="N486" s="31"/>
      <c r="O486" s="31"/>
      <c r="P486" s="31"/>
      <c r="Q486" s="5"/>
      <c r="R486" s="5"/>
      <c r="S486" s="5"/>
      <c r="T486" s="5"/>
    </row>
    <row r="487" spans="1:20" ht="15.75" customHeight="1" x14ac:dyDescent="0.25">
      <c r="A487" s="6" t="s">
        <v>16</v>
      </c>
      <c r="B487" s="31"/>
      <c r="C487" s="4">
        <f t="shared" si="142"/>
        <v>0</v>
      </c>
      <c r="D487" s="3">
        <v>0</v>
      </c>
      <c r="E487" s="3">
        <v>0</v>
      </c>
      <c r="F487" s="3">
        <v>0</v>
      </c>
      <c r="G487" s="4">
        <v>0</v>
      </c>
      <c r="H487" s="4">
        <v>0</v>
      </c>
      <c r="I487" s="34"/>
      <c r="J487" s="31"/>
      <c r="K487" s="31"/>
      <c r="L487" s="31"/>
      <c r="M487" s="31"/>
      <c r="N487" s="31"/>
      <c r="O487" s="31"/>
      <c r="P487" s="31"/>
      <c r="Q487" s="5"/>
      <c r="R487" s="5"/>
      <c r="S487" s="5"/>
      <c r="T487" s="5"/>
    </row>
    <row r="488" spans="1:20" ht="15.75" customHeight="1" x14ac:dyDescent="0.25">
      <c r="A488" s="6" t="s">
        <v>4</v>
      </c>
      <c r="B488" s="31"/>
      <c r="C488" s="4">
        <f t="shared" si="142"/>
        <v>0</v>
      </c>
      <c r="D488" s="3">
        <v>0</v>
      </c>
      <c r="E488" s="3">
        <v>0</v>
      </c>
      <c r="F488" s="3">
        <v>0</v>
      </c>
      <c r="G488" s="4">
        <v>0</v>
      </c>
      <c r="H488" s="4">
        <v>0</v>
      </c>
      <c r="I488" s="34"/>
      <c r="J488" s="31"/>
      <c r="K488" s="31"/>
      <c r="L488" s="31"/>
      <c r="M488" s="31"/>
      <c r="N488" s="31"/>
      <c r="O488" s="31"/>
      <c r="P488" s="31"/>
      <c r="Q488" s="5"/>
      <c r="R488" s="5"/>
      <c r="S488" s="5"/>
      <c r="T488" s="5"/>
    </row>
    <row r="489" spans="1:20" ht="15.75" customHeight="1" x14ac:dyDescent="0.25">
      <c r="A489" s="6" t="s">
        <v>17</v>
      </c>
      <c r="B489" s="32"/>
      <c r="C489" s="4">
        <f t="shared" si="142"/>
        <v>0</v>
      </c>
      <c r="D489" s="3">
        <v>0</v>
      </c>
      <c r="E489" s="3">
        <v>0</v>
      </c>
      <c r="F489" s="3">
        <v>0</v>
      </c>
      <c r="G489" s="4">
        <v>0</v>
      </c>
      <c r="H489" s="4">
        <v>0</v>
      </c>
      <c r="I489" s="35"/>
      <c r="J489" s="32"/>
      <c r="K489" s="32"/>
      <c r="L489" s="32"/>
      <c r="M489" s="32"/>
      <c r="N489" s="32"/>
      <c r="O489" s="32"/>
      <c r="P489" s="32"/>
      <c r="Q489" s="5"/>
      <c r="R489" s="5"/>
      <c r="S489" s="5"/>
      <c r="T489" s="5"/>
    </row>
    <row r="490" spans="1:20" ht="53.25" customHeight="1" x14ac:dyDescent="0.25">
      <c r="A490" s="27" t="s">
        <v>209</v>
      </c>
      <c r="B490" s="30" t="s">
        <v>18</v>
      </c>
      <c r="C490" s="19">
        <f t="shared" si="142"/>
        <v>0</v>
      </c>
      <c r="D490" s="19">
        <f>D491+D492+D493+D494</f>
        <v>0</v>
      </c>
      <c r="E490" s="19">
        <f>E491+E492+E493+E494</f>
        <v>0</v>
      </c>
      <c r="F490" s="19">
        <f>F491+F492+F493+F494</f>
        <v>0</v>
      </c>
      <c r="G490" s="22">
        <f t="shared" ref="G490:H490" si="150">G491+G492+G493+G494</f>
        <v>0</v>
      </c>
      <c r="H490" s="22">
        <f t="shared" si="150"/>
        <v>0</v>
      </c>
      <c r="I490" s="33" t="s">
        <v>210</v>
      </c>
      <c r="J490" s="30" t="s">
        <v>211</v>
      </c>
      <c r="K490" s="30">
        <v>101</v>
      </c>
      <c r="L490" s="30">
        <v>110</v>
      </c>
      <c r="M490" s="30">
        <v>115</v>
      </c>
      <c r="N490" s="30">
        <v>120</v>
      </c>
      <c r="O490" s="30">
        <v>120</v>
      </c>
      <c r="P490" s="30">
        <v>120</v>
      </c>
      <c r="Q490" s="5"/>
      <c r="R490" s="5"/>
      <c r="S490" s="5"/>
      <c r="T490" s="5"/>
    </row>
    <row r="491" spans="1:20" ht="15.75" customHeight="1" x14ac:dyDescent="0.25">
      <c r="A491" s="6" t="s">
        <v>5</v>
      </c>
      <c r="B491" s="31"/>
      <c r="C491" s="4">
        <f t="shared" si="142"/>
        <v>0</v>
      </c>
      <c r="D491" s="3">
        <v>0</v>
      </c>
      <c r="E491" s="3">
        <v>0</v>
      </c>
      <c r="F491" s="3">
        <v>0</v>
      </c>
      <c r="G491" s="4">
        <v>0</v>
      </c>
      <c r="H491" s="4">
        <v>0</v>
      </c>
      <c r="I491" s="34"/>
      <c r="J491" s="31"/>
      <c r="K491" s="31"/>
      <c r="L491" s="31"/>
      <c r="M491" s="31"/>
      <c r="N491" s="31"/>
      <c r="O491" s="31"/>
      <c r="P491" s="31"/>
      <c r="Q491" s="5"/>
      <c r="R491" s="5"/>
      <c r="S491" s="5"/>
      <c r="T491" s="5"/>
    </row>
    <row r="492" spans="1:20" ht="15.75" customHeight="1" x14ac:dyDescent="0.25">
      <c r="A492" s="6" t="s">
        <v>16</v>
      </c>
      <c r="B492" s="31"/>
      <c r="C492" s="4">
        <f t="shared" si="142"/>
        <v>0</v>
      </c>
      <c r="D492" s="3">
        <v>0</v>
      </c>
      <c r="E492" s="3">
        <v>0</v>
      </c>
      <c r="F492" s="3">
        <v>0</v>
      </c>
      <c r="G492" s="4">
        <v>0</v>
      </c>
      <c r="H492" s="4">
        <v>0</v>
      </c>
      <c r="I492" s="34"/>
      <c r="J492" s="31"/>
      <c r="K492" s="31"/>
      <c r="L492" s="31"/>
      <c r="M492" s="31"/>
      <c r="N492" s="31"/>
      <c r="O492" s="31"/>
      <c r="P492" s="31"/>
      <c r="Q492" s="5"/>
      <c r="R492" s="5"/>
      <c r="S492" s="5"/>
      <c r="T492" s="5"/>
    </row>
    <row r="493" spans="1:20" ht="15.75" customHeight="1" x14ac:dyDescent="0.25">
      <c r="A493" s="6" t="s">
        <v>4</v>
      </c>
      <c r="B493" s="31"/>
      <c r="C493" s="4">
        <f t="shared" si="142"/>
        <v>0</v>
      </c>
      <c r="D493" s="3">
        <v>0</v>
      </c>
      <c r="E493" s="3">
        <v>0</v>
      </c>
      <c r="F493" s="3">
        <v>0</v>
      </c>
      <c r="G493" s="4">
        <v>0</v>
      </c>
      <c r="H493" s="4">
        <v>0</v>
      </c>
      <c r="I493" s="34"/>
      <c r="J493" s="31"/>
      <c r="K493" s="31"/>
      <c r="L493" s="31"/>
      <c r="M493" s="31"/>
      <c r="N493" s="31"/>
      <c r="O493" s="31"/>
      <c r="P493" s="31"/>
      <c r="Q493" s="5"/>
      <c r="R493" s="5"/>
      <c r="S493" s="5"/>
      <c r="T493" s="5"/>
    </row>
    <row r="494" spans="1:20" ht="15.75" customHeight="1" x14ac:dyDescent="0.25">
      <c r="A494" s="6" t="s">
        <v>17</v>
      </c>
      <c r="B494" s="32"/>
      <c r="C494" s="4">
        <f t="shared" si="142"/>
        <v>0</v>
      </c>
      <c r="D494" s="3">
        <v>0</v>
      </c>
      <c r="E494" s="3">
        <v>0</v>
      </c>
      <c r="F494" s="3">
        <v>0</v>
      </c>
      <c r="G494" s="4">
        <v>0</v>
      </c>
      <c r="H494" s="4">
        <v>0</v>
      </c>
      <c r="I494" s="35"/>
      <c r="J494" s="32"/>
      <c r="K494" s="32"/>
      <c r="L494" s="32"/>
      <c r="M494" s="32"/>
      <c r="N494" s="32"/>
      <c r="O494" s="32"/>
      <c r="P494" s="32"/>
      <c r="Q494" s="5"/>
      <c r="R494" s="5"/>
      <c r="S494" s="5"/>
      <c r="T494" s="5"/>
    </row>
    <row r="495" spans="1:20" ht="58.5" customHeight="1" x14ac:dyDescent="0.25">
      <c r="A495" s="27" t="s">
        <v>212</v>
      </c>
      <c r="B495" s="30" t="s">
        <v>18</v>
      </c>
      <c r="C495" s="19">
        <f t="shared" si="142"/>
        <v>0</v>
      </c>
      <c r="D495" s="19">
        <f>D496+D497+D498+D499</f>
        <v>0</v>
      </c>
      <c r="E495" s="19">
        <f>E496+E497+E498+E499</f>
        <v>0</v>
      </c>
      <c r="F495" s="19">
        <f>F496+F497+F498+F499</f>
        <v>0</v>
      </c>
      <c r="G495" s="22">
        <f t="shared" ref="G495:H495" si="151">G496+G497+G498+G499</f>
        <v>0</v>
      </c>
      <c r="H495" s="22">
        <f t="shared" si="151"/>
        <v>0</v>
      </c>
      <c r="I495" s="33" t="s">
        <v>213</v>
      </c>
      <c r="J495" s="30" t="s">
        <v>211</v>
      </c>
      <c r="K495" s="30">
        <v>70</v>
      </c>
      <c r="L495" s="30">
        <v>75</v>
      </c>
      <c r="M495" s="30">
        <v>80</v>
      </c>
      <c r="N495" s="30">
        <v>85</v>
      </c>
      <c r="O495" s="30">
        <v>85</v>
      </c>
      <c r="P495" s="30">
        <v>85</v>
      </c>
      <c r="Q495" s="5"/>
      <c r="R495" s="5"/>
      <c r="S495" s="5"/>
      <c r="T495" s="5"/>
    </row>
    <row r="496" spans="1:20" ht="15.75" customHeight="1" x14ac:dyDescent="0.25">
      <c r="A496" s="6" t="s">
        <v>5</v>
      </c>
      <c r="B496" s="31"/>
      <c r="C496" s="4">
        <f t="shared" si="142"/>
        <v>0</v>
      </c>
      <c r="D496" s="3">
        <v>0</v>
      </c>
      <c r="E496" s="3">
        <v>0</v>
      </c>
      <c r="F496" s="3">
        <v>0</v>
      </c>
      <c r="G496" s="4">
        <v>0</v>
      </c>
      <c r="H496" s="4">
        <v>0</v>
      </c>
      <c r="I496" s="34"/>
      <c r="J496" s="31"/>
      <c r="K496" s="31"/>
      <c r="L496" s="31"/>
      <c r="M496" s="31"/>
      <c r="N496" s="31"/>
      <c r="O496" s="31"/>
      <c r="P496" s="31"/>
      <c r="Q496" s="5"/>
      <c r="R496" s="5"/>
      <c r="S496" s="5"/>
      <c r="T496" s="5"/>
    </row>
    <row r="497" spans="1:20" ht="15.75" customHeight="1" x14ac:dyDescent="0.25">
      <c r="A497" s="6" t="s">
        <v>16</v>
      </c>
      <c r="B497" s="31"/>
      <c r="C497" s="4">
        <f t="shared" si="142"/>
        <v>0</v>
      </c>
      <c r="D497" s="3">
        <v>0</v>
      </c>
      <c r="E497" s="3">
        <v>0</v>
      </c>
      <c r="F497" s="3">
        <v>0</v>
      </c>
      <c r="G497" s="4">
        <v>0</v>
      </c>
      <c r="H497" s="4">
        <v>0</v>
      </c>
      <c r="I497" s="34"/>
      <c r="J497" s="31"/>
      <c r="K497" s="31"/>
      <c r="L497" s="31"/>
      <c r="M497" s="31"/>
      <c r="N497" s="31"/>
      <c r="O497" s="31"/>
      <c r="P497" s="31"/>
      <c r="Q497" s="5"/>
      <c r="R497" s="5"/>
      <c r="S497" s="5"/>
      <c r="T497" s="5"/>
    </row>
    <row r="498" spans="1:20" ht="15.75" customHeight="1" x14ac:dyDescent="0.25">
      <c r="A498" s="6" t="s">
        <v>4</v>
      </c>
      <c r="B498" s="31"/>
      <c r="C498" s="4">
        <f t="shared" si="142"/>
        <v>0</v>
      </c>
      <c r="D498" s="3">
        <v>0</v>
      </c>
      <c r="E498" s="3">
        <v>0</v>
      </c>
      <c r="F498" s="3">
        <v>0</v>
      </c>
      <c r="G498" s="4">
        <v>0</v>
      </c>
      <c r="H498" s="4">
        <v>0</v>
      </c>
      <c r="I498" s="34"/>
      <c r="J498" s="31"/>
      <c r="K498" s="31"/>
      <c r="L498" s="31"/>
      <c r="M498" s="31"/>
      <c r="N498" s="31"/>
      <c r="O498" s="31"/>
      <c r="P498" s="31"/>
      <c r="Q498" s="5"/>
      <c r="R498" s="5"/>
      <c r="S498" s="5"/>
      <c r="T498" s="5"/>
    </row>
    <row r="499" spans="1:20" ht="15.75" customHeight="1" x14ac:dyDescent="0.25">
      <c r="A499" s="6" t="s">
        <v>17</v>
      </c>
      <c r="B499" s="32"/>
      <c r="C499" s="4">
        <f t="shared" si="142"/>
        <v>0</v>
      </c>
      <c r="D499" s="3">
        <v>0</v>
      </c>
      <c r="E499" s="3">
        <v>0</v>
      </c>
      <c r="F499" s="3">
        <v>0</v>
      </c>
      <c r="G499" s="4">
        <v>0</v>
      </c>
      <c r="H499" s="4">
        <v>0</v>
      </c>
      <c r="I499" s="35"/>
      <c r="J499" s="32"/>
      <c r="K499" s="32"/>
      <c r="L499" s="32"/>
      <c r="M499" s="32"/>
      <c r="N499" s="32"/>
      <c r="O499" s="32"/>
      <c r="P499" s="32"/>
      <c r="Q499" s="5"/>
      <c r="R499" s="5"/>
      <c r="S499" s="5"/>
      <c r="T499" s="5"/>
    </row>
    <row r="500" spans="1:20" ht="77.25" customHeight="1" x14ac:dyDescent="0.25">
      <c r="A500" s="27" t="s">
        <v>214</v>
      </c>
      <c r="B500" s="30" t="s">
        <v>18</v>
      </c>
      <c r="C500" s="19">
        <f t="shared" si="142"/>
        <v>0</v>
      </c>
      <c r="D500" s="19">
        <f>D501+D502+D503+D504</f>
        <v>0</v>
      </c>
      <c r="E500" s="19">
        <f>E501+E502+E503+E504</f>
        <v>0</v>
      </c>
      <c r="F500" s="19">
        <f>F501+F502+F503+F504</f>
        <v>0</v>
      </c>
      <c r="G500" s="22">
        <f t="shared" ref="G500:H500" si="152">G501+G502+G503+G504</f>
        <v>0</v>
      </c>
      <c r="H500" s="22">
        <f t="shared" si="152"/>
        <v>0</v>
      </c>
      <c r="I500" s="33" t="s">
        <v>215</v>
      </c>
      <c r="J500" s="30" t="s">
        <v>206</v>
      </c>
      <c r="K500" s="30">
        <v>7</v>
      </c>
      <c r="L500" s="30">
        <v>8</v>
      </c>
      <c r="M500" s="30">
        <v>9</v>
      </c>
      <c r="N500" s="30">
        <v>10</v>
      </c>
      <c r="O500" s="30">
        <v>10</v>
      </c>
      <c r="P500" s="30">
        <v>10</v>
      </c>
      <c r="Q500" s="5"/>
      <c r="R500" s="5"/>
      <c r="S500" s="5"/>
      <c r="T500" s="5"/>
    </row>
    <row r="501" spans="1:20" ht="15.75" customHeight="1" x14ac:dyDescent="0.25">
      <c r="A501" s="6" t="s">
        <v>5</v>
      </c>
      <c r="B501" s="31"/>
      <c r="C501" s="4">
        <f t="shared" si="142"/>
        <v>0</v>
      </c>
      <c r="D501" s="3">
        <v>0</v>
      </c>
      <c r="E501" s="3">
        <v>0</v>
      </c>
      <c r="F501" s="3">
        <v>0</v>
      </c>
      <c r="G501" s="4">
        <v>0</v>
      </c>
      <c r="H501" s="4">
        <v>0</v>
      </c>
      <c r="I501" s="34"/>
      <c r="J501" s="31"/>
      <c r="K501" s="31"/>
      <c r="L501" s="31"/>
      <c r="M501" s="31"/>
      <c r="N501" s="31"/>
      <c r="O501" s="31"/>
      <c r="P501" s="31"/>
      <c r="Q501" s="5"/>
      <c r="R501" s="5"/>
      <c r="S501" s="5"/>
      <c r="T501" s="5"/>
    </row>
    <row r="502" spans="1:20" ht="15.75" customHeight="1" x14ac:dyDescent="0.25">
      <c r="A502" s="6" t="s">
        <v>16</v>
      </c>
      <c r="B502" s="31"/>
      <c r="C502" s="4">
        <f t="shared" si="142"/>
        <v>0</v>
      </c>
      <c r="D502" s="3">
        <v>0</v>
      </c>
      <c r="E502" s="3">
        <v>0</v>
      </c>
      <c r="F502" s="3">
        <v>0</v>
      </c>
      <c r="G502" s="4">
        <v>0</v>
      </c>
      <c r="H502" s="4">
        <v>0</v>
      </c>
      <c r="I502" s="34"/>
      <c r="J502" s="31"/>
      <c r="K502" s="31"/>
      <c r="L502" s="31"/>
      <c r="M502" s="31"/>
      <c r="N502" s="31"/>
      <c r="O502" s="31"/>
      <c r="P502" s="31"/>
      <c r="Q502" s="5"/>
      <c r="R502" s="5"/>
      <c r="S502" s="5"/>
      <c r="T502" s="5"/>
    </row>
    <row r="503" spans="1:20" ht="15.75" customHeight="1" x14ac:dyDescent="0.25">
      <c r="A503" s="6" t="s">
        <v>4</v>
      </c>
      <c r="B503" s="31"/>
      <c r="C503" s="4">
        <f t="shared" si="142"/>
        <v>0</v>
      </c>
      <c r="D503" s="3">
        <v>0</v>
      </c>
      <c r="E503" s="3">
        <v>0</v>
      </c>
      <c r="F503" s="3">
        <v>0</v>
      </c>
      <c r="G503" s="4">
        <v>0</v>
      </c>
      <c r="H503" s="4">
        <v>0</v>
      </c>
      <c r="I503" s="34"/>
      <c r="J503" s="31"/>
      <c r="K503" s="31"/>
      <c r="L503" s="31"/>
      <c r="M503" s="31"/>
      <c r="N503" s="31"/>
      <c r="O503" s="31"/>
      <c r="P503" s="31"/>
      <c r="Q503" s="5"/>
      <c r="R503" s="5"/>
      <c r="S503" s="5"/>
      <c r="T503" s="5"/>
    </row>
    <row r="504" spans="1:20" ht="15.75" customHeight="1" x14ac:dyDescent="0.25">
      <c r="A504" s="6" t="s">
        <v>17</v>
      </c>
      <c r="B504" s="32"/>
      <c r="C504" s="4">
        <f t="shared" si="142"/>
        <v>0</v>
      </c>
      <c r="D504" s="3">
        <v>0</v>
      </c>
      <c r="E504" s="3">
        <v>0</v>
      </c>
      <c r="F504" s="3">
        <v>0</v>
      </c>
      <c r="G504" s="4">
        <v>0</v>
      </c>
      <c r="H504" s="4">
        <v>0</v>
      </c>
      <c r="I504" s="35"/>
      <c r="J504" s="32"/>
      <c r="K504" s="32"/>
      <c r="L504" s="32"/>
      <c r="M504" s="32"/>
      <c r="N504" s="32"/>
      <c r="O504" s="32"/>
      <c r="P504" s="32"/>
      <c r="Q504" s="5"/>
      <c r="R504" s="5"/>
      <c r="S504" s="5"/>
      <c r="T504" s="5"/>
    </row>
    <row r="505" spans="1:20" ht="58.5" customHeight="1" x14ac:dyDescent="0.25">
      <c r="A505" s="27" t="s">
        <v>216</v>
      </c>
      <c r="B505" s="30" t="s">
        <v>39</v>
      </c>
      <c r="C505" s="19">
        <f t="shared" si="142"/>
        <v>280</v>
      </c>
      <c r="D505" s="19">
        <f>D506+D507+D508+D509</f>
        <v>0</v>
      </c>
      <c r="E505" s="19">
        <f>E506+E507+E508+E509</f>
        <v>70</v>
      </c>
      <c r="F505" s="19">
        <f>F506+F507+F508+F509</f>
        <v>70</v>
      </c>
      <c r="G505" s="22">
        <f t="shared" ref="G505:H505" si="153">G506+G507+G508+G509</f>
        <v>70</v>
      </c>
      <c r="H505" s="22">
        <f t="shared" si="153"/>
        <v>70</v>
      </c>
      <c r="I505" s="33" t="s">
        <v>217</v>
      </c>
      <c r="J505" s="30" t="s">
        <v>211</v>
      </c>
      <c r="K505" s="30">
        <v>15</v>
      </c>
      <c r="L505" s="30">
        <v>30</v>
      </c>
      <c r="M505" s="30">
        <v>30</v>
      </c>
      <c r="N505" s="30">
        <v>30</v>
      </c>
      <c r="O505" s="30">
        <v>30</v>
      </c>
      <c r="P505" s="30">
        <v>30</v>
      </c>
      <c r="Q505" s="5"/>
      <c r="R505" s="5"/>
      <c r="S505" s="5"/>
      <c r="T505" s="5"/>
    </row>
    <row r="506" spans="1:20" ht="15.75" customHeight="1" x14ac:dyDescent="0.25">
      <c r="A506" s="6" t="s">
        <v>5</v>
      </c>
      <c r="B506" s="31"/>
      <c r="C506" s="4">
        <f t="shared" si="142"/>
        <v>0</v>
      </c>
      <c r="D506" s="3">
        <v>0</v>
      </c>
      <c r="E506" s="3">
        <v>0</v>
      </c>
      <c r="F506" s="3">
        <v>0</v>
      </c>
      <c r="G506" s="4">
        <v>0</v>
      </c>
      <c r="H506" s="4">
        <v>0</v>
      </c>
      <c r="I506" s="34"/>
      <c r="J506" s="31"/>
      <c r="K506" s="31"/>
      <c r="L506" s="31"/>
      <c r="M506" s="31"/>
      <c r="N506" s="31"/>
      <c r="O506" s="31"/>
      <c r="P506" s="31"/>
      <c r="Q506" s="5"/>
      <c r="R506" s="5"/>
      <c r="S506" s="5"/>
      <c r="T506" s="5"/>
    </row>
    <row r="507" spans="1:20" ht="15.75" customHeight="1" x14ac:dyDescent="0.25">
      <c r="A507" s="6" t="s">
        <v>16</v>
      </c>
      <c r="B507" s="31"/>
      <c r="C507" s="4">
        <f t="shared" si="142"/>
        <v>0</v>
      </c>
      <c r="D507" s="3">
        <v>0</v>
      </c>
      <c r="E507" s="3">
        <v>0</v>
      </c>
      <c r="F507" s="3">
        <v>0</v>
      </c>
      <c r="G507" s="4">
        <v>0</v>
      </c>
      <c r="H507" s="4">
        <v>0</v>
      </c>
      <c r="I507" s="34"/>
      <c r="J507" s="31"/>
      <c r="K507" s="31"/>
      <c r="L507" s="31"/>
      <c r="M507" s="31"/>
      <c r="N507" s="31"/>
      <c r="O507" s="31"/>
      <c r="P507" s="31"/>
      <c r="Q507" s="5"/>
      <c r="R507" s="5"/>
      <c r="S507" s="5"/>
      <c r="T507" s="5"/>
    </row>
    <row r="508" spans="1:20" ht="15.75" customHeight="1" x14ac:dyDescent="0.25">
      <c r="A508" s="6" t="s">
        <v>4</v>
      </c>
      <c r="B508" s="31"/>
      <c r="C508" s="4">
        <f t="shared" si="142"/>
        <v>280</v>
      </c>
      <c r="D508" s="3">
        <v>0</v>
      </c>
      <c r="E508" s="3">
        <v>70</v>
      </c>
      <c r="F508" s="3">
        <v>70</v>
      </c>
      <c r="G508" s="4">
        <v>70</v>
      </c>
      <c r="H508" s="4">
        <v>70</v>
      </c>
      <c r="I508" s="34"/>
      <c r="J508" s="31"/>
      <c r="K508" s="31"/>
      <c r="L508" s="31"/>
      <c r="M508" s="31"/>
      <c r="N508" s="31"/>
      <c r="O508" s="31"/>
      <c r="P508" s="31"/>
      <c r="Q508" s="5"/>
      <c r="R508" s="5"/>
      <c r="S508" s="5"/>
      <c r="T508" s="5"/>
    </row>
    <row r="509" spans="1:20" ht="15.75" customHeight="1" x14ac:dyDescent="0.25">
      <c r="A509" s="6" t="s">
        <v>17</v>
      </c>
      <c r="B509" s="32"/>
      <c r="C509" s="4">
        <f t="shared" si="142"/>
        <v>0</v>
      </c>
      <c r="D509" s="3">
        <v>0</v>
      </c>
      <c r="E509" s="3">
        <v>0</v>
      </c>
      <c r="F509" s="3">
        <v>0</v>
      </c>
      <c r="G509" s="4">
        <v>0</v>
      </c>
      <c r="H509" s="4">
        <v>0</v>
      </c>
      <c r="I509" s="35"/>
      <c r="J509" s="32"/>
      <c r="K509" s="32"/>
      <c r="L509" s="32"/>
      <c r="M509" s="32"/>
      <c r="N509" s="32"/>
      <c r="O509" s="32"/>
      <c r="P509" s="32"/>
      <c r="Q509" s="5"/>
      <c r="R509" s="5"/>
      <c r="S509" s="5"/>
      <c r="T509" s="5"/>
    </row>
    <row r="510" spans="1:20" ht="145.5" customHeight="1" x14ac:dyDescent="0.25">
      <c r="A510" s="23" t="s">
        <v>218</v>
      </c>
      <c r="B510" s="30" t="s">
        <v>219</v>
      </c>
      <c r="C510" s="19">
        <f t="shared" si="142"/>
        <v>0</v>
      </c>
      <c r="D510" s="19">
        <f>D511+D512+D513+D514</f>
        <v>0</v>
      </c>
      <c r="E510" s="19">
        <f>E511+E512+E513+E514</f>
        <v>0</v>
      </c>
      <c r="F510" s="19">
        <f>F511+F512+F513+F514</f>
        <v>0</v>
      </c>
      <c r="G510" s="22">
        <f t="shared" ref="G510:H510" si="154">G511+G512+G513+G514</f>
        <v>0</v>
      </c>
      <c r="H510" s="22">
        <f t="shared" si="154"/>
        <v>0</v>
      </c>
      <c r="I510" s="33" t="s">
        <v>220</v>
      </c>
      <c r="J510" s="30" t="s">
        <v>6</v>
      </c>
      <c r="K510" s="30">
        <v>0</v>
      </c>
      <c r="L510" s="30">
        <v>100</v>
      </c>
      <c r="M510" s="30">
        <v>100</v>
      </c>
      <c r="N510" s="30">
        <v>100</v>
      </c>
      <c r="O510" s="30">
        <v>100</v>
      </c>
      <c r="P510" s="30">
        <v>100</v>
      </c>
      <c r="Q510" s="5"/>
      <c r="R510" s="5"/>
      <c r="S510" s="5"/>
      <c r="T510" s="5"/>
    </row>
    <row r="511" spans="1:20" ht="15.75" customHeight="1" x14ac:dyDescent="0.25">
      <c r="A511" s="6" t="s">
        <v>5</v>
      </c>
      <c r="B511" s="31"/>
      <c r="C511" s="4">
        <f t="shared" si="142"/>
        <v>0</v>
      </c>
      <c r="D511" s="3">
        <v>0</v>
      </c>
      <c r="E511" s="3">
        <v>0</v>
      </c>
      <c r="F511" s="3">
        <v>0</v>
      </c>
      <c r="G511" s="4">
        <v>0</v>
      </c>
      <c r="H511" s="4">
        <v>0</v>
      </c>
      <c r="I511" s="34"/>
      <c r="J511" s="31"/>
      <c r="K511" s="31"/>
      <c r="L511" s="31"/>
      <c r="M511" s="31"/>
      <c r="N511" s="31"/>
      <c r="O511" s="31"/>
      <c r="P511" s="31"/>
      <c r="Q511" s="5"/>
      <c r="R511" s="5"/>
      <c r="S511" s="5"/>
      <c r="T511" s="5"/>
    </row>
    <row r="512" spans="1:20" ht="15.75" customHeight="1" x14ac:dyDescent="0.25">
      <c r="A512" s="6" t="s">
        <v>16</v>
      </c>
      <c r="B512" s="31"/>
      <c r="C512" s="4">
        <f t="shared" si="142"/>
        <v>0</v>
      </c>
      <c r="D512" s="3">
        <v>0</v>
      </c>
      <c r="E512" s="3">
        <v>0</v>
      </c>
      <c r="F512" s="3">
        <v>0</v>
      </c>
      <c r="G512" s="4">
        <v>0</v>
      </c>
      <c r="H512" s="4">
        <v>0</v>
      </c>
      <c r="I512" s="34"/>
      <c r="J512" s="31"/>
      <c r="K512" s="31"/>
      <c r="L512" s="31"/>
      <c r="M512" s="31"/>
      <c r="N512" s="31"/>
      <c r="O512" s="31"/>
      <c r="P512" s="31"/>
      <c r="Q512" s="5"/>
      <c r="R512" s="5"/>
      <c r="S512" s="5"/>
      <c r="T512" s="5"/>
    </row>
    <row r="513" spans="1:20" ht="15.75" customHeight="1" x14ac:dyDescent="0.25">
      <c r="A513" s="6" t="s">
        <v>4</v>
      </c>
      <c r="B513" s="31"/>
      <c r="C513" s="4">
        <f t="shared" si="142"/>
        <v>0</v>
      </c>
      <c r="D513" s="3">
        <v>0</v>
      </c>
      <c r="E513" s="3">
        <v>0</v>
      </c>
      <c r="F513" s="3">
        <v>0</v>
      </c>
      <c r="G513" s="4">
        <v>0</v>
      </c>
      <c r="H513" s="4">
        <v>0</v>
      </c>
      <c r="I513" s="34"/>
      <c r="J513" s="31"/>
      <c r="K513" s="31"/>
      <c r="L513" s="31"/>
      <c r="M513" s="31"/>
      <c r="N513" s="31"/>
      <c r="O513" s="31"/>
      <c r="P513" s="31"/>
      <c r="Q513" s="5"/>
      <c r="R513" s="5"/>
      <c r="S513" s="5"/>
      <c r="T513" s="5"/>
    </row>
    <row r="514" spans="1:20" ht="15.75" customHeight="1" x14ac:dyDescent="0.25">
      <c r="A514" s="6" t="s">
        <v>17</v>
      </c>
      <c r="B514" s="32"/>
      <c r="C514" s="4">
        <f t="shared" si="142"/>
        <v>0</v>
      </c>
      <c r="D514" s="3">
        <v>0</v>
      </c>
      <c r="E514" s="3">
        <v>0</v>
      </c>
      <c r="F514" s="3">
        <v>0</v>
      </c>
      <c r="G514" s="4">
        <v>0</v>
      </c>
      <c r="H514" s="4">
        <v>0</v>
      </c>
      <c r="I514" s="35"/>
      <c r="J514" s="32"/>
      <c r="K514" s="32"/>
      <c r="L514" s="32"/>
      <c r="M514" s="32"/>
      <c r="N514" s="32"/>
      <c r="O514" s="32"/>
      <c r="P514" s="32"/>
      <c r="Q514" s="5"/>
      <c r="R514" s="5"/>
      <c r="S514" s="5"/>
      <c r="T514" s="5"/>
    </row>
    <row r="515" spans="1:20" ht="46.5" customHeight="1" x14ac:dyDescent="0.25">
      <c r="A515" s="24" t="s">
        <v>221</v>
      </c>
      <c r="B515" s="65" t="s">
        <v>222</v>
      </c>
      <c r="C515" s="19">
        <f t="shared" si="142"/>
        <v>0</v>
      </c>
      <c r="D515" s="19">
        <f>D516+D517+D518+D519</f>
        <v>0</v>
      </c>
      <c r="E515" s="19">
        <f>E516+E517+E518+E519</f>
        <v>0</v>
      </c>
      <c r="F515" s="19">
        <f>F516+F517+F518+F519</f>
        <v>0</v>
      </c>
      <c r="G515" s="22">
        <f t="shared" ref="G515:H515" si="155">G516+G517+G518+G519</f>
        <v>0</v>
      </c>
      <c r="H515" s="22">
        <f t="shared" si="155"/>
        <v>0</v>
      </c>
      <c r="I515" s="68" t="s">
        <v>223</v>
      </c>
      <c r="J515" s="48" t="s">
        <v>6</v>
      </c>
      <c r="K515" s="48">
        <v>78.3</v>
      </c>
      <c r="L515" s="48">
        <v>79</v>
      </c>
      <c r="M515" s="48">
        <v>80</v>
      </c>
      <c r="N515" s="48">
        <v>80</v>
      </c>
      <c r="O515" s="30">
        <v>80</v>
      </c>
      <c r="P515" s="30">
        <v>80</v>
      </c>
      <c r="Q515" s="5"/>
      <c r="R515" s="5"/>
      <c r="S515" s="5"/>
      <c r="T515" s="5"/>
    </row>
    <row r="516" spans="1:20" ht="15.75" customHeight="1" x14ac:dyDescent="0.25">
      <c r="A516" s="25" t="s">
        <v>5</v>
      </c>
      <c r="B516" s="66"/>
      <c r="C516" s="4">
        <f t="shared" ref="C516:C529" si="156">D516+E516+F516+G516+H516</f>
        <v>0</v>
      </c>
      <c r="D516" s="26">
        <v>0</v>
      </c>
      <c r="E516" s="26">
        <v>0</v>
      </c>
      <c r="F516" s="26">
        <v>0</v>
      </c>
      <c r="G516" s="4">
        <v>0</v>
      </c>
      <c r="H516" s="4">
        <v>0</v>
      </c>
      <c r="I516" s="68"/>
      <c r="J516" s="48"/>
      <c r="K516" s="48"/>
      <c r="L516" s="48"/>
      <c r="M516" s="48"/>
      <c r="N516" s="48"/>
      <c r="O516" s="31"/>
      <c r="P516" s="31"/>
      <c r="Q516" s="5"/>
      <c r="R516" s="5"/>
      <c r="S516" s="5"/>
      <c r="T516" s="5"/>
    </row>
    <row r="517" spans="1:20" ht="15.75" customHeight="1" x14ac:dyDescent="0.25">
      <c r="A517" s="25" t="s">
        <v>16</v>
      </c>
      <c r="B517" s="66"/>
      <c r="C517" s="4">
        <f t="shared" si="156"/>
        <v>0</v>
      </c>
      <c r="D517" s="26">
        <v>0</v>
      </c>
      <c r="E517" s="26">
        <v>0</v>
      </c>
      <c r="F517" s="26">
        <v>0</v>
      </c>
      <c r="G517" s="4">
        <v>0</v>
      </c>
      <c r="H517" s="4">
        <v>0</v>
      </c>
      <c r="I517" s="68"/>
      <c r="J517" s="48"/>
      <c r="K517" s="48"/>
      <c r="L517" s="48"/>
      <c r="M517" s="48"/>
      <c r="N517" s="48"/>
      <c r="O517" s="31"/>
      <c r="P517" s="31"/>
      <c r="Q517" s="5"/>
      <c r="R517" s="5"/>
      <c r="S517" s="5"/>
      <c r="T517" s="5"/>
    </row>
    <row r="518" spans="1:20" ht="15.75" customHeight="1" x14ac:dyDescent="0.25">
      <c r="A518" s="25" t="s">
        <v>4</v>
      </c>
      <c r="B518" s="66"/>
      <c r="C518" s="4">
        <f t="shared" si="156"/>
        <v>0</v>
      </c>
      <c r="D518" s="26">
        <v>0</v>
      </c>
      <c r="E518" s="26">
        <v>0</v>
      </c>
      <c r="F518" s="26">
        <v>0</v>
      </c>
      <c r="G518" s="4">
        <v>0</v>
      </c>
      <c r="H518" s="4">
        <v>0</v>
      </c>
      <c r="I518" s="68"/>
      <c r="J518" s="48"/>
      <c r="K518" s="48"/>
      <c r="L518" s="48"/>
      <c r="M518" s="48"/>
      <c r="N518" s="48"/>
      <c r="O518" s="31"/>
      <c r="P518" s="31"/>
      <c r="Q518" s="5"/>
      <c r="R518" s="5"/>
      <c r="S518" s="5"/>
      <c r="T518" s="5"/>
    </row>
    <row r="519" spans="1:20" ht="15.75" customHeight="1" x14ac:dyDescent="0.25">
      <c r="A519" s="25" t="s">
        <v>17</v>
      </c>
      <c r="B519" s="67"/>
      <c r="C519" s="4">
        <f t="shared" si="156"/>
        <v>0</v>
      </c>
      <c r="D519" s="26">
        <v>0</v>
      </c>
      <c r="E519" s="26">
        <v>0</v>
      </c>
      <c r="F519" s="26">
        <v>0</v>
      </c>
      <c r="G519" s="4">
        <v>0</v>
      </c>
      <c r="H519" s="4">
        <v>0</v>
      </c>
      <c r="I519" s="68"/>
      <c r="J519" s="48"/>
      <c r="K519" s="48"/>
      <c r="L519" s="48"/>
      <c r="M519" s="48"/>
      <c r="N519" s="48"/>
      <c r="O519" s="32"/>
      <c r="P519" s="32"/>
      <c r="Q519" s="5"/>
      <c r="R519" s="5"/>
      <c r="S519" s="5"/>
      <c r="T519" s="5"/>
    </row>
    <row r="520" spans="1:20" ht="45.75" customHeight="1" x14ac:dyDescent="0.25">
      <c r="A520" s="24" t="s">
        <v>224</v>
      </c>
      <c r="B520" s="65" t="s">
        <v>18</v>
      </c>
      <c r="C520" s="19">
        <f t="shared" si="156"/>
        <v>0</v>
      </c>
      <c r="D520" s="19">
        <f>D521+D522+D523+D524</f>
        <v>0</v>
      </c>
      <c r="E520" s="19">
        <f>E521+E522+E523+E524</f>
        <v>0</v>
      </c>
      <c r="F520" s="19">
        <f>F521+F522+F523+F524</f>
        <v>0</v>
      </c>
      <c r="G520" s="22">
        <f t="shared" ref="G520:H520" si="157">G521+G522+G523+G524</f>
        <v>0</v>
      </c>
      <c r="H520" s="22">
        <f t="shared" si="157"/>
        <v>0</v>
      </c>
      <c r="I520" s="68" t="s">
        <v>225</v>
      </c>
      <c r="J520" s="48" t="s">
        <v>42</v>
      </c>
      <c r="K520" s="48">
        <v>60</v>
      </c>
      <c r="L520" s="48">
        <v>80</v>
      </c>
      <c r="M520" s="48">
        <v>100</v>
      </c>
      <c r="N520" s="48">
        <v>150</v>
      </c>
      <c r="O520" s="30">
        <v>150</v>
      </c>
      <c r="P520" s="30">
        <v>150</v>
      </c>
      <c r="Q520" s="5"/>
      <c r="R520" s="5"/>
      <c r="S520" s="5"/>
      <c r="T520" s="5"/>
    </row>
    <row r="521" spans="1:20" ht="15.75" customHeight="1" x14ac:dyDescent="0.25">
      <c r="A521" s="25" t="s">
        <v>5</v>
      </c>
      <c r="B521" s="66"/>
      <c r="C521" s="4">
        <f t="shared" si="156"/>
        <v>0</v>
      </c>
      <c r="D521" s="26">
        <v>0</v>
      </c>
      <c r="E521" s="26">
        <v>0</v>
      </c>
      <c r="F521" s="26">
        <v>0</v>
      </c>
      <c r="G521" s="4">
        <v>0</v>
      </c>
      <c r="H521" s="4">
        <v>0</v>
      </c>
      <c r="I521" s="68"/>
      <c r="J521" s="48"/>
      <c r="K521" s="48"/>
      <c r="L521" s="48"/>
      <c r="M521" s="48"/>
      <c r="N521" s="48"/>
      <c r="O521" s="31"/>
      <c r="P521" s="31"/>
      <c r="Q521" s="5"/>
      <c r="R521" s="5"/>
      <c r="S521" s="5"/>
      <c r="T521" s="5"/>
    </row>
    <row r="522" spans="1:20" ht="15.75" customHeight="1" x14ac:dyDescent="0.25">
      <c r="A522" s="25" t="s">
        <v>16</v>
      </c>
      <c r="B522" s="66"/>
      <c r="C522" s="4">
        <f t="shared" si="156"/>
        <v>0</v>
      </c>
      <c r="D522" s="26">
        <v>0</v>
      </c>
      <c r="E522" s="26">
        <v>0</v>
      </c>
      <c r="F522" s="26">
        <v>0</v>
      </c>
      <c r="G522" s="4">
        <v>0</v>
      </c>
      <c r="H522" s="4">
        <v>0</v>
      </c>
      <c r="I522" s="68"/>
      <c r="J522" s="48"/>
      <c r="K522" s="48"/>
      <c r="L522" s="48"/>
      <c r="M522" s="48"/>
      <c r="N522" s="48"/>
      <c r="O522" s="31"/>
      <c r="P522" s="31"/>
      <c r="Q522" s="5"/>
      <c r="R522" s="5"/>
      <c r="S522" s="5"/>
      <c r="T522" s="5"/>
    </row>
    <row r="523" spans="1:20" ht="15.75" customHeight="1" x14ac:dyDescent="0.25">
      <c r="A523" s="25" t="s">
        <v>4</v>
      </c>
      <c r="B523" s="66"/>
      <c r="C523" s="4">
        <f t="shared" si="156"/>
        <v>0</v>
      </c>
      <c r="D523" s="26">
        <v>0</v>
      </c>
      <c r="E523" s="26">
        <v>0</v>
      </c>
      <c r="F523" s="26">
        <v>0</v>
      </c>
      <c r="G523" s="4">
        <v>0</v>
      </c>
      <c r="H523" s="4">
        <v>0</v>
      </c>
      <c r="I523" s="68"/>
      <c r="J523" s="48"/>
      <c r="K523" s="48"/>
      <c r="L523" s="48"/>
      <c r="M523" s="48"/>
      <c r="N523" s="48"/>
      <c r="O523" s="31"/>
      <c r="P523" s="31"/>
      <c r="Q523" s="5"/>
      <c r="R523" s="5"/>
      <c r="S523" s="5"/>
      <c r="T523" s="5"/>
    </row>
    <row r="524" spans="1:20" ht="15.75" customHeight="1" x14ac:dyDescent="0.25">
      <c r="A524" s="25" t="s">
        <v>17</v>
      </c>
      <c r="B524" s="67"/>
      <c r="C524" s="4">
        <f t="shared" si="156"/>
        <v>0</v>
      </c>
      <c r="D524" s="26">
        <v>0</v>
      </c>
      <c r="E524" s="26">
        <v>0</v>
      </c>
      <c r="F524" s="26">
        <v>0</v>
      </c>
      <c r="G524" s="4">
        <v>0</v>
      </c>
      <c r="H524" s="4">
        <v>0</v>
      </c>
      <c r="I524" s="68"/>
      <c r="J524" s="48"/>
      <c r="K524" s="48"/>
      <c r="L524" s="48"/>
      <c r="M524" s="48"/>
      <c r="N524" s="48"/>
      <c r="O524" s="32"/>
      <c r="P524" s="32"/>
      <c r="Q524" s="5"/>
      <c r="R524" s="5"/>
      <c r="S524" s="5"/>
      <c r="T524" s="5"/>
    </row>
    <row r="525" spans="1:20" ht="63" customHeight="1" x14ac:dyDescent="0.25">
      <c r="A525" s="24" t="s">
        <v>226</v>
      </c>
      <c r="B525" s="48" t="s">
        <v>18</v>
      </c>
      <c r="C525" s="19">
        <f t="shared" si="156"/>
        <v>0</v>
      </c>
      <c r="D525" s="19">
        <f>D526+D527+D528+D529</f>
        <v>0</v>
      </c>
      <c r="E525" s="19">
        <f>E526+E527+E528+E529</f>
        <v>0</v>
      </c>
      <c r="F525" s="19">
        <f>F526+F527+F528+F529</f>
        <v>0</v>
      </c>
      <c r="G525" s="22">
        <f t="shared" ref="G525:H525" si="158">G526+G527+G528+G529</f>
        <v>0</v>
      </c>
      <c r="H525" s="22">
        <f t="shared" si="158"/>
        <v>0</v>
      </c>
      <c r="I525" s="68" t="s">
        <v>227</v>
      </c>
      <c r="J525" s="48" t="s">
        <v>206</v>
      </c>
      <c r="K525" s="48">
        <v>0</v>
      </c>
      <c r="L525" s="48">
        <v>1</v>
      </c>
      <c r="M525" s="48">
        <v>1</v>
      </c>
      <c r="N525" s="48">
        <v>1</v>
      </c>
      <c r="O525" s="30">
        <v>1</v>
      </c>
      <c r="P525" s="30">
        <v>1</v>
      </c>
      <c r="Q525" s="5"/>
      <c r="R525" s="5"/>
      <c r="S525" s="5"/>
      <c r="T525" s="5"/>
    </row>
    <row r="526" spans="1:20" ht="15.75" customHeight="1" x14ac:dyDescent="0.25">
      <c r="A526" s="25" t="s">
        <v>5</v>
      </c>
      <c r="B526" s="48"/>
      <c r="C526" s="4">
        <f t="shared" si="156"/>
        <v>0</v>
      </c>
      <c r="D526" s="26">
        <v>0</v>
      </c>
      <c r="E526" s="26">
        <v>0</v>
      </c>
      <c r="F526" s="26">
        <v>0</v>
      </c>
      <c r="G526" s="4">
        <v>0</v>
      </c>
      <c r="H526" s="4">
        <v>0</v>
      </c>
      <c r="I526" s="68"/>
      <c r="J526" s="48"/>
      <c r="K526" s="48"/>
      <c r="L526" s="48"/>
      <c r="M526" s="48"/>
      <c r="N526" s="48"/>
      <c r="O526" s="31"/>
      <c r="P526" s="31"/>
      <c r="Q526" s="5"/>
      <c r="R526" s="5"/>
      <c r="S526" s="5"/>
      <c r="T526" s="5"/>
    </row>
    <row r="527" spans="1:20" ht="15.75" customHeight="1" x14ac:dyDescent="0.25">
      <c r="A527" s="25" t="s">
        <v>16</v>
      </c>
      <c r="B527" s="48"/>
      <c r="C527" s="4">
        <f t="shared" si="156"/>
        <v>0</v>
      </c>
      <c r="D527" s="26">
        <v>0</v>
      </c>
      <c r="E527" s="26">
        <v>0</v>
      </c>
      <c r="F527" s="26">
        <v>0</v>
      </c>
      <c r="G527" s="4">
        <v>0</v>
      </c>
      <c r="H527" s="4">
        <v>0</v>
      </c>
      <c r="I527" s="68"/>
      <c r="J527" s="48"/>
      <c r="K527" s="48"/>
      <c r="L527" s="48"/>
      <c r="M527" s="48"/>
      <c r="N527" s="48"/>
      <c r="O527" s="31"/>
      <c r="P527" s="31"/>
      <c r="Q527" s="5"/>
      <c r="R527" s="5"/>
      <c r="S527" s="5"/>
      <c r="T527" s="5"/>
    </row>
    <row r="528" spans="1:20" ht="15.75" customHeight="1" x14ac:dyDescent="0.25">
      <c r="A528" s="25" t="s">
        <v>4</v>
      </c>
      <c r="B528" s="48"/>
      <c r="C528" s="4">
        <f t="shared" si="156"/>
        <v>0</v>
      </c>
      <c r="D528" s="26">
        <v>0</v>
      </c>
      <c r="E528" s="26">
        <v>0</v>
      </c>
      <c r="F528" s="26">
        <v>0</v>
      </c>
      <c r="G528" s="4">
        <v>0</v>
      </c>
      <c r="H528" s="4">
        <v>0</v>
      </c>
      <c r="I528" s="68"/>
      <c r="J528" s="48"/>
      <c r="K528" s="48"/>
      <c r="L528" s="48"/>
      <c r="M528" s="48"/>
      <c r="N528" s="48"/>
      <c r="O528" s="31"/>
      <c r="P528" s="31"/>
      <c r="Q528" s="5"/>
      <c r="R528" s="5"/>
      <c r="S528" s="5"/>
      <c r="T528" s="5"/>
    </row>
    <row r="529" spans="1:20" ht="15.75" customHeight="1" x14ac:dyDescent="0.25">
      <c r="A529" s="25" t="s">
        <v>17</v>
      </c>
      <c r="B529" s="48"/>
      <c r="C529" s="4">
        <f t="shared" si="156"/>
        <v>0</v>
      </c>
      <c r="D529" s="26">
        <v>0</v>
      </c>
      <c r="E529" s="26">
        <v>0</v>
      </c>
      <c r="F529" s="26">
        <v>0</v>
      </c>
      <c r="G529" s="4">
        <v>0</v>
      </c>
      <c r="H529" s="4">
        <v>0</v>
      </c>
      <c r="I529" s="68"/>
      <c r="J529" s="48"/>
      <c r="K529" s="48"/>
      <c r="L529" s="48"/>
      <c r="M529" s="48"/>
      <c r="N529" s="48"/>
      <c r="O529" s="32"/>
      <c r="P529" s="32"/>
      <c r="Q529" s="5"/>
      <c r="R529" s="5"/>
      <c r="S529" s="5"/>
      <c r="T529" s="5"/>
    </row>
    <row r="530" spans="1:20" ht="35.25" customHeight="1" x14ac:dyDescent="0.25">
      <c r="A530" s="56" t="s">
        <v>43</v>
      </c>
      <c r="B530" s="57"/>
      <c r="C530" s="3">
        <f>E530+F530+H530+D530+G530</f>
        <v>30962.2</v>
      </c>
      <c r="D530" s="3">
        <f t="shared" ref="D530:H534" si="159">D535+D560</f>
        <v>6968.9</v>
      </c>
      <c r="E530" s="3">
        <f t="shared" si="159"/>
        <v>6144.7</v>
      </c>
      <c r="F530" s="3">
        <f t="shared" si="159"/>
        <v>5971</v>
      </c>
      <c r="G530" s="3">
        <f t="shared" si="159"/>
        <v>5938.7999999999993</v>
      </c>
      <c r="H530" s="3">
        <f t="shared" si="159"/>
        <v>5938.7999999999993</v>
      </c>
      <c r="I530" s="16"/>
      <c r="J530" s="28"/>
      <c r="K530" s="28"/>
      <c r="L530" s="28"/>
      <c r="M530" s="28"/>
      <c r="N530" s="28"/>
      <c r="O530" s="28"/>
      <c r="P530" s="28"/>
      <c r="Q530" s="5"/>
      <c r="R530" s="5"/>
      <c r="S530" s="5"/>
      <c r="T530" s="5"/>
    </row>
    <row r="531" spans="1:20" ht="15.75" customHeight="1" x14ac:dyDescent="0.25">
      <c r="A531" s="38" t="s">
        <v>5</v>
      </c>
      <c r="B531" s="39"/>
      <c r="C531" s="3">
        <f t="shared" ref="C531:C534" si="160">E531+F531+H531+D531+G531</f>
        <v>0</v>
      </c>
      <c r="D531" s="3">
        <f t="shared" si="159"/>
        <v>0</v>
      </c>
      <c r="E531" s="3">
        <f t="shared" si="159"/>
        <v>0</v>
      </c>
      <c r="F531" s="3">
        <f t="shared" si="159"/>
        <v>0</v>
      </c>
      <c r="G531" s="3">
        <f t="shared" si="159"/>
        <v>0</v>
      </c>
      <c r="H531" s="3">
        <f t="shared" si="159"/>
        <v>0</v>
      </c>
      <c r="I531" s="16"/>
      <c r="J531" s="28"/>
      <c r="K531" s="28"/>
      <c r="L531" s="28"/>
      <c r="M531" s="28"/>
      <c r="N531" s="28"/>
      <c r="O531" s="28"/>
      <c r="P531" s="28"/>
      <c r="Q531" s="5"/>
      <c r="R531" s="5"/>
      <c r="S531" s="5"/>
      <c r="T531" s="5"/>
    </row>
    <row r="532" spans="1:20" ht="15.75" customHeight="1" x14ac:dyDescent="0.25">
      <c r="A532" s="38" t="s">
        <v>16</v>
      </c>
      <c r="B532" s="39"/>
      <c r="C532" s="3">
        <f t="shared" si="160"/>
        <v>2559.2000000000003</v>
      </c>
      <c r="D532" s="3">
        <f t="shared" si="159"/>
        <v>511</v>
      </c>
      <c r="E532" s="3">
        <f t="shared" si="159"/>
        <v>517.79999999999995</v>
      </c>
      <c r="F532" s="3">
        <f t="shared" si="159"/>
        <v>531.6</v>
      </c>
      <c r="G532" s="3">
        <f t="shared" si="159"/>
        <v>499.4</v>
      </c>
      <c r="H532" s="3">
        <f t="shared" si="159"/>
        <v>499.4</v>
      </c>
      <c r="I532" s="16"/>
      <c r="J532" s="28"/>
      <c r="K532" s="28"/>
      <c r="L532" s="28"/>
      <c r="M532" s="28"/>
      <c r="N532" s="28"/>
      <c r="O532" s="28"/>
      <c r="P532" s="28"/>
      <c r="Q532" s="5"/>
      <c r="R532" s="5"/>
      <c r="S532" s="5"/>
      <c r="T532" s="5"/>
    </row>
    <row r="533" spans="1:20" ht="15.75" customHeight="1" x14ac:dyDescent="0.25">
      <c r="A533" s="38" t="s">
        <v>4</v>
      </c>
      <c r="B533" s="39"/>
      <c r="C533" s="3">
        <f t="shared" si="160"/>
        <v>28403</v>
      </c>
      <c r="D533" s="3">
        <f t="shared" si="159"/>
        <v>6457.9</v>
      </c>
      <c r="E533" s="3">
        <f t="shared" si="159"/>
        <v>5626.9</v>
      </c>
      <c r="F533" s="3">
        <f t="shared" si="159"/>
        <v>5439.4</v>
      </c>
      <c r="G533" s="3">
        <f t="shared" si="159"/>
        <v>5439.4</v>
      </c>
      <c r="H533" s="3">
        <f t="shared" si="159"/>
        <v>5439.4</v>
      </c>
      <c r="I533" s="16"/>
      <c r="J533" s="28"/>
      <c r="K533" s="28"/>
      <c r="L533" s="28"/>
      <c r="M533" s="28"/>
      <c r="N533" s="28"/>
      <c r="O533" s="28"/>
      <c r="P533" s="28"/>
      <c r="Q533" s="5"/>
      <c r="R533" s="5"/>
      <c r="S533" s="5"/>
      <c r="T533" s="5"/>
    </row>
    <row r="534" spans="1:20" ht="15.75" customHeight="1" x14ac:dyDescent="0.25">
      <c r="A534" s="38" t="s">
        <v>17</v>
      </c>
      <c r="B534" s="39"/>
      <c r="C534" s="3">
        <f t="shared" si="160"/>
        <v>0</v>
      </c>
      <c r="D534" s="3">
        <f t="shared" si="159"/>
        <v>0</v>
      </c>
      <c r="E534" s="3">
        <f t="shared" si="159"/>
        <v>0</v>
      </c>
      <c r="F534" s="3">
        <f t="shared" si="159"/>
        <v>0</v>
      </c>
      <c r="G534" s="3">
        <f t="shared" si="159"/>
        <v>0</v>
      </c>
      <c r="H534" s="3">
        <f t="shared" si="159"/>
        <v>0</v>
      </c>
      <c r="I534" s="16"/>
      <c r="J534" s="28"/>
      <c r="K534" s="28"/>
      <c r="L534" s="28"/>
      <c r="M534" s="28"/>
      <c r="N534" s="28"/>
      <c r="O534" s="28"/>
      <c r="P534" s="28"/>
      <c r="Q534" s="5"/>
      <c r="R534" s="5"/>
      <c r="S534" s="5"/>
      <c r="T534" s="5"/>
    </row>
    <row r="535" spans="1:20" ht="36.75" customHeight="1" x14ac:dyDescent="0.25">
      <c r="A535" s="36" t="s">
        <v>20</v>
      </c>
      <c r="B535" s="37"/>
      <c r="C535" s="3">
        <f>E535+F535+H535+D535+G535</f>
        <v>28403</v>
      </c>
      <c r="D535" s="3">
        <f>D540+D545+D550+D555</f>
        <v>6457.9</v>
      </c>
      <c r="E535" s="3">
        <f t="shared" ref="E535:H535" si="161">E540+E545+E550+E555</f>
        <v>5626.9</v>
      </c>
      <c r="F535" s="3">
        <f t="shared" si="161"/>
        <v>5439.4</v>
      </c>
      <c r="G535" s="3">
        <f t="shared" si="161"/>
        <v>5439.4</v>
      </c>
      <c r="H535" s="3">
        <f t="shared" si="161"/>
        <v>5439.4</v>
      </c>
      <c r="I535" s="16"/>
      <c r="J535" s="28"/>
      <c r="K535" s="28"/>
      <c r="L535" s="28"/>
      <c r="M535" s="28"/>
      <c r="N535" s="28"/>
      <c r="O535" s="28"/>
      <c r="P535" s="28"/>
      <c r="Q535" s="5"/>
      <c r="R535" s="5"/>
      <c r="S535" s="5"/>
      <c r="T535" s="5"/>
    </row>
    <row r="536" spans="1:20" ht="15.75" customHeight="1" x14ac:dyDescent="0.25">
      <c r="A536" s="38" t="s">
        <v>5</v>
      </c>
      <c r="B536" s="39"/>
      <c r="C536" s="3">
        <f t="shared" ref="C536:C539" si="162">E536+F536+H536+D536+G536</f>
        <v>0</v>
      </c>
      <c r="D536" s="3">
        <f t="shared" ref="D536:H539" si="163">D541+D546+D551+D556</f>
        <v>0</v>
      </c>
      <c r="E536" s="3">
        <f t="shared" si="163"/>
        <v>0</v>
      </c>
      <c r="F536" s="3">
        <f t="shared" si="163"/>
        <v>0</v>
      </c>
      <c r="G536" s="3">
        <f t="shared" si="163"/>
        <v>0</v>
      </c>
      <c r="H536" s="3">
        <f t="shared" si="163"/>
        <v>0</v>
      </c>
      <c r="I536" s="16"/>
      <c r="J536" s="28"/>
      <c r="K536" s="28"/>
      <c r="L536" s="28"/>
      <c r="M536" s="28"/>
      <c r="N536" s="28"/>
      <c r="O536" s="28"/>
      <c r="P536" s="28"/>
      <c r="Q536" s="5"/>
      <c r="R536" s="5"/>
      <c r="S536" s="5"/>
      <c r="T536" s="5"/>
    </row>
    <row r="537" spans="1:20" ht="15.75" customHeight="1" x14ac:dyDescent="0.25">
      <c r="A537" s="38" t="s">
        <v>16</v>
      </c>
      <c r="B537" s="39"/>
      <c r="C537" s="3">
        <f t="shared" si="162"/>
        <v>0</v>
      </c>
      <c r="D537" s="3">
        <f t="shared" si="163"/>
        <v>0</v>
      </c>
      <c r="E537" s="3">
        <f t="shared" si="163"/>
        <v>0</v>
      </c>
      <c r="F537" s="3">
        <f t="shared" si="163"/>
        <v>0</v>
      </c>
      <c r="G537" s="3">
        <f t="shared" si="163"/>
        <v>0</v>
      </c>
      <c r="H537" s="3">
        <f t="shared" si="163"/>
        <v>0</v>
      </c>
      <c r="I537" s="16"/>
      <c r="J537" s="28"/>
      <c r="K537" s="28"/>
      <c r="L537" s="28"/>
      <c r="M537" s="28"/>
      <c r="N537" s="28"/>
      <c r="O537" s="28"/>
      <c r="P537" s="28"/>
      <c r="Q537" s="5"/>
      <c r="R537" s="5"/>
      <c r="S537" s="5"/>
      <c r="T537" s="5"/>
    </row>
    <row r="538" spans="1:20" ht="15.75" customHeight="1" x14ac:dyDescent="0.25">
      <c r="A538" s="38" t="s">
        <v>4</v>
      </c>
      <c r="B538" s="39"/>
      <c r="C538" s="3">
        <f t="shared" si="162"/>
        <v>28403</v>
      </c>
      <c r="D538" s="3">
        <f t="shared" si="163"/>
        <v>6457.9</v>
      </c>
      <c r="E538" s="3">
        <f t="shared" si="163"/>
        <v>5626.9</v>
      </c>
      <c r="F538" s="3">
        <f t="shared" si="163"/>
        <v>5439.4</v>
      </c>
      <c r="G538" s="3">
        <f t="shared" si="163"/>
        <v>5439.4</v>
      </c>
      <c r="H538" s="3">
        <f t="shared" si="163"/>
        <v>5439.4</v>
      </c>
      <c r="I538" s="16"/>
      <c r="J538" s="28"/>
      <c r="K538" s="28"/>
      <c r="L538" s="28"/>
      <c r="M538" s="28"/>
      <c r="N538" s="28"/>
      <c r="O538" s="28"/>
      <c r="P538" s="28"/>
      <c r="Q538" s="5"/>
      <c r="R538" s="5"/>
      <c r="S538" s="5"/>
      <c r="T538" s="5"/>
    </row>
    <row r="539" spans="1:20" ht="15.75" customHeight="1" x14ac:dyDescent="0.25">
      <c r="A539" s="38" t="s">
        <v>17</v>
      </c>
      <c r="B539" s="39"/>
      <c r="C539" s="3">
        <f t="shared" si="162"/>
        <v>0</v>
      </c>
      <c r="D539" s="3">
        <f t="shared" si="163"/>
        <v>0</v>
      </c>
      <c r="E539" s="3">
        <f t="shared" si="163"/>
        <v>0</v>
      </c>
      <c r="F539" s="3">
        <f t="shared" si="163"/>
        <v>0</v>
      </c>
      <c r="G539" s="3">
        <f t="shared" si="163"/>
        <v>0</v>
      </c>
      <c r="H539" s="3">
        <f t="shared" si="163"/>
        <v>0</v>
      </c>
      <c r="I539" s="16"/>
      <c r="J539" s="28"/>
      <c r="K539" s="28"/>
      <c r="L539" s="28"/>
      <c r="M539" s="28"/>
      <c r="N539" s="28"/>
      <c r="O539" s="28"/>
      <c r="P539" s="28"/>
      <c r="Q539" s="5"/>
      <c r="R539" s="5"/>
      <c r="S539" s="5"/>
      <c r="T539" s="5"/>
    </row>
    <row r="540" spans="1:20" ht="48" customHeight="1" x14ac:dyDescent="0.25">
      <c r="A540" s="27" t="s">
        <v>21</v>
      </c>
      <c r="B540" s="30" t="s">
        <v>18</v>
      </c>
      <c r="C540" s="3">
        <f>E540+F540+H540+D540+G540</f>
        <v>27173.199999999997</v>
      </c>
      <c r="D540" s="17">
        <f t="shared" ref="D540:H540" si="164">D541+D542+D543+D544</f>
        <v>6178</v>
      </c>
      <c r="E540" s="17">
        <f t="shared" si="164"/>
        <v>5439</v>
      </c>
      <c r="F540" s="17">
        <f t="shared" si="164"/>
        <v>5185.3999999999996</v>
      </c>
      <c r="G540" s="17">
        <f t="shared" si="164"/>
        <v>5185.3999999999996</v>
      </c>
      <c r="H540" s="17">
        <f t="shared" si="164"/>
        <v>5185.3999999999996</v>
      </c>
      <c r="I540" s="33" t="s">
        <v>23</v>
      </c>
      <c r="J540" s="30" t="s">
        <v>6</v>
      </c>
      <c r="K540" s="30">
        <v>98</v>
      </c>
      <c r="L540" s="30">
        <v>98</v>
      </c>
      <c r="M540" s="30">
        <v>98</v>
      </c>
      <c r="N540" s="30">
        <v>98</v>
      </c>
      <c r="O540" s="30">
        <v>99</v>
      </c>
      <c r="P540" s="30">
        <v>99</v>
      </c>
      <c r="Q540" s="5"/>
      <c r="R540" s="5"/>
      <c r="S540" s="5"/>
      <c r="T540" s="5"/>
    </row>
    <row r="541" spans="1:20" ht="15.75" customHeight="1" x14ac:dyDescent="0.25">
      <c r="A541" s="6" t="s">
        <v>5</v>
      </c>
      <c r="B541" s="31"/>
      <c r="C541" s="3">
        <f t="shared" ref="C541:C559" si="165">E541+F541+H541+D541+G541</f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34"/>
      <c r="J541" s="31"/>
      <c r="K541" s="31"/>
      <c r="L541" s="31"/>
      <c r="M541" s="31"/>
      <c r="N541" s="31"/>
      <c r="O541" s="31"/>
      <c r="P541" s="31"/>
      <c r="Q541" s="5"/>
      <c r="R541" s="5"/>
      <c r="S541" s="5"/>
      <c r="T541" s="5"/>
    </row>
    <row r="542" spans="1:20" ht="15.75" customHeight="1" x14ac:dyDescent="0.25">
      <c r="A542" s="6" t="s">
        <v>16</v>
      </c>
      <c r="B542" s="31"/>
      <c r="C542" s="3">
        <f t="shared" si="165"/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34"/>
      <c r="J542" s="31"/>
      <c r="K542" s="31"/>
      <c r="L542" s="31"/>
      <c r="M542" s="31"/>
      <c r="N542" s="31"/>
      <c r="O542" s="31"/>
      <c r="P542" s="31"/>
      <c r="Q542" s="5"/>
      <c r="R542" s="5"/>
      <c r="S542" s="5"/>
      <c r="T542" s="5"/>
    </row>
    <row r="543" spans="1:20" ht="15.75" customHeight="1" x14ac:dyDescent="0.25">
      <c r="A543" s="6" t="s">
        <v>4</v>
      </c>
      <c r="B543" s="31"/>
      <c r="C543" s="3">
        <f t="shared" si="165"/>
        <v>27173.199999999997</v>
      </c>
      <c r="D543" s="4">
        <v>6178</v>
      </c>
      <c r="E543" s="4">
        <v>5439</v>
      </c>
      <c r="F543" s="4">
        <v>5185.3999999999996</v>
      </c>
      <c r="G543" s="4">
        <v>5185.3999999999996</v>
      </c>
      <c r="H543" s="4">
        <v>5185.3999999999996</v>
      </c>
      <c r="I543" s="34"/>
      <c r="J543" s="31"/>
      <c r="K543" s="31"/>
      <c r="L543" s="31"/>
      <c r="M543" s="31"/>
      <c r="N543" s="31"/>
      <c r="O543" s="31"/>
      <c r="P543" s="31"/>
      <c r="Q543" s="5"/>
      <c r="R543" s="5"/>
      <c r="S543" s="5"/>
      <c r="T543" s="5"/>
    </row>
    <row r="544" spans="1:20" ht="15" customHeight="1" x14ac:dyDescent="0.25">
      <c r="A544" s="6" t="s">
        <v>17</v>
      </c>
      <c r="B544" s="32"/>
      <c r="C544" s="3">
        <f t="shared" si="165"/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35"/>
      <c r="J544" s="32"/>
      <c r="K544" s="32"/>
      <c r="L544" s="32"/>
      <c r="M544" s="32"/>
      <c r="N544" s="32"/>
      <c r="O544" s="32"/>
      <c r="P544" s="32"/>
      <c r="Q544" s="5"/>
      <c r="R544" s="5"/>
      <c r="S544" s="5"/>
      <c r="T544" s="5"/>
    </row>
    <row r="545" spans="1:20" ht="65.25" customHeight="1" x14ac:dyDescent="0.25">
      <c r="A545" s="27" t="s">
        <v>159</v>
      </c>
      <c r="B545" s="30" t="s">
        <v>18</v>
      </c>
      <c r="C545" s="3">
        <f t="shared" si="165"/>
        <v>1031.5</v>
      </c>
      <c r="D545" s="17">
        <f t="shared" ref="D545:H545" si="166">D546+D547+D548+D549</f>
        <v>279.89999999999998</v>
      </c>
      <c r="E545" s="17">
        <f t="shared" si="166"/>
        <v>187.9</v>
      </c>
      <c r="F545" s="17">
        <f t="shared" si="166"/>
        <v>187.9</v>
      </c>
      <c r="G545" s="17">
        <f t="shared" si="166"/>
        <v>187.9</v>
      </c>
      <c r="H545" s="17">
        <f t="shared" si="166"/>
        <v>187.9</v>
      </c>
      <c r="I545" s="33" t="s">
        <v>46</v>
      </c>
      <c r="J545" s="30" t="s">
        <v>8</v>
      </c>
      <c r="K545" s="30">
        <v>1</v>
      </c>
      <c r="L545" s="30">
        <v>1</v>
      </c>
      <c r="M545" s="30">
        <v>1</v>
      </c>
      <c r="N545" s="30">
        <v>1</v>
      </c>
      <c r="O545" s="30">
        <v>1</v>
      </c>
      <c r="P545" s="30">
        <v>1</v>
      </c>
      <c r="Q545" s="5"/>
      <c r="R545" s="5"/>
      <c r="S545" s="5"/>
      <c r="T545" s="5"/>
    </row>
    <row r="546" spans="1:20" ht="15.75" customHeight="1" x14ac:dyDescent="0.25">
      <c r="A546" s="6" t="s">
        <v>5</v>
      </c>
      <c r="B546" s="31"/>
      <c r="C546" s="3">
        <f t="shared" si="165"/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34"/>
      <c r="J546" s="31"/>
      <c r="K546" s="31"/>
      <c r="L546" s="31"/>
      <c r="M546" s="31"/>
      <c r="N546" s="31"/>
      <c r="O546" s="31"/>
      <c r="P546" s="31"/>
      <c r="Q546" s="5"/>
      <c r="R546" s="5"/>
      <c r="S546" s="5"/>
      <c r="T546" s="5"/>
    </row>
    <row r="547" spans="1:20" ht="15.75" customHeight="1" x14ac:dyDescent="0.25">
      <c r="A547" s="6" t="s">
        <v>16</v>
      </c>
      <c r="B547" s="31"/>
      <c r="C547" s="3">
        <f t="shared" si="165"/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34"/>
      <c r="J547" s="31"/>
      <c r="K547" s="31"/>
      <c r="L547" s="31"/>
      <c r="M547" s="31"/>
      <c r="N547" s="31"/>
      <c r="O547" s="31"/>
      <c r="P547" s="31"/>
      <c r="Q547" s="5"/>
      <c r="R547" s="5"/>
      <c r="S547" s="5"/>
      <c r="T547" s="5"/>
    </row>
    <row r="548" spans="1:20" ht="15.75" customHeight="1" x14ac:dyDescent="0.25">
      <c r="A548" s="6" t="s">
        <v>4</v>
      </c>
      <c r="B548" s="31"/>
      <c r="C548" s="3">
        <f t="shared" si="165"/>
        <v>1031.5</v>
      </c>
      <c r="D548" s="4">
        <v>279.89999999999998</v>
      </c>
      <c r="E548" s="4">
        <v>187.9</v>
      </c>
      <c r="F548" s="4">
        <v>187.9</v>
      </c>
      <c r="G548" s="4">
        <v>187.9</v>
      </c>
      <c r="H548" s="4">
        <v>187.9</v>
      </c>
      <c r="I548" s="34"/>
      <c r="J548" s="31"/>
      <c r="K548" s="31"/>
      <c r="L548" s="31"/>
      <c r="M548" s="31"/>
      <c r="N548" s="31"/>
      <c r="O548" s="31"/>
      <c r="P548" s="31"/>
      <c r="Q548" s="5"/>
      <c r="R548" s="5"/>
      <c r="S548" s="5"/>
      <c r="T548" s="5"/>
    </row>
    <row r="549" spans="1:20" ht="15.75" customHeight="1" x14ac:dyDescent="0.25">
      <c r="A549" s="6" t="s">
        <v>17</v>
      </c>
      <c r="B549" s="32"/>
      <c r="C549" s="3">
        <f t="shared" si="165"/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35"/>
      <c r="J549" s="32"/>
      <c r="K549" s="32"/>
      <c r="L549" s="32"/>
      <c r="M549" s="32"/>
      <c r="N549" s="32"/>
      <c r="O549" s="32"/>
      <c r="P549" s="32"/>
      <c r="Q549" s="5"/>
      <c r="R549" s="5"/>
      <c r="S549" s="5"/>
      <c r="T549" s="5"/>
    </row>
    <row r="550" spans="1:20" ht="41.25" customHeight="1" x14ac:dyDescent="0.25">
      <c r="A550" s="27" t="s">
        <v>160</v>
      </c>
      <c r="B550" s="30" t="s">
        <v>18</v>
      </c>
      <c r="C550" s="3">
        <f t="shared" si="165"/>
        <v>0</v>
      </c>
      <c r="D550" s="3">
        <f>D551+D552+D553+D554</f>
        <v>0</v>
      </c>
      <c r="E550" s="3">
        <f t="shared" ref="E550:H550" si="167">E551+E552+E553+E554</f>
        <v>0</v>
      </c>
      <c r="F550" s="3">
        <f t="shared" si="167"/>
        <v>0</v>
      </c>
      <c r="G550" s="3">
        <f t="shared" si="167"/>
        <v>0</v>
      </c>
      <c r="H550" s="3">
        <f t="shared" si="167"/>
        <v>0</v>
      </c>
      <c r="I550" s="68" t="s">
        <v>161</v>
      </c>
      <c r="J550" s="58" t="s">
        <v>6</v>
      </c>
      <c r="K550" s="30">
        <v>100</v>
      </c>
      <c r="L550" s="30">
        <v>100</v>
      </c>
      <c r="M550" s="30">
        <v>100</v>
      </c>
      <c r="N550" s="30">
        <v>100</v>
      </c>
      <c r="O550" s="30">
        <v>100</v>
      </c>
      <c r="P550" s="30">
        <v>100</v>
      </c>
    </row>
    <row r="551" spans="1:20" x14ac:dyDescent="0.25">
      <c r="A551" s="6" t="s">
        <v>5</v>
      </c>
      <c r="B551" s="31"/>
      <c r="C551" s="3">
        <f t="shared" si="165"/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68"/>
      <c r="J551" s="58"/>
      <c r="K551" s="31"/>
      <c r="L551" s="31"/>
      <c r="M551" s="31"/>
      <c r="N551" s="31"/>
      <c r="O551" s="31"/>
      <c r="P551" s="31"/>
    </row>
    <row r="552" spans="1:20" x14ac:dyDescent="0.25">
      <c r="A552" s="6" t="s">
        <v>16</v>
      </c>
      <c r="B552" s="31"/>
      <c r="C552" s="3">
        <f t="shared" si="165"/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68"/>
      <c r="J552" s="58"/>
      <c r="K552" s="31"/>
      <c r="L552" s="31"/>
      <c r="M552" s="31"/>
      <c r="N552" s="31"/>
      <c r="O552" s="31"/>
      <c r="P552" s="31"/>
    </row>
    <row r="553" spans="1:20" x14ac:dyDescent="0.25">
      <c r="A553" s="6" t="s">
        <v>4</v>
      </c>
      <c r="B553" s="31"/>
      <c r="C553" s="3">
        <f t="shared" si="165"/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68"/>
      <c r="J553" s="58"/>
      <c r="K553" s="31"/>
      <c r="L553" s="31"/>
      <c r="M553" s="31"/>
      <c r="N553" s="31"/>
      <c r="O553" s="31"/>
      <c r="P553" s="31"/>
    </row>
    <row r="554" spans="1:20" ht="16.5" customHeight="1" x14ac:dyDescent="0.25">
      <c r="A554" s="6" t="s">
        <v>17</v>
      </c>
      <c r="B554" s="32"/>
      <c r="C554" s="3">
        <f t="shared" si="165"/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68"/>
      <c r="J554" s="58"/>
      <c r="K554" s="32"/>
      <c r="L554" s="32"/>
      <c r="M554" s="32"/>
      <c r="N554" s="32"/>
      <c r="O554" s="32"/>
      <c r="P554" s="32"/>
    </row>
    <row r="555" spans="1:20" ht="48" customHeight="1" x14ac:dyDescent="0.25">
      <c r="A555" s="27" t="s">
        <v>228</v>
      </c>
      <c r="B555" s="30" t="s">
        <v>18</v>
      </c>
      <c r="C555" s="3">
        <f t="shared" si="165"/>
        <v>198.29999999999998</v>
      </c>
      <c r="D555" s="3">
        <f>D556+D557+D558+D559</f>
        <v>0</v>
      </c>
      <c r="E555" s="3">
        <f t="shared" ref="E555:H555" si="168">E556+E557+E558+E559</f>
        <v>0</v>
      </c>
      <c r="F555" s="3">
        <f t="shared" si="168"/>
        <v>66.099999999999994</v>
      </c>
      <c r="G555" s="3">
        <f t="shared" si="168"/>
        <v>66.099999999999994</v>
      </c>
      <c r="H555" s="3">
        <f t="shared" si="168"/>
        <v>66.099999999999994</v>
      </c>
      <c r="I555" s="68" t="s">
        <v>229</v>
      </c>
      <c r="J555" s="58" t="s">
        <v>8</v>
      </c>
      <c r="K555" s="30">
        <v>1</v>
      </c>
      <c r="L555" s="30">
        <v>3</v>
      </c>
      <c r="M555" s="30">
        <v>3</v>
      </c>
      <c r="N555" s="30">
        <v>3</v>
      </c>
      <c r="O555" s="30">
        <v>3</v>
      </c>
      <c r="P555" s="30">
        <v>3</v>
      </c>
    </row>
    <row r="556" spans="1:20" x14ac:dyDescent="0.25">
      <c r="A556" s="6" t="s">
        <v>5</v>
      </c>
      <c r="B556" s="31"/>
      <c r="C556" s="3">
        <f t="shared" si="165"/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68"/>
      <c r="J556" s="58"/>
      <c r="K556" s="31"/>
      <c r="L556" s="31"/>
      <c r="M556" s="31"/>
      <c r="N556" s="31"/>
      <c r="O556" s="31"/>
      <c r="P556" s="31"/>
    </row>
    <row r="557" spans="1:20" x14ac:dyDescent="0.25">
      <c r="A557" s="6" t="s">
        <v>16</v>
      </c>
      <c r="B557" s="31"/>
      <c r="C557" s="3">
        <f t="shared" si="165"/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68"/>
      <c r="J557" s="58"/>
      <c r="K557" s="31"/>
      <c r="L557" s="31"/>
      <c r="M557" s="31"/>
      <c r="N557" s="31"/>
      <c r="O557" s="31"/>
      <c r="P557" s="31"/>
    </row>
    <row r="558" spans="1:20" x14ac:dyDescent="0.25">
      <c r="A558" s="6" t="s">
        <v>4</v>
      </c>
      <c r="B558" s="31"/>
      <c r="C558" s="3">
        <f t="shared" si="165"/>
        <v>198.29999999999998</v>
      </c>
      <c r="D558" s="4">
        <v>0</v>
      </c>
      <c r="E558" s="4">
        <v>0</v>
      </c>
      <c r="F558" s="4">
        <v>66.099999999999994</v>
      </c>
      <c r="G558" s="4">
        <v>66.099999999999994</v>
      </c>
      <c r="H558" s="4">
        <v>66.099999999999994</v>
      </c>
      <c r="I558" s="68"/>
      <c r="J558" s="58"/>
      <c r="K558" s="31"/>
      <c r="L558" s="31"/>
      <c r="M558" s="31"/>
      <c r="N558" s="31"/>
      <c r="O558" s="31"/>
      <c r="P558" s="31"/>
    </row>
    <row r="559" spans="1:20" ht="16.5" customHeight="1" x14ac:dyDescent="0.25">
      <c r="A559" s="6" t="s">
        <v>17</v>
      </c>
      <c r="B559" s="32"/>
      <c r="C559" s="3">
        <f t="shared" si="165"/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68"/>
      <c r="J559" s="58"/>
      <c r="K559" s="32"/>
      <c r="L559" s="32"/>
      <c r="M559" s="32"/>
      <c r="N559" s="32"/>
      <c r="O559" s="32"/>
      <c r="P559" s="32"/>
    </row>
    <row r="560" spans="1:20" ht="37.5" customHeight="1" x14ac:dyDescent="0.25">
      <c r="A560" s="36" t="s">
        <v>22</v>
      </c>
      <c r="B560" s="37"/>
      <c r="C560" s="3">
        <f>E560+F560+H560+D560+G560</f>
        <v>2559.2000000000003</v>
      </c>
      <c r="D560" s="3">
        <f>D565+D570</f>
        <v>511</v>
      </c>
      <c r="E560" s="3">
        <f t="shared" ref="E560:H561" si="169">E565+E570</f>
        <v>517.79999999999995</v>
      </c>
      <c r="F560" s="3">
        <f t="shared" si="169"/>
        <v>531.6</v>
      </c>
      <c r="G560" s="3">
        <f t="shared" si="169"/>
        <v>499.4</v>
      </c>
      <c r="H560" s="3">
        <f t="shared" si="169"/>
        <v>499.4</v>
      </c>
      <c r="I560" s="16"/>
      <c r="J560" s="28"/>
      <c r="K560" s="28"/>
      <c r="L560" s="28"/>
      <c r="M560" s="28"/>
      <c r="N560" s="28"/>
      <c r="O560" s="28"/>
      <c r="P560" s="28"/>
      <c r="Q560" s="5"/>
      <c r="R560" s="5"/>
      <c r="S560" s="5"/>
      <c r="T560" s="5"/>
    </row>
    <row r="561" spans="1:20" ht="15.75" customHeight="1" x14ac:dyDescent="0.25">
      <c r="A561" s="38" t="s">
        <v>5</v>
      </c>
      <c r="B561" s="39"/>
      <c r="C561" s="3">
        <f t="shared" ref="C561:C564" si="170">E561+F561+H561+D561+G561</f>
        <v>0</v>
      </c>
      <c r="D561" s="3">
        <f>D566+D571</f>
        <v>0</v>
      </c>
      <c r="E561" s="3">
        <f t="shared" si="169"/>
        <v>0</v>
      </c>
      <c r="F561" s="3">
        <f t="shared" si="169"/>
        <v>0</v>
      </c>
      <c r="G561" s="3">
        <f t="shared" si="169"/>
        <v>0</v>
      </c>
      <c r="H561" s="3">
        <f t="shared" si="169"/>
        <v>0</v>
      </c>
      <c r="I561" s="16"/>
      <c r="J561" s="28"/>
      <c r="K561" s="28"/>
      <c r="L561" s="28"/>
      <c r="M561" s="28"/>
      <c r="N561" s="28"/>
      <c r="O561" s="28"/>
      <c r="P561" s="28"/>
      <c r="Q561" s="5"/>
      <c r="R561" s="5"/>
      <c r="S561" s="5"/>
      <c r="T561" s="5"/>
    </row>
    <row r="562" spans="1:20" ht="15.75" customHeight="1" x14ac:dyDescent="0.25">
      <c r="A562" s="38" t="s">
        <v>16</v>
      </c>
      <c r="B562" s="39"/>
      <c r="C562" s="3">
        <f t="shared" si="170"/>
        <v>2559.2000000000003</v>
      </c>
      <c r="D562" s="3">
        <f t="shared" ref="D562:H564" si="171">D567+D572</f>
        <v>511</v>
      </c>
      <c r="E562" s="3">
        <f t="shared" si="171"/>
        <v>517.79999999999995</v>
      </c>
      <c r="F562" s="3">
        <f t="shared" si="171"/>
        <v>531.6</v>
      </c>
      <c r="G562" s="3">
        <f t="shared" si="171"/>
        <v>499.4</v>
      </c>
      <c r="H562" s="3">
        <f t="shared" si="171"/>
        <v>499.4</v>
      </c>
      <c r="I562" s="16"/>
      <c r="J562" s="28"/>
      <c r="K562" s="28"/>
      <c r="L562" s="28"/>
      <c r="M562" s="28"/>
      <c r="N562" s="28"/>
      <c r="O562" s="28"/>
      <c r="P562" s="28"/>
      <c r="Q562" s="5"/>
      <c r="R562" s="5"/>
      <c r="S562" s="5"/>
      <c r="T562" s="5"/>
    </row>
    <row r="563" spans="1:20" ht="15.75" customHeight="1" x14ac:dyDescent="0.25">
      <c r="A563" s="38" t="s">
        <v>4</v>
      </c>
      <c r="B563" s="39"/>
      <c r="C563" s="3">
        <f t="shared" si="170"/>
        <v>0</v>
      </c>
      <c r="D563" s="3">
        <f t="shared" si="171"/>
        <v>0</v>
      </c>
      <c r="E563" s="3">
        <f t="shared" si="171"/>
        <v>0</v>
      </c>
      <c r="F563" s="3">
        <f t="shared" si="171"/>
        <v>0</v>
      </c>
      <c r="G563" s="3">
        <f t="shared" si="171"/>
        <v>0</v>
      </c>
      <c r="H563" s="3">
        <f t="shared" si="171"/>
        <v>0</v>
      </c>
      <c r="I563" s="16"/>
      <c r="J563" s="28"/>
      <c r="K563" s="28"/>
      <c r="L563" s="28"/>
      <c r="M563" s="28"/>
      <c r="N563" s="28"/>
      <c r="O563" s="28"/>
      <c r="P563" s="28"/>
      <c r="Q563" s="5"/>
      <c r="R563" s="5"/>
      <c r="S563" s="5"/>
      <c r="T563" s="5"/>
    </row>
    <row r="564" spans="1:20" ht="15.75" customHeight="1" x14ac:dyDescent="0.25">
      <c r="A564" s="38" t="s">
        <v>17</v>
      </c>
      <c r="B564" s="39"/>
      <c r="C564" s="3">
        <f t="shared" si="170"/>
        <v>0</v>
      </c>
      <c r="D564" s="3">
        <f t="shared" si="171"/>
        <v>0</v>
      </c>
      <c r="E564" s="3">
        <f t="shared" si="171"/>
        <v>0</v>
      </c>
      <c r="F564" s="3">
        <f t="shared" si="171"/>
        <v>0</v>
      </c>
      <c r="G564" s="3">
        <f t="shared" si="171"/>
        <v>0</v>
      </c>
      <c r="H564" s="3">
        <f t="shared" si="171"/>
        <v>0</v>
      </c>
      <c r="I564" s="16"/>
      <c r="J564" s="28"/>
      <c r="K564" s="28"/>
      <c r="L564" s="28"/>
      <c r="M564" s="28"/>
      <c r="N564" s="28"/>
      <c r="O564" s="28"/>
      <c r="P564" s="28"/>
      <c r="Q564" s="5"/>
      <c r="R564" s="5"/>
      <c r="S564" s="5"/>
      <c r="T564" s="5"/>
    </row>
    <row r="565" spans="1:20" ht="47.25" customHeight="1" x14ac:dyDescent="0.25">
      <c r="A565" s="27" t="s">
        <v>166</v>
      </c>
      <c r="B565" s="30" t="s">
        <v>18</v>
      </c>
      <c r="C565" s="3">
        <f>E565+F565+H565+D565+G565</f>
        <v>1110</v>
      </c>
      <c r="D565" s="17">
        <f t="shared" ref="D565:H565" si="172">D566+D567+D568+D569</f>
        <v>180</v>
      </c>
      <c r="E565" s="17">
        <f t="shared" si="172"/>
        <v>180</v>
      </c>
      <c r="F565" s="17">
        <f t="shared" si="172"/>
        <v>250</v>
      </c>
      <c r="G565" s="17">
        <f t="shared" si="172"/>
        <v>250</v>
      </c>
      <c r="H565" s="17">
        <f t="shared" si="172"/>
        <v>250</v>
      </c>
      <c r="I565" s="68" t="s">
        <v>44</v>
      </c>
      <c r="J565" s="58" t="s">
        <v>6</v>
      </c>
      <c r="K565" s="58">
        <v>100</v>
      </c>
      <c r="L565" s="58">
        <v>100</v>
      </c>
      <c r="M565" s="58">
        <v>100</v>
      </c>
      <c r="N565" s="58">
        <v>100</v>
      </c>
      <c r="O565" s="58">
        <v>100</v>
      </c>
      <c r="P565" s="58">
        <v>100</v>
      </c>
      <c r="Q565" s="5"/>
      <c r="R565" s="5"/>
      <c r="S565" s="5"/>
      <c r="T565" s="5"/>
    </row>
    <row r="566" spans="1:20" ht="15.75" customHeight="1" x14ac:dyDescent="0.25">
      <c r="A566" s="6" t="s">
        <v>5</v>
      </c>
      <c r="B566" s="31"/>
      <c r="C566" s="3">
        <f t="shared" ref="C566:C574" si="173">E566+F566+H566+D566+G566</f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68"/>
      <c r="J566" s="58"/>
      <c r="K566" s="58"/>
      <c r="L566" s="58"/>
      <c r="M566" s="58"/>
      <c r="N566" s="58"/>
      <c r="O566" s="58"/>
      <c r="P566" s="58"/>
      <c r="Q566" s="5"/>
      <c r="R566" s="5"/>
      <c r="S566" s="5"/>
      <c r="T566" s="5"/>
    </row>
    <row r="567" spans="1:20" ht="15.75" customHeight="1" x14ac:dyDescent="0.25">
      <c r="A567" s="6" t="s">
        <v>16</v>
      </c>
      <c r="B567" s="31"/>
      <c r="C567" s="3">
        <f t="shared" si="173"/>
        <v>1110</v>
      </c>
      <c r="D567" s="4">
        <v>180</v>
      </c>
      <c r="E567" s="4">
        <v>180</v>
      </c>
      <c r="F567" s="4">
        <v>250</v>
      </c>
      <c r="G567" s="4">
        <v>250</v>
      </c>
      <c r="H567" s="4">
        <v>250</v>
      </c>
      <c r="I567" s="68"/>
      <c r="J567" s="58"/>
      <c r="K567" s="58"/>
      <c r="L567" s="58"/>
      <c r="M567" s="58"/>
      <c r="N567" s="58"/>
      <c r="O567" s="58"/>
      <c r="P567" s="58"/>
      <c r="Q567" s="5"/>
      <c r="R567" s="5"/>
      <c r="S567" s="5"/>
      <c r="T567" s="5"/>
    </row>
    <row r="568" spans="1:20" ht="15.75" customHeight="1" x14ac:dyDescent="0.25">
      <c r="A568" s="6" t="s">
        <v>4</v>
      </c>
      <c r="B568" s="31"/>
      <c r="C568" s="3">
        <f t="shared" si="173"/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68"/>
      <c r="J568" s="58"/>
      <c r="K568" s="58"/>
      <c r="L568" s="58"/>
      <c r="M568" s="58"/>
      <c r="N568" s="58"/>
      <c r="O568" s="58"/>
      <c r="P568" s="58"/>
      <c r="Q568" s="5"/>
      <c r="R568" s="5"/>
      <c r="S568" s="5"/>
      <c r="T568" s="5"/>
    </row>
    <row r="569" spans="1:20" ht="15.75" customHeight="1" x14ac:dyDescent="0.25">
      <c r="A569" s="6" t="s">
        <v>17</v>
      </c>
      <c r="B569" s="32"/>
      <c r="C569" s="3">
        <f t="shared" si="173"/>
        <v>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68"/>
      <c r="J569" s="58"/>
      <c r="K569" s="58"/>
      <c r="L569" s="58"/>
      <c r="M569" s="58"/>
      <c r="N569" s="58"/>
      <c r="O569" s="58"/>
      <c r="P569" s="58"/>
      <c r="Q569" s="5"/>
      <c r="R569" s="5"/>
      <c r="S569" s="5"/>
      <c r="T569" s="5"/>
    </row>
    <row r="570" spans="1:20" ht="75" x14ac:dyDescent="0.25">
      <c r="A570" s="27" t="s">
        <v>169</v>
      </c>
      <c r="B570" s="30" t="s">
        <v>18</v>
      </c>
      <c r="C570" s="3">
        <f t="shared" si="173"/>
        <v>1449.2000000000003</v>
      </c>
      <c r="D570" s="17">
        <f t="shared" ref="D570:H570" si="174">D571+D572+D573+D574</f>
        <v>331</v>
      </c>
      <c r="E570" s="17">
        <f t="shared" si="174"/>
        <v>337.8</v>
      </c>
      <c r="F570" s="17">
        <f t="shared" si="174"/>
        <v>281.60000000000002</v>
      </c>
      <c r="G570" s="17">
        <f t="shared" si="174"/>
        <v>249.4</v>
      </c>
      <c r="H570" s="17">
        <f t="shared" si="174"/>
        <v>249.4</v>
      </c>
      <c r="I570" s="68" t="s">
        <v>45</v>
      </c>
      <c r="J570" s="58" t="s">
        <v>6</v>
      </c>
      <c r="K570" s="58">
        <v>100</v>
      </c>
      <c r="L570" s="58">
        <v>100</v>
      </c>
      <c r="M570" s="58">
        <v>100</v>
      </c>
      <c r="N570" s="58">
        <v>100</v>
      </c>
      <c r="O570" s="58">
        <v>100</v>
      </c>
      <c r="P570" s="58">
        <v>100</v>
      </c>
      <c r="Q570" s="5"/>
    </row>
    <row r="571" spans="1:20" x14ac:dyDescent="0.25">
      <c r="A571" s="6" t="s">
        <v>5</v>
      </c>
      <c r="B571" s="31"/>
      <c r="C571" s="3">
        <f t="shared" si="173"/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68"/>
      <c r="J571" s="58"/>
      <c r="K571" s="58"/>
      <c r="L571" s="58"/>
      <c r="M571" s="58"/>
      <c r="N571" s="58"/>
      <c r="O571" s="58"/>
      <c r="P571" s="58"/>
      <c r="Q571" s="5"/>
    </row>
    <row r="572" spans="1:20" x14ac:dyDescent="0.25">
      <c r="A572" s="6" t="s">
        <v>16</v>
      </c>
      <c r="B572" s="31"/>
      <c r="C572" s="3">
        <f t="shared" si="173"/>
        <v>1449.2000000000003</v>
      </c>
      <c r="D572" s="4">
        <v>331</v>
      </c>
      <c r="E572" s="4">
        <v>337.8</v>
      </c>
      <c r="F572" s="4">
        <v>281.60000000000002</v>
      </c>
      <c r="G572" s="4">
        <v>249.4</v>
      </c>
      <c r="H572" s="4">
        <v>249.4</v>
      </c>
      <c r="I572" s="68"/>
      <c r="J572" s="58"/>
      <c r="K572" s="58"/>
      <c r="L572" s="58"/>
      <c r="M572" s="58"/>
      <c r="N572" s="58"/>
      <c r="O572" s="58"/>
      <c r="P572" s="58"/>
      <c r="Q572" s="5"/>
    </row>
    <row r="573" spans="1:20" x14ac:dyDescent="0.25">
      <c r="A573" s="6" t="s">
        <v>4</v>
      </c>
      <c r="B573" s="31"/>
      <c r="C573" s="3">
        <f t="shared" si="173"/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68"/>
      <c r="J573" s="58"/>
      <c r="K573" s="58"/>
      <c r="L573" s="58"/>
      <c r="M573" s="58"/>
      <c r="N573" s="58"/>
      <c r="O573" s="58"/>
      <c r="P573" s="58"/>
      <c r="Q573" s="5"/>
    </row>
    <row r="574" spans="1:20" x14ac:dyDescent="0.25">
      <c r="A574" s="6" t="s">
        <v>17</v>
      </c>
      <c r="B574" s="32"/>
      <c r="C574" s="3">
        <f t="shared" si="173"/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68"/>
      <c r="J574" s="58"/>
      <c r="K574" s="58"/>
      <c r="L574" s="58"/>
      <c r="M574" s="58"/>
      <c r="N574" s="58"/>
      <c r="O574" s="58"/>
      <c r="P574" s="58"/>
      <c r="Q574" s="5"/>
    </row>
  </sheetData>
  <mergeCells count="909">
    <mergeCell ref="O490:O494"/>
    <mergeCell ref="P490:P494"/>
    <mergeCell ref="O495:O499"/>
    <mergeCell ref="P495:P499"/>
    <mergeCell ref="N470:N474"/>
    <mergeCell ref="I550:I554"/>
    <mergeCell ref="J550:J554"/>
    <mergeCell ref="K550:K554"/>
    <mergeCell ref="L550:L554"/>
    <mergeCell ref="M550:M554"/>
    <mergeCell ref="P540:P544"/>
    <mergeCell ref="J540:J544"/>
    <mergeCell ref="K540:K544"/>
    <mergeCell ref="L540:L544"/>
    <mergeCell ref="M540:M544"/>
    <mergeCell ref="N570:N574"/>
    <mergeCell ref="O570:O574"/>
    <mergeCell ref="P570:P574"/>
    <mergeCell ref="P565:P569"/>
    <mergeCell ref="P555:P559"/>
    <mergeCell ref="P550:P554"/>
    <mergeCell ref="N540:N544"/>
    <mergeCell ref="O540:O544"/>
    <mergeCell ref="N510:N514"/>
    <mergeCell ref="O510:O514"/>
    <mergeCell ref="P510:P514"/>
    <mergeCell ref="O515:O519"/>
    <mergeCell ref="P515:P519"/>
    <mergeCell ref="B198:B202"/>
    <mergeCell ref="I198:I202"/>
    <mergeCell ref="J198:J202"/>
    <mergeCell ref="K198:K202"/>
    <mergeCell ref="L198:L202"/>
    <mergeCell ref="M198:M202"/>
    <mergeCell ref="M565:M569"/>
    <mergeCell ref="N565:N569"/>
    <mergeCell ref="O565:O569"/>
    <mergeCell ref="O555:O559"/>
    <mergeCell ref="A560:B560"/>
    <mergeCell ref="A561:B561"/>
    <mergeCell ref="A562:B562"/>
    <mergeCell ref="A563:B563"/>
    <mergeCell ref="N550:N554"/>
    <mergeCell ref="O550:O554"/>
    <mergeCell ref="B555:B559"/>
    <mergeCell ref="I555:I559"/>
    <mergeCell ref="J555:J559"/>
    <mergeCell ref="K555:K559"/>
    <mergeCell ref="L555:L559"/>
    <mergeCell ref="M555:M559"/>
    <mergeCell ref="N555:N559"/>
    <mergeCell ref="B550:B554"/>
    <mergeCell ref="B570:B574"/>
    <mergeCell ref="I570:I574"/>
    <mergeCell ref="J570:J574"/>
    <mergeCell ref="K570:K574"/>
    <mergeCell ref="L570:L574"/>
    <mergeCell ref="M570:M574"/>
    <mergeCell ref="A564:B564"/>
    <mergeCell ref="B565:B569"/>
    <mergeCell ref="I565:I569"/>
    <mergeCell ref="J565:J569"/>
    <mergeCell ref="K565:K569"/>
    <mergeCell ref="L565:L569"/>
    <mergeCell ref="B545:B549"/>
    <mergeCell ref="I545:I549"/>
    <mergeCell ref="J545:J549"/>
    <mergeCell ref="K545:K549"/>
    <mergeCell ref="L545:L549"/>
    <mergeCell ref="M545:M549"/>
    <mergeCell ref="N545:N549"/>
    <mergeCell ref="O545:O549"/>
    <mergeCell ref="P545:P549"/>
    <mergeCell ref="A536:B536"/>
    <mergeCell ref="A537:B537"/>
    <mergeCell ref="A538:B538"/>
    <mergeCell ref="A539:B539"/>
    <mergeCell ref="B540:B544"/>
    <mergeCell ref="I540:I544"/>
    <mergeCell ref="A530:B530"/>
    <mergeCell ref="A531:B531"/>
    <mergeCell ref="A532:B532"/>
    <mergeCell ref="A533:B533"/>
    <mergeCell ref="A534:B534"/>
    <mergeCell ref="A535:B535"/>
    <mergeCell ref="B525:B529"/>
    <mergeCell ref="I525:I529"/>
    <mergeCell ref="J525:J529"/>
    <mergeCell ref="K525:K529"/>
    <mergeCell ref="L525:L529"/>
    <mergeCell ref="M525:M529"/>
    <mergeCell ref="N525:N529"/>
    <mergeCell ref="O525:O529"/>
    <mergeCell ref="P525:P529"/>
    <mergeCell ref="B520:B524"/>
    <mergeCell ref="I520:I524"/>
    <mergeCell ref="J520:J524"/>
    <mergeCell ref="K520:K524"/>
    <mergeCell ref="L520:L524"/>
    <mergeCell ref="M520:M524"/>
    <mergeCell ref="N520:N524"/>
    <mergeCell ref="O520:O524"/>
    <mergeCell ref="P520:P524"/>
    <mergeCell ref="B515:B519"/>
    <mergeCell ref="I515:I519"/>
    <mergeCell ref="J515:J519"/>
    <mergeCell ref="K515:K519"/>
    <mergeCell ref="L515:L519"/>
    <mergeCell ref="M515:M519"/>
    <mergeCell ref="N515:N519"/>
    <mergeCell ref="B510:B514"/>
    <mergeCell ref="I510:I514"/>
    <mergeCell ref="J510:J514"/>
    <mergeCell ref="K510:K514"/>
    <mergeCell ref="L510:L514"/>
    <mergeCell ref="M510:M514"/>
    <mergeCell ref="B505:B509"/>
    <mergeCell ref="I505:I509"/>
    <mergeCell ref="J505:J509"/>
    <mergeCell ref="K505:K509"/>
    <mergeCell ref="L505:L509"/>
    <mergeCell ref="M505:M509"/>
    <mergeCell ref="N505:N509"/>
    <mergeCell ref="O505:O509"/>
    <mergeCell ref="P505:P509"/>
    <mergeCell ref="B500:B504"/>
    <mergeCell ref="I500:I504"/>
    <mergeCell ref="J500:J504"/>
    <mergeCell ref="K500:K504"/>
    <mergeCell ref="L500:L504"/>
    <mergeCell ref="M500:M504"/>
    <mergeCell ref="N500:N504"/>
    <mergeCell ref="O500:O504"/>
    <mergeCell ref="P500:P504"/>
    <mergeCell ref="B495:B499"/>
    <mergeCell ref="I495:I499"/>
    <mergeCell ref="J495:J499"/>
    <mergeCell ref="K495:K499"/>
    <mergeCell ref="L495:L499"/>
    <mergeCell ref="M495:M499"/>
    <mergeCell ref="N495:N499"/>
    <mergeCell ref="B490:B494"/>
    <mergeCell ref="I490:I494"/>
    <mergeCell ref="J490:J494"/>
    <mergeCell ref="K490:K494"/>
    <mergeCell ref="L490:L494"/>
    <mergeCell ref="M490:M494"/>
    <mergeCell ref="N490:N494"/>
    <mergeCell ref="B485:B489"/>
    <mergeCell ref="I485:I489"/>
    <mergeCell ref="J485:J489"/>
    <mergeCell ref="K485:K489"/>
    <mergeCell ref="L485:L489"/>
    <mergeCell ref="M485:M489"/>
    <mergeCell ref="N485:N489"/>
    <mergeCell ref="O485:O489"/>
    <mergeCell ref="P485:P489"/>
    <mergeCell ref="B480:B484"/>
    <mergeCell ref="I480:I484"/>
    <mergeCell ref="J480:J484"/>
    <mergeCell ref="K480:K484"/>
    <mergeCell ref="L480:L484"/>
    <mergeCell ref="M480:M484"/>
    <mergeCell ref="N480:N484"/>
    <mergeCell ref="O480:O484"/>
    <mergeCell ref="P480:P484"/>
    <mergeCell ref="O470:O474"/>
    <mergeCell ref="P470:P474"/>
    <mergeCell ref="B475:B479"/>
    <mergeCell ref="I475:I479"/>
    <mergeCell ref="J475:J479"/>
    <mergeCell ref="K475:K479"/>
    <mergeCell ref="L475:L479"/>
    <mergeCell ref="M475:M479"/>
    <mergeCell ref="N475:N479"/>
    <mergeCell ref="B470:B474"/>
    <mergeCell ref="I470:I474"/>
    <mergeCell ref="J470:J474"/>
    <mergeCell ref="K470:K474"/>
    <mergeCell ref="L470:L474"/>
    <mergeCell ref="M470:M474"/>
    <mergeCell ref="O475:O479"/>
    <mergeCell ref="P475:P479"/>
    <mergeCell ref="B465:B469"/>
    <mergeCell ref="I465:I469"/>
    <mergeCell ref="J465:J469"/>
    <mergeCell ref="K465:K469"/>
    <mergeCell ref="L465:L469"/>
    <mergeCell ref="M465:M469"/>
    <mergeCell ref="N465:N469"/>
    <mergeCell ref="O465:O469"/>
    <mergeCell ref="P465:P469"/>
    <mergeCell ref="B460:B464"/>
    <mergeCell ref="I460:I464"/>
    <mergeCell ref="J460:J464"/>
    <mergeCell ref="K460:K464"/>
    <mergeCell ref="L460:L464"/>
    <mergeCell ref="M460:M464"/>
    <mergeCell ref="N460:N464"/>
    <mergeCell ref="O460:O464"/>
    <mergeCell ref="P460:P464"/>
    <mergeCell ref="N450:N454"/>
    <mergeCell ref="O450:O454"/>
    <mergeCell ref="P450:P454"/>
    <mergeCell ref="B455:B459"/>
    <mergeCell ref="I455:I459"/>
    <mergeCell ref="J455:J459"/>
    <mergeCell ref="K455:K459"/>
    <mergeCell ref="L455:L459"/>
    <mergeCell ref="M455:M459"/>
    <mergeCell ref="N455:N459"/>
    <mergeCell ref="B450:B454"/>
    <mergeCell ref="I450:I454"/>
    <mergeCell ref="J450:J454"/>
    <mergeCell ref="K450:K454"/>
    <mergeCell ref="L450:L454"/>
    <mergeCell ref="M450:M454"/>
    <mergeCell ref="O455:O459"/>
    <mergeCell ref="P455:P459"/>
    <mergeCell ref="A446:B446"/>
    <mergeCell ref="A447:B447"/>
    <mergeCell ref="A448:B448"/>
    <mergeCell ref="A449:B449"/>
    <mergeCell ref="O435:O439"/>
    <mergeCell ref="P435:P439"/>
    <mergeCell ref="B440:B444"/>
    <mergeCell ref="I440:I444"/>
    <mergeCell ref="J440:J444"/>
    <mergeCell ref="K440:K444"/>
    <mergeCell ref="L440:L444"/>
    <mergeCell ref="M440:M444"/>
    <mergeCell ref="N440:N444"/>
    <mergeCell ref="O440:O444"/>
    <mergeCell ref="B435:B439"/>
    <mergeCell ref="I435:I439"/>
    <mergeCell ref="J435:J439"/>
    <mergeCell ref="K435:K439"/>
    <mergeCell ref="L435:L439"/>
    <mergeCell ref="M435:M439"/>
    <mergeCell ref="N435:N439"/>
    <mergeCell ref="P440:P444"/>
    <mergeCell ref="A445:B445"/>
    <mergeCell ref="N424:N428"/>
    <mergeCell ref="O424:O428"/>
    <mergeCell ref="P424:P428"/>
    <mergeCell ref="A429:B429"/>
    <mergeCell ref="B430:B434"/>
    <mergeCell ref="I430:I434"/>
    <mergeCell ref="J430:J434"/>
    <mergeCell ref="K430:K434"/>
    <mergeCell ref="L430:L434"/>
    <mergeCell ref="M430:M434"/>
    <mergeCell ref="B424:B428"/>
    <mergeCell ref="I424:I428"/>
    <mergeCell ref="J424:J428"/>
    <mergeCell ref="K424:K428"/>
    <mergeCell ref="L424:L428"/>
    <mergeCell ref="M424:M428"/>
    <mergeCell ref="N430:N434"/>
    <mergeCell ref="O430:O434"/>
    <mergeCell ref="P430:P434"/>
    <mergeCell ref="B419:B423"/>
    <mergeCell ref="I419:I423"/>
    <mergeCell ref="J419:J423"/>
    <mergeCell ref="K419:K423"/>
    <mergeCell ref="L419:L423"/>
    <mergeCell ref="M419:M423"/>
    <mergeCell ref="N419:N423"/>
    <mergeCell ref="O419:O423"/>
    <mergeCell ref="P419:P423"/>
    <mergeCell ref="B414:B418"/>
    <mergeCell ref="I414:I418"/>
    <mergeCell ref="J414:J418"/>
    <mergeCell ref="K414:K418"/>
    <mergeCell ref="L414:L418"/>
    <mergeCell ref="M414:M418"/>
    <mergeCell ref="N414:N418"/>
    <mergeCell ref="O414:O418"/>
    <mergeCell ref="P414:P418"/>
    <mergeCell ref="N404:N408"/>
    <mergeCell ref="O404:O408"/>
    <mergeCell ref="P404:P408"/>
    <mergeCell ref="B409:B413"/>
    <mergeCell ref="I409:I413"/>
    <mergeCell ref="J409:J413"/>
    <mergeCell ref="K409:K413"/>
    <mergeCell ref="L409:L413"/>
    <mergeCell ref="M409:M413"/>
    <mergeCell ref="N409:N413"/>
    <mergeCell ref="B404:B408"/>
    <mergeCell ref="I404:I408"/>
    <mergeCell ref="J404:J408"/>
    <mergeCell ref="K404:K408"/>
    <mergeCell ref="L404:L408"/>
    <mergeCell ref="M404:M408"/>
    <mergeCell ref="O409:O413"/>
    <mergeCell ref="P409:P413"/>
    <mergeCell ref="B399:B403"/>
    <mergeCell ref="I399:I403"/>
    <mergeCell ref="J399:J403"/>
    <mergeCell ref="K399:K403"/>
    <mergeCell ref="L399:L403"/>
    <mergeCell ref="M399:M403"/>
    <mergeCell ref="N399:N403"/>
    <mergeCell ref="O399:O403"/>
    <mergeCell ref="P399:P403"/>
    <mergeCell ref="B394:B398"/>
    <mergeCell ref="I394:I398"/>
    <mergeCell ref="J394:J398"/>
    <mergeCell ref="K394:K398"/>
    <mergeCell ref="L394:L398"/>
    <mergeCell ref="M394:M398"/>
    <mergeCell ref="N394:N398"/>
    <mergeCell ref="O394:O398"/>
    <mergeCell ref="P394:P398"/>
    <mergeCell ref="B389:B393"/>
    <mergeCell ref="I389:I393"/>
    <mergeCell ref="J389:J393"/>
    <mergeCell ref="K389:K393"/>
    <mergeCell ref="L389:L393"/>
    <mergeCell ref="M389:M393"/>
    <mergeCell ref="N389:N393"/>
    <mergeCell ref="O389:O393"/>
    <mergeCell ref="P389:P393"/>
    <mergeCell ref="B384:B388"/>
    <mergeCell ref="I384:I388"/>
    <mergeCell ref="J384:J388"/>
    <mergeCell ref="K384:K388"/>
    <mergeCell ref="L384:L388"/>
    <mergeCell ref="M384:M388"/>
    <mergeCell ref="N384:N388"/>
    <mergeCell ref="O384:O388"/>
    <mergeCell ref="P384:P388"/>
    <mergeCell ref="A378:B378"/>
    <mergeCell ref="B379:B383"/>
    <mergeCell ref="I379:I383"/>
    <mergeCell ref="J379:J383"/>
    <mergeCell ref="K379:K383"/>
    <mergeCell ref="L379:L383"/>
    <mergeCell ref="O369:O373"/>
    <mergeCell ref="P369:P373"/>
    <mergeCell ref="A374:B374"/>
    <mergeCell ref="A375:B375"/>
    <mergeCell ref="A376:B376"/>
    <mergeCell ref="A377:B377"/>
    <mergeCell ref="M379:M383"/>
    <mergeCell ref="N379:N383"/>
    <mergeCell ref="O379:O383"/>
    <mergeCell ref="P379:P383"/>
    <mergeCell ref="N364:N368"/>
    <mergeCell ref="O364:O368"/>
    <mergeCell ref="P364:P368"/>
    <mergeCell ref="B369:B373"/>
    <mergeCell ref="I369:I373"/>
    <mergeCell ref="J369:J373"/>
    <mergeCell ref="K369:K373"/>
    <mergeCell ref="L369:L373"/>
    <mergeCell ref="M369:M373"/>
    <mergeCell ref="N369:N373"/>
    <mergeCell ref="B364:B368"/>
    <mergeCell ref="I364:I368"/>
    <mergeCell ref="J364:J368"/>
    <mergeCell ref="K364:K368"/>
    <mergeCell ref="L364:L368"/>
    <mergeCell ref="M364:M368"/>
    <mergeCell ref="B359:B363"/>
    <mergeCell ref="I359:I363"/>
    <mergeCell ref="J359:J363"/>
    <mergeCell ref="K359:K363"/>
    <mergeCell ref="L359:L363"/>
    <mergeCell ref="M359:M363"/>
    <mergeCell ref="N359:N363"/>
    <mergeCell ref="O359:O363"/>
    <mergeCell ref="P359:P363"/>
    <mergeCell ref="N349:N353"/>
    <mergeCell ref="O349:O353"/>
    <mergeCell ref="P349:P353"/>
    <mergeCell ref="B354:B358"/>
    <mergeCell ref="I354:I358"/>
    <mergeCell ref="J354:J358"/>
    <mergeCell ref="K354:K358"/>
    <mergeCell ref="L354:L358"/>
    <mergeCell ref="M354:M358"/>
    <mergeCell ref="N354:N358"/>
    <mergeCell ref="O354:O358"/>
    <mergeCell ref="P354:P358"/>
    <mergeCell ref="A330:B330"/>
    <mergeCell ref="B331:B335"/>
    <mergeCell ref="B340:B344"/>
    <mergeCell ref="B349:B353"/>
    <mergeCell ref="I349:I353"/>
    <mergeCell ref="J349:J353"/>
    <mergeCell ref="K349:K353"/>
    <mergeCell ref="L349:L353"/>
    <mergeCell ref="M349:M353"/>
    <mergeCell ref="O321:O325"/>
    <mergeCell ref="P321:P325"/>
    <mergeCell ref="A326:B326"/>
    <mergeCell ref="A327:B327"/>
    <mergeCell ref="A328:B328"/>
    <mergeCell ref="A329:B329"/>
    <mergeCell ref="B321:B325"/>
    <mergeCell ref="I321:I325"/>
    <mergeCell ref="J321:J325"/>
    <mergeCell ref="K321:K325"/>
    <mergeCell ref="L321:L325"/>
    <mergeCell ref="M321:M325"/>
    <mergeCell ref="N321:N325"/>
    <mergeCell ref="M311:M315"/>
    <mergeCell ref="N311:N315"/>
    <mergeCell ref="O311:O315"/>
    <mergeCell ref="P311:P315"/>
    <mergeCell ref="B316:B320"/>
    <mergeCell ref="I316:I320"/>
    <mergeCell ref="J316:J320"/>
    <mergeCell ref="K316:K320"/>
    <mergeCell ref="L316:L320"/>
    <mergeCell ref="M316:M320"/>
    <mergeCell ref="N316:N320"/>
    <mergeCell ref="O316:O320"/>
    <mergeCell ref="P316:P320"/>
    <mergeCell ref="A310:B310"/>
    <mergeCell ref="B311:B315"/>
    <mergeCell ref="I311:I315"/>
    <mergeCell ref="J311:J315"/>
    <mergeCell ref="K311:K315"/>
    <mergeCell ref="L311:L315"/>
    <mergeCell ref="A304:B304"/>
    <mergeCell ref="A305:B305"/>
    <mergeCell ref="A306:B306"/>
    <mergeCell ref="A307:B307"/>
    <mergeCell ref="A308:B308"/>
    <mergeCell ref="A309:B309"/>
    <mergeCell ref="N296:N300"/>
    <mergeCell ref="O296:O300"/>
    <mergeCell ref="P296:P300"/>
    <mergeCell ref="A301:B301"/>
    <mergeCell ref="A302:B302"/>
    <mergeCell ref="A303:B303"/>
    <mergeCell ref="M291:M295"/>
    <mergeCell ref="N291:N295"/>
    <mergeCell ref="O291:O295"/>
    <mergeCell ref="P291:P295"/>
    <mergeCell ref="B296:B300"/>
    <mergeCell ref="I296:I300"/>
    <mergeCell ref="J296:J300"/>
    <mergeCell ref="K296:K300"/>
    <mergeCell ref="L296:L300"/>
    <mergeCell ref="M296:M300"/>
    <mergeCell ref="A290:B290"/>
    <mergeCell ref="B291:B295"/>
    <mergeCell ref="I291:I295"/>
    <mergeCell ref="J291:J295"/>
    <mergeCell ref="K291:K295"/>
    <mergeCell ref="L291:L295"/>
    <mergeCell ref="O281:O285"/>
    <mergeCell ref="P281:P285"/>
    <mergeCell ref="A286:B286"/>
    <mergeCell ref="A287:B287"/>
    <mergeCell ref="A288:B288"/>
    <mergeCell ref="A289:B289"/>
    <mergeCell ref="N276:N280"/>
    <mergeCell ref="O276:O280"/>
    <mergeCell ref="P276:P280"/>
    <mergeCell ref="B281:B285"/>
    <mergeCell ref="I281:I285"/>
    <mergeCell ref="J281:J285"/>
    <mergeCell ref="K281:K285"/>
    <mergeCell ref="L281:L285"/>
    <mergeCell ref="M281:M285"/>
    <mergeCell ref="N281:N285"/>
    <mergeCell ref="B276:B280"/>
    <mergeCell ref="I276:I280"/>
    <mergeCell ref="J276:J280"/>
    <mergeCell ref="K276:K280"/>
    <mergeCell ref="L276:L280"/>
    <mergeCell ref="M276:M280"/>
    <mergeCell ref="P266:P270"/>
    <mergeCell ref="A271:B271"/>
    <mergeCell ref="A272:B272"/>
    <mergeCell ref="A273:B273"/>
    <mergeCell ref="A274:B274"/>
    <mergeCell ref="A275:B275"/>
    <mergeCell ref="O261:O265"/>
    <mergeCell ref="P261:P265"/>
    <mergeCell ref="B266:B270"/>
    <mergeCell ref="I266:I270"/>
    <mergeCell ref="J266:J270"/>
    <mergeCell ref="K266:K270"/>
    <mergeCell ref="L266:L270"/>
    <mergeCell ref="M266:M270"/>
    <mergeCell ref="N266:N270"/>
    <mergeCell ref="O266:O270"/>
    <mergeCell ref="N256:N260"/>
    <mergeCell ref="O256:O260"/>
    <mergeCell ref="P256:P260"/>
    <mergeCell ref="B261:B265"/>
    <mergeCell ref="I261:I265"/>
    <mergeCell ref="J261:J265"/>
    <mergeCell ref="K261:K265"/>
    <mergeCell ref="L261:L265"/>
    <mergeCell ref="M261:M265"/>
    <mergeCell ref="N261:N265"/>
    <mergeCell ref="B256:B260"/>
    <mergeCell ref="I256:I260"/>
    <mergeCell ref="J256:J260"/>
    <mergeCell ref="K256:K260"/>
    <mergeCell ref="L256:L260"/>
    <mergeCell ref="M256:M260"/>
    <mergeCell ref="K251:K255"/>
    <mergeCell ref="L251:L255"/>
    <mergeCell ref="M251:M255"/>
    <mergeCell ref="N251:N255"/>
    <mergeCell ref="O251:O255"/>
    <mergeCell ref="P251:P255"/>
    <mergeCell ref="A248:B248"/>
    <mergeCell ref="A249:B249"/>
    <mergeCell ref="A250:B250"/>
    <mergeCell ref="B251:B255"/>
    <mergeCell ref="I251:I255"/>
    <mergeCell ref="J251:J255"/>
    <mergeCell ref="N237:N245"/>
    <mergeCell ref="O237:O245"/>
    <mergeCell ref="P237:P245"/>
    <mergeCell ref="B242:B245"/>
    <mergeCell ref="A246:B246"/>
    <mergeCell ref="A247:B247"/>
    <mergeCell ref="B237:B241"/>
    <mergeCell ref="I237:I245"/>
    <mergeCell ref="J237:J245"/>
    <mergeCell ref="K237:K245"/>
    <mergeCell ref="L237:L245"/>
    <mergeCell ref="M237:M245"/>
    <mergeCell ref="L228:L236"/>
    <mergeCell ref="M228:M236"/>
    <mergeCell ref="N228:N236"/>
    <mergeCell ref="O228:O236"/>
    <mergeCell ref="P228:P236"/>
    <mergeCell ref="B233:B236"/>
    <mergeCell ref="A226:B226"/>
    <mergeCell ref="A227:B227"/>
    <mergeCell ref="B228:B232"/>
    <mergeCell ref="I228:I236"/>
    <mergeCell ref="J228:J236"/>
    <mergeCell ref="K228:K236"/>
    <mergeCell ref="A223:B223"/>
    <mergeCell ref="A224:B224"/>
    <mergeCell ref="A225:B225"/>
    <mergeCell ref="M213:M217"/>
    <mergeCell ref="N213:N217"/>
    <mergeCell ref="O213:O217"/>
    <mergeCell ref="P213:P217"/>
    <mergeCell ref="B218:B222"/>
    <mergeCell ref="I218:I222"/>
    <mergeCell ref="J218:J222"/>
    <mergeCell ref="K218:K222"/>
    <mergeCell ref="L218:L222"/>
    <mergeCell ref="M218:M222"/>
    <mergeCell ref="O208:O212"/>
    <mergeCell ref="P208:P212"/>
    <mergeCell ref="B213:B217"/>
    <mergeCell ref="I213:I217"/>
    <mergeCell ref="J213:J217"/>
    <mergeCell ref="K213:K217"/>
    <mergeCell ref="L213:L217"/>
    <mergeCell ref="N218:N222"/>
    <mergeCell ref="O218:O222"/>
    <mergeCell ref="P218:P222"/>
    <mergeCell ref="A206:B206"/>
    <mergeCell ref="A207:B207"/>
    <mergeCell ref="B208:B212"/>
    <mergeCell ref="I208:I212"/>
    <mergeCell ref="J208:J212"/>
    <mergeCell ref="K208:K212"/>
    <mergeCell ref="N193:N197"/>
    <mergeCell ref="O193:O197"/>
    <mergeCell ref="P193:P197"/>
    <mergeCell ref="A203:B203"/>
    <mergeCell ref="A204:B204"/>
    <mergeCell ref="A205:B205"/>
    <mergeCell ref="N198:N202"/>
    <mergeCell ref="O198:O202"/>
    <mergeCell ref="P198:P202"/>
    <mergeCell ref="B193:B197"/>
    <mergeCell ref="I193:I197"/>
    <mergeCell ref="J193:J197"/>
    <mergeCell ref="K193:K197"/>
    <mergeCell ref="L193:L197"/>
    <mergeCell ref="M193:M197"/>
    <mergeCell ref="L208:L212"/>
    <mergeCell ref="M208:M212"/>
    <mergeCell ref="N208:N212"/>
    <mergeCell ref="B188:B192"/>
    <mergeCell ref="I188:I192"/>
    <mergeCell ref="J188:J192"/>
    <mergeCell ref="K188:K192"/>
    <mergeCell ref="L188:L192"/>
    <mergeCell ref="M188:M192"/>
    <mergeCell ref="N188:N192"/>
    <mergeCell ref="O188:O192"/>
    <mergeCell ref="P188:P192"/>
    <mergeCell ref="B183:B187"/>
    <mergeCell ref="I183:I187"/>
    <mergeCell ref="J183:J187"/>
    <mergeCell ref="K183:K187"/>
    <mergeCell ref="L183:L187"/>
    <mergeCell ref="M183:M187"/>
    <mergeCell ref="N183:N187"/>
    <mergeCell ref="O183:O187"/>
    <mergeCell ref="P183:P187"/>
    <mergeCell ref="N173:N177"/>
    <mergeCell ref="O173:O177"/>
    <mergeCell ref="P173:P177"/>
    <mergeCell ref="B178:B182"/>
    <mergeCell ref="I178:I182"/>
    <mergeCell ref="J178:J182"/>
    <mergeCell ref="K178:K182"/>
    <mergeCell ref="L178:L182"/>
    <mergeCell ref="M178:M182"/>
    <mergeCell ref="N178:N182"/>
    <mergeCell ref="B173:B177"/>
    <mergeCell ref="I173:I177"/>
    <mergeCell ref="J173:J177"/>
    <mergeCell ref="K173:K177"/>
    <mergeCell ref="L173:L177"/>
    <mergeCell ref="M173:M177"/>
    <mergeCell ref="O178:O182"/>
    <mergeCell ref="P178:P182"/>
    <mergeCell ref="B168:B172"/>
    <mergeCell ref="I168:I172"/>
    <mergeCell ref="J168:J172"/>
    <mergeCell ref="K168:K172"/>
    <mergeCell ref="L168:L172"/>
    <mergeCell ref="M168:M172"/>
    <mergeCell ref="N168:N172"/>
    <mergeCell ref="O168:O172"/>
    <mergeCell ref="P168:P172"/>
    <mergeCell ref="B163:B167"/>
    <mergeCell ref="I163:I167"/>
    <mergeCell ref="J163:J167"/>
    <mergeCell ref="K163:K167"/>
    <mergeCell ref="L163:L167"/>
    <mergeCell ref="M163:M167"/>
    <mergeCell ref="N163:N167"/>
    <mergeCell ref="O163:O167"/>
    <mergeCell ref="P163:P167"/>
    <mergeCell ref="B158:B162"/>
    <mergeCell ref="I158:I162"/>
    <mergeCell ref="J158:J162"/>
    <mergeCell ref="K158:K162"/>
    <mergeCell ref="L158:L162"/>
    <mergeCell ref="M158:M162"/>
    <mergeCell ref="N158:N162"/>
    <mergeCell ref="O158:O162"/>
    <mergeCell ref="P158:P162"/>
    <mergeCell ref="J133:J137"/>
    <mergeCell ref="K133:K137"/>
    <mergeCell ref="L148:L152"/>
    <mergeCell ref="M148:M152"/>
    <mergeCell ref="N148:N152"/>
    <mergeCell ref="O148:O152"/>
    <mergeCell ref="P148:P152"/>
    <mergeCell ref="B153:B157"/>
    <mergeCell ref="I153:I157"/>
    <mergeCell ref="J153:J157"/>
    <mergeCell ref="K153:K157"/>
    <mergeCell ref="L153:L157"/>
    <mergeCell ref="M153:M157"/>
    <mergeCell ref="N153:N157"/>
    <mergeCell ref="O153:O157"/>
    <mergeCell ref="P153:P157"/>
    <mergeCell ref="L133:L137"/>
    <mergeCell ref="M133:M137"/>
    <mergeCell ref="N133:N137"/>
    <mergeCell ref="O133:O137"/>
    <mergeCell ref="P133:P137"/>
    <mergeCell ref="B119:B123"/>
    <mergeCell ref="I119:I123"/>
    <mergeCell ref="J119:J123"/>
    <mergeCell ref="K119:K123"/>
    <mergeCell ref="L119:L123"/>
    <mergeCell ref="M119:M123"/>
    <mergeCell ref="N119:N123"/>
    <mergeCell ref="O119:O123"/>
    <mergeCell ref="P119:P123"/>
    <mergeCell ref="J114:J118"/>
    <mergeCell ref="K114:K118"/>
    <mergeCell ref="N104:N108"/>
    <mergeCell ref="O104:O108"/>
    <mergeCell ref="P104:P108"/>
    <mergeCell ref="A109:B109"/>
    <mergeCell ref="A110:B110"/>
    <mergeCell ref="A111:B111"/>
    <mergeCell ref="B104:B108"/>
    <mergeCell ref="I104:I108"/>
    <mergeCell ref="J104:J108"/>
    <mergeCell ref="K104:K108"/>
    <mergeCell ref="L104:L108"/>
    <mergeCell ref="M104:M108"/>
    <mergeCell ref="L114:L118"/>
    <mergeCell ref="M114:M118"/>
    <mergeCell ref="N114:N118"/>
    <mergeCell ref="O114:O118"/>
    <mergeCell ref="P114:P118"/>
    <mergeCell ref="A112:B112"/>
    <mergeCell ref="A113:B113"/>
    <mergeCell ref="B114:B118"/>
    <mergeCell ref="I114:I118"/>
    <mergeCell ref="M99:M103"/>
    <mergeCell ref="N99:N103"/>
    <mergeCell ref="O99:O103"/>
    <mergeCell ref="P99:P103"/>
    <mergeCell ref="A96:B96"/>
    <mergeCell ref="A97:B97"/>
    <mergeCell ref="A98:B98"/>
    <mergeCell ref="B99:B103"/>
    <mergeCell ref="I99:I103"/>
    <mergeCell ref="J99:J103"/>
    <mergeCell ref="A94:B94"/>
    <mergeCell ref="A95:B95"/>
    <mergeCell ref="B89:B93"/>
    <mergeCell ref="I89:I93"/>
    <mergeCell ref="J89:J93"/>
    <mergeCell ref="K89:K93"/>
    <mergeCell ref="L89:L93"/>
    <mergeCell ref="K99:K103"/>
    <mergeCell ref="L99:L103"/>
    <mergeCell ref="P80:P88"/>
    <mergeCell ref="I80:I88"/>
    <mergeCell ref="J80:J88"/>
    <mergeCell ref="K80:K88"/>
    <mergeCell ref="L80:L88"/>
    <mergeCell ref="M80:M88"/>
    <mergeCell ref="N80:N88"/>
    <mergeCell ref="O80:O88"/>
    <mergeCell ref="P89:P93"/>
    <mergeCell ref="M89:M93"/>
    <mergeCell ref="N89:N93"/>
    <mergeCell ref="O89:O93"/>
    <mergeCell ref="N70:N74"/>
    <mergeCell ref="O70:O74"/>
    <mergeCell ref="P70:P74"/>
    <mergeCell ref="A75:B75"/>
    <mergeCell ref="A76:B76"/>
    <mergeCell ref="A77:B77"/>
    <mergeCell ref="B70:B74"/>
    <mergeCell ref="I70:I74"/>
    <mergeCell ref="J70:J74"/>
    <mergeCell ref="K70:K74"/>
    <mergeCell ref="L70:L74"/>
    <mergeCell ref="M70:M74"/>
    <mergeCell ref="P55:P59"/>
    <mergeCell ref="I55:I59"/>
    <mergeCell ref="J55:J59"/>
    <mergeCell ref="K55:K59"/>
    <mergeCell ref="B65:B69"/>
    <mergeCell ref="I65:I69"/>
    <mergeCell ref="J65:J69"/>
    <mergeCell ref="K65:K69"/>
    <mergeCell ref="L65:L69"/>
    <mergeCell ref="M65:M69"/>
    <mergeCell ref="N65:N69"/>
    <mergeCell ref="O65:O69"/>
    <mergeCell ref="P65:P69"/>
    <mergeCell ref="P60:P64"/>
    <mergeCell ref="B60:B64"/>
    <mergeCell ref="I60:I64"/>
    <mergeCell ref="J60:J64"/>
    <mergeCell ref="K60:K64"/>
    <mergeCell ref="L60:L64"/>
    <mergeCell ref="M60:M64"/>
    <mergeCell ref="N60:N64"/>
    <mergeCell ref="O60:O64"/>
    <mergeCell ref="L55:L59"/>
    <mergeCell ref="M55:M59"/>
    <mergeCell ref="N55:N59"/>
    <mergeCell ref="A51:B51"/>
    <mergeCell ref="A52:B52"/>
    <mergeCell ref="A53:B53"/>
    <mergeCell ref="A54:B54"/>
    <mergeCell ref="B55:B59"/>
    <mergeCell ref="O55:O59"/>
    <mergeCell ref="K35:K39"/>
    <mergeCell ref="L35:L39"/>
    <mergeCell ref="M35:M39"/>
    <mergeCell ref="N35:N39"/>
    <mergeCell ref="O35:O39"/>
    <mergeCell ref="P35:P39"/>
    <mergeCell ref="P40:P44"/>
    <mergeCell ref="B45:B49"/>
    <mergeCell ref="I45:I49"/>
    <mergeCell ref="J45:J49"/>
    <mergeCell ref="K45:K49"/>
    <mergeCell ref="L45:L49"/>
    <mergeCell ref="M45:M49"/>
    <mergeCell ref="N45:N49"/>
    <mergeCell ref="O45:O49"/>
    <mergeCell ref="P45:P49"/>
    <mergeCell ref="B40:B44"/>
    <mergeCell ref="I40:I44"/>
    <mergeCell ref="J40:J44"/>
    <mergeCell ref="K40:K44"/>
    <mergeCell ref="L40:L44"/>
    <mergeCell ref="M40:M44"/>
    <mergeCell ref="N40:N44"/>
    <mergeCell ref="O40:O44"/>
    <mergeCell ref="N25:N29"/>
    <mergeCell ref="O25:O29"/>
    <mergeCell ref="P25:P29"/>
    <mergeCell ref="B30:B34"/>
    <mergeCell ref="I30:I34"/>
    <mergeCell ref="J30:J34"/>
    <mergeCell ref="K30:K34"/>
    <mergeCell ref="L30:L34"/>
    <mergeCell ref="M30:M34"/>
    <mergeCell ref="N30:N34"/>
    <mergeCell ref="O30:O34"/>
    <mergeCell ref="P30:P34"/>
    <mergeCell ref="K25:K29"/>
    <mergeCell ref="L25:L29"/>
    <mergeCell ref="A18:B18"/>
    <mergeCell ref="A19:B19"/>
    <mergeCell ref="A20:B20"/>
    <mergeCell ref="A21:B21"/>
    <mergeCell ref="A22:B22"/>
    <mergeCell ref="A23:B23"/>
    <mergeCell ref="M25:M29"/>
    <mergeCell ref="A12:B12"/>
    <mergeCell ref="A13:B13"/>
    <mergeCell ref="A14:B14"/>
    <mergeCell ref="A15:B15"/>
    <mergeCell ref="A16:B16"/>
    <mergeCell ref="A17:B17"/>
    <mergeCell ref="B85:B88"/>
    <mergeCell ref="I7:I8"/>
    <mergeCell ref="J7:J8"/>
    <mergeCell ref="A24:B24"/>
    <mergeCell ref="B25:B29"/>
    <mergeCell ref="I25:I29"/>
    <mergeCell ref="J25:J29"/>
    <mergeCell ref="B35:B39"/>
    <mergeCell ref="I35:I39"/>
    <mergeCell ref="J35:J39"/>
    <mergeCell ref="A50:B50"/>
    <mergeCell ref="A78:B78"/>
    <mergeCell ref="A79:B79"/>
    <mergeCell ref="B80:B84"/>
    <mergeCell ref="L7:Q7"/>
    <mergeCell ref="A10:B10"/>
    <mergeCell ref="A11:B11"/>
    <mergeCell ref="K1:P1"/>
    <mergeCell ref="K2:P2"/>
    <mergeCell ref="A3:P3"/>
    <mergeCell ref="A4:P4"/>
    <mergeCell ref="A6:A8"/>
    <mergeCell ref="B6:B8"/>
    <mergeCell ref="C6:H6"/>
    <mergeCell ref="I6:Q6"/>
    <mergeCell ref="C7:C8"/>
    <mergeCell ref="D7:H7"/>
    <mergeCell ref="K7:K8"/>
    <mergeCell ref="K331:K339"/>
    <mergeCell ref="L331:L339"/>
    <mergeCell ref="M331:M339"/>
    <mergeCell ref="N331:N339"/>
    <mergeCell ref="O331:O339"/>
    <mergeCell ref="B336:B339"/>
    <mergeCell ref="M124:M132"/>
    <mergeCell ref="N124:N132"/>
    <mergeCell ref="O124:O132"/>
    <mergeCell ref="I124:I132"/>
    <mergeCell ref="J124:J132"/>
    <mergeCell ref="K124:K132"/>
    <mergeCell ref="L124:L132"/>
    <mergeCell ref="A142:B142"/>
    <mergeCell ref="B143:B147"/>
    <mergeCell ref="I143:I147"/>
    <mergeCell ref="J143:J147"/>
    <mergeCell ref="K143:K147"/>
    <mergeCell ref="B133:B137"/>
    <mergeCell ref="B148:B152"/>
    <mergeCell ref="I148:I152"/>
    <mergeCell ref="J148:J152"/>
    <mergeCell ref="K148:K152"/>
    <mergeCell ref="I133:I137"/>
    <mergeCell ref="P124:P132"/>
    <mergeCell ref="B345:B348"/>
    <mergeCell ref="I340:I348"/>
    <mergeCell ref="J340:J348"/>
    <mergeCell ref="K340:K348"/>
    <mergeCell ref="L340:L348"/>
    <mergeCell ref="M340:M348"/>
    <mergeCell ref="N340:N348"/>
    <mergeCell ref="O340:O348"/>
    <mergeCell ref="P340:P348"/>
    <mergeCell ref="P331:P339"/>
    <mergeCell ref="A138:B138"/>
    <mergeCell ref="A139:B139"/>
    <mergeCell ref="A140:B140"/>
    <mergeCell ref="L143:L147"/>
    <mergeCell ref="M143:M147"/>
    <mergeCell ref="N143:N147"/>
    <mergeCell ref="O143:O147"/>
    <mergeCell ref="P143:P147"/>
    <mergeCell ref="B124:B128"/>
    <mergeCell ref="A141:B141"/>
    <mergeCell ref="B129:B132"/>
    <mergeCell ref="I331:I339"/>
    <mergeCell ref="J331:J339"/>
  </mergeCells>
  <pageMargins left="0.19685039370078741" right="0.15748031496062992" top="0.35433070866141736" bottom="0.23622047244094491" header="0" footer="0"/>
  <pageSetup paperSize="9" scale="56" firstPageNumber="6" fitToHeight="12" orientation="landscape" useFirstPageNumber="1" r:id="rId1"/>
  <headerFooter>
    <oddHeader>&amp;C&amp;P</oddHeader>
  </headerFooter>
  <rowBreaks count="8" manualBreakCount="8">
    <brk id="39" max="15" man="1"/>
    <brk id="108" max="15" man="1"/>
    <brk id="147" max="15" man="1"/>
    <brk id="236" max="15" man="1"/>
    <brk id="408" max="15" man="1"/>
    <brk id="444" max="15" man="1"/>
    <brk id="489" max="15" man="1"/>
    <brk id="524" max="15" man="1"/>
  </rowBreaks>
  <colBreaks count="1" manualBreakCount="1">
    <brk id="16" max="5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2018-2022</vt:lpstr>
      <vt:lpstr>'2018-2022'!Область_печати</vt:lpstr>
    </vt:vector>
  </TitlesOfParts>
  <Company>Работа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2020-01-13T04:29:57Z</cp:lastPrinted>
  <dcterms:created xsi:type="dcterms:W3CDTF">2014-10-03T07:10:09Z</dcterms:created>
  <dcterms:modified xsi:type="dcterms:W3CDTF">2020-01-15T04:09:54Z</dcterms:modified>
</cp:coreProperties>
</file>