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ябрь 2019\254-01-01-1463 от 11.11.2019\"/>
    </mc:Choice>
  </mc:AlternateContent>
  <bookViews>
    <workbookView xWindow="240" yWindow="195" windowWidth="15480" windowHeight="7875"/>
  </bookViews>
  <sheets>
    <sheet name="2018-2022" sheetId="2" r:id="rId1"/>
  </sheets>
  <definedNames>
    <definedName name="_xlnm.Print_Area" localSheetId="0">'2018-2022'!$A$1:$P$558</definedName>
  </definedNames>
  <calcPr calcId="162913"/>
</workbook>
</file>

<file path=xl/calcChain.xml><?xml version="1.0" encoding="utf-8"?>
<calcChain xmlns="http://schemas.openxmlformats.org/spreadsheetml/2006/main">
  <c r="D106" i="2" l="1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C129" i="2"/>
  <c r="C128" i="2"/>
  <c r="C127" i="2"/>
  <c r="C126" i="2"/>
  <c r="H125" i="2"/>
  <c r="G125" i="2"/>
  <c r="F125" i="2"/>
  <c r="E125" i="2"/>
  <c r="D125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C125" i="2" l="1"/>
  <c r="C194" i="2"/>
  <c r="C193" i="2"/>
  <c r="C192" i="2"/>
  <c r="C191" i="2"/>
  <c r="H190" i="2"/>
  <c r="G190" i="2"/>
  <c r="F190" i="2"/>
  <c r="E190" i="2"/>
  <c r="D190" i="2"/>
  <c r="E78" i="2"/>
  <c r="C558" i="2"/>
  <c r="C557" i="2"/>
  <c r="C556" i="2"/>
  <c r="C555" i="2"/>
  <c r="H554" i="2"/>
  <c r="G554" i="2"/>
  <c r="F554" i="2"/>
  <c r="E554" i="2"/>
  <c r="E544" i="2" s="1"/>
  <c r="D554" i="2"/>
  <c r="C553" i="2"/>
  <c r="C552" i="2"/>
  <c r="C551" i="2"/>
  <c r="C550" i="2"/>
  <c r="H549" i="2"/>
  <c r="G549" i="2"/>
  <c r="G544" i="2" s="1"/>
  <c r="F549" i="2"/>
  <c r="C549" i="2" s="1"/>
  <c r="E549" i="2"/>
  <c r="D549" i="2"/>
  <c r="H548" i="2"/>
  <c r="H518" i="2" s="1"/>
  <c r="G548" i="2"/>
  <c r="F548" i="2"/>
  <c r="E548" i="2"/>
  <c r="D548" i="2"/>
  <c r="D518" i="2" s="1"/>
  <c r="H547" i="2"/>
  <c r="G547" i="2"/>
  <c r="F547" i="2"/>
  <c r="C547" i="2" s="1"/>
  <c r="E547" i="2"/>
  <c r="D547" i="2"/>
  <c r="H546" i="2"/>
  <c r="G546" i="2"/>
  <c r="F546" i="2"/>
  <c r="E546" i="2"/>
  <c r="C546" i="2" s="1"/>
  <c r="D546" i="2"/>
  <c r="H545" i="2"/>
  <c r="G545" i="2"/>
  <c r="F545" i="2"/>
  <c r="E545" i="2"/>
  <c r="D545" i="2"/>
  <c r="C543" i="2"/>
  <c r="C542" i="2"/>
  <c r="C541" i="2"/>
  <c r="C540" i="2"/>
  <c r="H539" i="2"/>
  <c r="G539" i="2"/>
  <c r="F539" i="2"/>
  <c r="E539" i="2"/>
  <c r="D539" i="2"/>
  <c r="C538" i="2"/>
  <c r="C537" i="2"/>
  <c r="C536" i="2"/>
  <c r="C535" i="2"/>
  <c r="H534" i="2"/>
  <c r="G534" i="2"/>
  <c r="F534" i="2"/>
  <c r="E534" i="2"/>
  <c r="D534" i="2"/>
  <c r="C533" i="2"/>
  <c r="C532" i="2"/>
  <c r="C531" i="2"/>
  <c r="C530" i="2"/>
  <c r="H529" i="2"/>
  <c r="G529" i="2"/>
  <c r="G519" i="2" s="1"/>
  <c r="F529" i="2"/>
  <c r="E529" i="2"/>
  <c r="D529" i="2"/>
  <c r="C528" i="2"/>
  <c r="C527" i="2"/>
  <c r="C526" i="2"/>
  <c r="C525" i="2"/>
  <c r="H524" i="2"/>
  <c r="H519" i="2" s="1"/>
  <c r="G524" i="2"/>
  <c r="F524" i="2"/>
  <c r="E524" i="2"/>
  <c r="D524" i="2"/>
  <c r="D519" i="2" s="1"/>
  <c r="H523" i="2"/>
  <c r="G523" i="2"/>
  <c r="F523" i="2"/>
  <c r="E523" i="2"/>
  <c r="E518" i="2" s="1"/>
  <c r="D523" i="2"/>
  <c r="H522" i="2"/>
  <c r="G522" i="2"/>
  <c r="F522" i="2"/>
  <c r="E522" i="2"/>
  <c r="D522" i="2"/>
  <c r="H521" i="2"/>
  <c r="H516" i="2" s="1"/>
  <c r="G521" i="2"/>
  <c r="G516" i="2" s="1"/>
  <c r="F521" i="2"/>
  <c r="E521" i="2"/>
  <c r="D521" i="2"/>
  <c r="D516" i="2" s="1"/>
  <c r="H520" i="2"/>
  <c r="H515" i="2" s="1"/>
  <c r="G520" i="2"/>
  <c r="F520" i="2"/>
  <c r="E520" i="2"/>
  <c r="E515" i="2" s="1"/>
  <c r="D520" i="2"/>
  <c r="D515" i="2" s="1"/>
  <c r="E519" i="2"/>
  <c r="G518" i="2"/>
  <c r="F518" i="2"/>
  <c r="H517" i="2"/>
  <c r="G517" i="2"/>
  <c r="E517" i="2"/>
  <c r="D517" i="2"/>
  <c r="F516" i="2"/>
  <c r="E516" i="2"/>
  <c r="G515" i="2"/>
  <c r="C513" i="2"/>
  <c r="C512" i="2"/>
  <c r="C511" i="2"/>
  <c r="C510" i="2"/>
  <c r="H509" i="2"/>
  <c r="G509" i="2"/>
  <c r="F509" i="2"/>
  <c r="E509" i="2"/>
  <c r="D509" i="2"/>
  <c r="C508" i="2"/>
  <c r="C507" i="2"/>
  <c r="C506" i="2"/>
  <c r="C505" i="2"/>
  <c r="H504" i="2"/>
  <c r="G504" i="2"/>
  <c r="F504" i="2"/>
  <c r="E504" i="2"/>
  <c r="D504" i="2"/>
  <c r="C503" i="2"/>
  <c r="C502" i="2"/>
  <c r="C501" i="2"/>
  <c r="C500" i="2"/>
  <c r="H499" i="2"/>
  <c r="G499" i="2"/>
  <c r="F499" i="2"/>
  <c r="E499" i="2"/>
  <c r="D499" i="2"/>
  <c r="C499" i="2" s="1"/>
  <c r="C498" i="2"/>
  <c r="C497" i="2"/>
  <c r="C496" i="2"/>
  <c r="C495" i="2"/>
  <c r="H494" i="2"/>
  <c r="G494" i="2"/>
  <c r="F494" i="2"/>
  <c r="E494" i="2"/>
  <c r="E429" i="2" s="1"/>
  <c r="D494" i="2"/>
  <c r="C493" i="2"/>
  <c r="C492" i="2"/>
  <c r="C491" i="2"/>
  <c r="C490" i="2"/>
  <c r="H489" i="2"/>
  <c r="G489" i="2"/>
  <c r="F489" i="2"/>
  <c r="E489" i="2"/>
  <c r="D489" i="2"/>
  <c r="C488" i="2"/>
  <c r="C487" i="2"/>
  <c r="C486" i="2"/>
  <c r="C485" i="2"/>
  <c r="H484" i="2"/>
  <c r="G484" i="2"/>
  <c r="F484" i="2"/>
  <c r="E484" i="2"/>
  <c r="D484" i="2"/>
  <c r="C483" i="2"/>
  <c r="C482" i="2"/>
  <c r="C481" i="2"/>
  <c r="C480" i="2"/>
  <c r="H479" i="2"/>
  <c r="G479" i="2"/>
  <c r="F479" i="2"/>
  <c r="E479" i="2"/>
  <c r="D479" i="2"/>
  <c r="C479" i="2" s="1"/>
  <c r="C478" i="2"/>
  <c r="C477" i="2"/>
  <c r="C476" i="2"/>
  <c r="C475" i="2"/>
  <c r="H474" i="2"/>
  <c r="G474" i="2"/>
  <c r="F474" i="2"/>
  <c r="C474" i="2" s="1"/>
  <c r="E474" i="2"/>
  <c r="D474" i="2"/>
  <c r="C473" i="2"/>
  <c r="C472" i="2"/>
  <c r="C471" i="2"/>
  <c r="C470" i="2"/>
  <c r="H469" i="2"/>
  <c r="G469" i="2"/>
  <c r="F469" i="2"/>
  <c r="E469" i="2"/>
  <c r="D469" i="2"/>
  <c r="C469" i="2" s="1"/>
  <c r="C468" i="2"/>
  <c r="C467" i="2"/>
  <c r="C466" i="2"/>
  <c r="C465" i="2"/>
  <c r="H464" i="2"/>
  <c r="G464" i="2"/>
  <c r="F464" i="2"/>
  <c r="C464" i="2" s="1"/>
  <c r="E464" i="2"/>
  <c r="D464" i="2"/>
  <c r="C463" i="2"/>
  <c r="C462" i="2"/>
  <c r="C461" i="2"/>
  <c r="C460" i="2"/>
  <c r="H459" i="2"/>
  <c r="G459" i="2"/>
  <c r="F459" i="2"/>
  <c r="E459" i="2"/>
  <c r="D459" i="2"/>
  <c r="C459" i="2" s="1"/>
  <c r="C458" i="2"/>
  <c r="C457" i="2"/>
  <c r="C456" i="2"/>
  <c r="C455" i="2"/>
  <c r="H454" i="2"/>
  <c r="G454" i="2"/>
  <c r="F454" i="2"/>
  <c r="C454" i="2" s="1"/>
  <c r="E454" i="2"/>
  <c r="D454" i="2"/>
  <c r="C453" i="2"/>
  <c r="C452" i="2"/>
  <c r="C451" i="2"/>
  <c r="C450" i="2"/>
  <c r="H449" i="2"/>
  <c r="G449" i="2"/>
  <c r="F449" i="2"/>
  <c r="E449" i="2"/>
  <c r="D449" i="2"/>
  <c r="C449" i="2" s="1"/>
  <c r="C448" i="2"/>
  <c r="C447" i="2"/>
  <c r="C446" i="2"/>
  <c r="C445" i="2"/>
  <c r="H444" i="2"/>
  <c r="G444" i="2"/>
  <c r="F444" i="2"/>
  <c r="C444" i="2" s="1"/>
  <c r="E444" i="2"/>
  <c r="D444" i="2"/>
  <c r="C443" i="2"/>
  <c r="C442" i="2"/>
  <c r="C441" i="2"/>
  <c r="C440" i="2"/>
  <c r="H439" i="2"/>
  <c r="G439" i="2"/>
  <c r="F439" i="2"/>
  <c r="E439" i="2"/>
  <c r="D439" i="2"/>
  <c r="C439" i="2" s="1"/>
  <c r="C438" i="2"/>
  <c r="C437" i="2"/>
  <c r="C436" i="2"/>
  <c r="C435" i="2"/>
  <c r="H434" i="2"/>
  <c r="G434" i="2"/>
  <c r="G429" i="2" s="1"/>
  <c r="F434" i="2"/>
  <c r="E434" i="2"/>
  <c r="D434" i="2"/>
  <c r="H433" i="2"/>
  <c r="G433" i="2"/>
  <c r="F433" i="2"/>
  <c r="E433" i="2"/>
  <c r="D433" i="2"/>
  <c r="C433" i="2" s="1"/>
  <c r="H432" i="2"/>
  <c r="G432" i="2"/>
  <c r="F432" i="2"/>
  <c r="E432" i="2"/>
  <c r="D432" i="2"/>
  <c r="H431" i="2"/>
  <c r="G431" i="2"/>
  <c r="F431" i="2"/>
  <c r="E431" i="2"/>
  <c r="D431" i="2"/>
  <c r="H430" i="2"/>
  <c r="G430" i="2"/>
  <c r="G294" i="2" s="1"/>
  <c r="F430" i="2"/>
  <c r="E430" i="2"/>
  <c r="D430" i="2"/>
  <c r="H429" i="2"/>
  <c r="C428" i="2"/>
  <c r="C427" i="2"/>
  <c r="C426" i="2"/>
  <c r="C425" i="2"/>
  <c r="H424" i="2"/>
  <c r="G424" i="2"/>
  <c r="F424" i="2"/>
  <c r="E424" i="2"/>
  <c r="D424" i="2"/>
  <c r="C423" i="2"/>
  <c r="C422" i="2"/>
  <c r="C421" i="2"/>
  <c r="C420" i="2"/>
  <c r="H419" i="2"/>
  <c r="G419" i="2"/>
  <c r="F419" i="2"/>
  <c r="E419" i="2"/>
  <c r="D419" i="2"/>
  <c r="C418" i="2"/>
  <c r="C417" i="2"/>
  <c r="C416" i="2"/>
  <c r="C415" i="2"/>
  <c r="H414" i="2"/>
  <c r="G414" i="2"/>
  <c r="F414" i="2"/>
  <c r="E414" i="2"/>
  <c r="D414" i="2"/>
  <c r="C413" i="2"/>
  <c r="C412" i="2"/>
  <c r="C411" i="2"/>
  <c r="C410" i="2"/>
  <c r="C409" i="2"/>
  <c r="H408" i="2"/>
  <c r="G408" i="2"/>
  <c r="F408" i="2"/>
  <c r="E408" i="2"/>
  <c r="D408" i="2"/>
  <c r="C407" i="2"/>
  <c r="C406" i="2"/>
  <c r="C405" i="2"/>
  <c r="C404" i="2"/>
  <c r="H403" i="2"/>
  <c r="G403" i="2"/>
  <c r="F403" i="2"/>
  <c r="E403" i="2"/>
  <c r="D403" i="2"/>
  <c r="C402" i="2"/>
  <c r="C401" i="2"/>
  <c r="C400" i="2"/>
  <c r="C399" i="2"/>
  <c r="H398" i="2"/>
  <c r="G398" i="2"/>
  <c r="F398" i="2"/>
  <c r="E398" i="2"/>
  <c r="D398" i="2"/>
  <c r="C397" i="2"/>
  <c r="C396" i="2"/>
  <c r="C395" i="2"/>
  <c r="C394" i="2"/>
  <c r="H393" i="2"/>
  <c r="G393" i="2"/>
  <c r="F393" i="2"/>
  <c r="E393" i="2"/>
  <c r="D393" i="2"/>
  <c r="C392" i="2"/>
  <c r="C391" i="2"/>
  <c r="C390" i="2"/>
  <c r="C389" i="2"/>
  <c r="H388" i="2"/>
  <c r="G388" i="2"/>
  <c r="F388" i="2"/>
  <c r="E388" i="2"/>
  <c r="D388" i="2"/>
  <c r="C387" i="2"/>
  <c r="C386" i="2"/>
  <c r="C385" i="2"/>
  <c r="C384" i="2"/>
  <c r="H383" i="2"/>
  <c r="G383" i="2"/>
  <c r="F383" i="2"/>
  <c r="E383" i="2"/>
  <c r="D383" i="2"/>
  <c r="C382" i="2"/>
  <c r="C381" i="2"/>
  <c r="C380" i="2"/>
  <c r="C379" i="2"/>
  <c r="H378" i="2"/>
  <c r="G378" i="2"/>
  <c r="F378" i="2"/>
  <c r="E378" i="2"/>
  <c r="D378" i="2"/>
  <c r="C377" i="2"/>
  <c r="D376" i="2"/>
  <c r="C376" i="2" s="1"/>
  <c r="C375" i="2"/>
  <c r="C374" i="2"/>
  <c r="H373" i="2"/>
  <c r="G373" i="2"/>
  <c r="F373" i="2"/>
  <c r="E373" i="2"/>
  <c r="C372" i="2"/>
  <c r="C371" i="2"/>
  <c r="C370" i="2"/>
  <c r="C369" i="2"/>
  <c r="H368" i="2"/>
  <c r="H358" i="2" s="1"/>
  <c r="G368" i="2"/>
  <c r="F368" i="2"/>
  <c r="E368" i="2"/>
  <c r="D368" i="2"/>
  <c r="C367" i="2"/>
  <c r="C366" i="2"/>
  <c r="C365" i="2"/>
  <c r="C364" i="2"/>
  <c r="H363" i="2"/>
  <c r="G363" i="2"/>
  <c r="F363" i="2"/>
  <c r="F358" i="2" s="1"/>
  <c r="E363" i="2"/>
  <c r="E358" i="2" s="1"/>
  <c r="D363" i="2"/>
  <c r="H362" i="2"/>
  <c r="G362" i="2"/>
  <c r="F362" i="2"/>
  <c r="E362" i="2"/>
  <c r="D362" i="2"/>
  <c r="H361" i="2"/>
  <c r="G361" i="2"/>
  <c r="G296" i="2" s="1"/>
  <c r="F361" i="2"/>
  <c r="E361" i="2"/>
  <c r="H360" i="2"/>
  <c r="G360" i="2"/>
  <c r="F360" i="2"/>
  <c r="E360" i="2"/>
  <c r="D360" i="2"/>
  <c r="H359" i="2"/>
  <c r="G359" i="2"/>
  <c r="F359" i="2"/>
  <c r="E359" i="2"/>
  <c r="D359" i="2"/>
  <c r="C357" i="2"/>
  <c r="C356" i="2"/>
  <c r="C355" i="2"/>
  <c r="C354" i="2"/>
  <c r="H353" i="2"/>
  <c r="G353" i="2"/>
  <c r="F353" i="2"/>
  <c r="E353" i="2"/>
  <c r="D353" i="2"/>
  <c r="C352" i="2"/>
  <c r="C351" i="2"/>
  <c r="C350" i="2"/>
  <c r="C349" i="2"/>
  <c r="H348" i="2"/>
  <c r="G348" i="2"/>
  <c r="F348" i="2"/>
  <c r="E348" i="2"/>
  <c r="D348" i="2"/>
  <c r="C347" i="2"/>
  <c r="C346" i="2"/>
  <c r="C345" i="2"/>
  <c r="C344" i="2"/>
  <c r="H343" i="2"/>
  <c r="G343" i="2"/>
  <c r="F343" i="2"/>
  <c r="E343" i="2"/>
  <c r="D343" i="2"/>
  <c r="C342" i="2"/>
  <c r="C341" i="2"/>
  <c r="C340" i="2"/>
  <c r="C339" i="2"/>
  <c r="H338" i="2"/>
  <c r="G338" i="2"/>
  <c r="F338" i="2"/>
  <c r="E338" i="2"/>
  <c r="D338" i="2"/>
  <c r="C337" i="2"/>
  <c r="C336" i="2"/>
  <c r="C335" i="2"/>
  <c r="C334" i="2"/>
  <c r="H333" i="2"/>
  <c r="G333" i="2"/>
  <c r="G318" i="2" s="1"/>
  <c r="F333" i="2"/>
  <c r="E333" i="2"/>
  <c r="D333" i="2"/>
  <c r="C332" i="2"/>
  <c r="C331" i="2"/>
  <c r="C330" i="2"/>
  <c r="C329" i="2"/>
  <c r="P328" i="2"/>
  <c r="H328" i="2"/>
  <c r="G328" i="2"/>
  <c r="F328" i="2"/>
  <c r="E328" i="2"/>
  <c r="E318" i="2" s="1"/>
  <c r="D328" i="2"/>
  <c r="C327" i="2"/>
  <c r="C326" i="2"/>
  <c r="C325" i="2"/>
  <c r="C324" i="2"/>
  <c r="H323" i="2"/>
  <c r="G323" i="2"/>
  <c r="F323" i="2"/>
  <c r="E323" i="2"/>
  <c r="D323" i="2"/>
  <c r="H322" i="2"/>
  <c r="G322" i="2"/>
  <c r="F322" i="2"/>
  <c r="E322" i="2"/>
  <c r="D322" i="2"/>
  <c r="H321" i="2"/>
  <c r="G321" i="2"/>
  <c r="F321" i="2"/>
  <c r="E321" i="2"/>
  <c r="D321" i="2"/>
  <c r="C321" i="2" s="1"/>
  <c r="H320" i="2"/>
  <c r="G320" i="2"/>
  <c r="F320" i="2"/>
  <c r="E320" i="2"/>
  <c r="E295" i="2" s="1"/>
  <c r="D320" i="2"/>
  <c r="H319" i="2"/>
  <c r="G319" i="2"/>
  <c r="F319" i="2"/>
  <c r="C319" i="2" s="1"/>
  <c r="E319" i="2"/>
  <c r="D319" i="2"/>
  <c r="C317" i="2"/>
  <c r="C316" i="2"/>
  <c r="C315" i="2"/>
  <c r="C314" i="2"/>
  <c r="H313" i="2"/>
  <c r="G313" i="2"/>
  <c r="F313" i="2"/>
  <c r="C313" i="2" s="1"/>
  <c r="E313" i="2"/>
  <c r="D313" i="2"/>
  <c r="C312" i="2"/>
  <c r="C311" i="2"/>
  <c r="C310" i="2"/>
  <c r="C309" i="2"/>
  <c r="H308" i="2"/>
  <c r="G308" i="2"/>
  <c r="F308" i="2"/>
  <c r="E308" i="2"/>
  <c r="D308" i="2"/>
  <c r="C308" i="2"/>
  <c r="C307" i="2"/>
  <c r="C306" i="2"/>
  <c r="C305" i="2"/>
  <c r="C304" i="2"/>
  <c r="H303" i="2"/>
  <c r="H298" i="2" s="1"/>
  <c r="G303" i="2"/>
  <c r="F303" i="2"/>
  <c r="E303" i="2"/>
  <c r="D303" i="2"/>
  <c r="D298" i="2" s="1"/>
  <c r="H302" i="2"/>
  <c r="G302" i="2"/>
  <c r="G297" i="2" s="1"/>
  <c r="F302" i="2"/>
  <c r="E302" i="2"/>
  <c r="D302" i="2"/>
  <c r="C302" i="2"/>
  <c r="H301" i="2"/>
  <c r="G301" i="2"/>
  <c r="F301" i="2"/>
  <c r="E301" i="2"/>
  <c r="C301" i="2" s="1"/>
  <c r="D301" i="2"/>
  <c r="H300" i="2"/>
  <c r="G300" i="2"/>
  <c r="G295" i="2" s="1"/>
  <c r="F300" i="2"/>
  <c r="C300" i="2" s="1"/>
  <c r="E300" i="2"/>
  <c r="D300" i="2"/>
  <c r="H299" i="2"/>
  <c r="H294" i="2" s="1"/>
  <c r="G299" i="2"/>
  <c r="F299" i="2"/>
  <c r="E299" i="2"/>
  <c r="D299" i="2"/>
  <c r="D294" i="2" s="1"/>
  <c r="G298" i="2"/>
  <c r="F298" i="2"/>
  <c r="E297" i="2"/>
  <c r="F296" i="2"/>
  <c r="F294" i="2"/>
  <c r="C292" i="2"/>
  <c r="C291" i="2"/>
  <c r="C290" i="2"/>
  <c r="C289" i="2"/>
  <c r="H288" i="2"/>
  <c r="G288" i="2"/>
  <c r="F288" i="2"/>
  <c r="E288" i="2"/>
  <c r="C288" i="2" s="1"/>
  <c r="D288" i="2"/>
  <c r="C287" i="2"/>
  <c r="C286" i="2"/>
  <c r="C285" i="2"/>
  <c r="C284" i="2"/>
  <c r="H283" i="2"/>
  <c r="G283" i="2"/>
  <c r="G278" i="2" s="1"/>
  <c r="F283" i="2"/>
  <c r="F278" i="2" s="1"/>
  <c r="E283" i="2"/>
  <c r="D283" i="2"/>
  <c r="C283" i="2"/>
  <c r="H282" i="2"/>
  <c r="G282" i="2"/>
  <c r="F282" i="2"/>
  <c r="E282" i="2"/>
  <c r="C282" i="2" s="1"/>
  <c r="D282" i="2"/>
  <c r="H281" i="2"/>
  <c r="G281" i="2"/>
  <c r="F281" i="2"/>
  <c r="C281" i="2" s="1"/>
  <c r="E281" i="2"/>
  <c r="D281" i="2"/>
  <c r="H280" i="2"/>
  <c r="G280" i="2"/>
  <c r="F280" i="2"/>
  <c r="E280" i="2"/>
  <c r="D280" i="2"/>
  <c r="H279" i="2"/>
  <c r="G279" i="2"/>
  <c r="F279" i="2"/>
  <c r="C279" i="2" s="1"/>
  <c r="E279" i="2"/>
  <c r="D279" i="2"/>
  <c r="H278" i="2"/>
  <c r="E278" i="2"/>
  <c r="C278" i="2" s="1"/>
  <c r="D278" i="2"/>
  <c r="C277" i="2"/>
  <c r="C276" i="2"/>
  <c r="C275" i="2"/>
  <c r="C274" i="2"/>
  <c r="H273" i="2"/>
  <c r="G273" i="2"/>
  <c r="F273" i="2"/>
  <c r="C273" i="2" s="1"/>
  <c r="E273" i="2"/>
  <c r="D273" i="2"/>
  <c r="C272" i="2"/>
  <c r="C271" i="2"/>
  <c r="C270" i="2"/>
  <c r="C269" i="2"/>
  <c r="H268" i="2"/>
  <c r="H263" i="2" s="1"/>
  <c r="G268" i="2"/>
  <c r="F268" i="2"/>
  <c r="E268" i="2"/>
  <c r="D268" i="2"/>
  <c r="D263" i="2" s="1"/>
  <c r="H267" i="2"/>
  <c r="G267" i="2"/>
  <c r="F267" i="2"/>
  <c r="C267" i="2" s="1"/>
  <c r="E267" i="2"/>
  <c r="D267" i="2"/>
  <c r="H266" i="2"/>
  <c r="G266" i="2"/>
  <c r="F266" i="2"/>
  <c r="E266" i="2"/>
  <c r="D266" i="2"/>
  <c r="H265" i="2"/>
  <c r="G265" i="2"/>
  <c r="F265" i="2"/>
  <c r="E265" i="2"/>
  <c r="D265" i="2"/>
  <c r="C265" i="2"/>
  <c r="H264" i="2"/>
  <c r="G264" i="2"/>
  <c r="F264" i="2"/>
  <c r="E264" i="2"/>
  <c r="C264" i="2" s="1"/>
  <c r="D264" i="2"/>
  <c r="G263" i="2"/>
  <c r="F263" i="2"/>
  <c r="C262" i="2"/>
  <c r="C261" i="2"/>
  <c r="C260" i="2"/>
  <c r="C259" i="2"/>
  <c r="H258" i="2"/>
  <c r="G258" i="2"/>
  <c r="F258" i="2"/>
  <c r="E258" i="2"/>
  <c r="C258" i="2" s="1"/>
  <c r="D258" i="2"/>
  <c r="C257" i="2"/>
  <c r="C256" i="2"/>
  <c r="C255" i="2"/>
  <c r="C254" i="2"/>
  <c r="H253" i="2"/>
  <c r="G253" i="2"/>
  <c r="F253" i="2"/>
  <c r="E253" i="2"/>
  <c r="D253" i="2"/>
  <c r="C253" i="2"/>
  <c r="C252" i="2"/>
  <c r="C251" i="2"/>
  <c r="C250" i="2"/>
  <c r="C249" i="2"/>
  <c r="H248" i="2"/>
  <c r="H238" i="2" s="1"/>
  <c r="G248" i="2"/>
  <c r="F248" i="2"/>
  <c r="E248" i="2"/>
  <c r="C248" i="2" s="1"/>
  <c r="D248" i="2"/>
  <c r="C247" i="2"/>
  <c r="C246" i="2"/>
  <c r="C245" i="2"/>
  <c r="C244" i="2"/>
  <c r="H243" i="2"/>
  <c r="G243" i="2"/>
  <c r="F243" i="2"/>
  <c r="F238" i="2" s="1"/>
  <c r="E243" i="2"/>
  <c r="D243" i="2"/>
  <c r="H242" i="2"/>
  <c r="G242" i="2"/>
  <c r="F242" i="2"/>
  <c r="E242" i="2"/>
  <c r="D242" i="2"/>
  <c r="D19" i="2" s="1"/>
  <c r="H241" i="2"/>
  <c r="G241" i="2"/>
  <c r="F241" i="2"/>
  <c r="C241" i="2" s="1"/>
  <c r="E241" i="2"/>
  <c r="D241" i="2"/>
  <c r="H240" i="2"/>
  <c r="H17" i="2" s="1"/>
  <c r="G240" i="2"/>
  <c r="F240" i="2"/>
  <c r="E240" i="2"/>
  <c r="D240" i="2"/>
  <c r="H239" i="2"/>
  <c r="G239" i="2"/>
  <c r="F239" i="2"/>
  <c r="E239" i="2"/>
  <c r="D239" i="2"/>
  <c r="C239" i="2"/>
  <c r="D238" i="2"/>
  <c r="C237" i="2"/>
  <c r="C236" i="2"/>
  <c r="C235" i="2"/>
  <c r="C234" i="2"/>
  <c r="C233" i="2"/>
  <c r="C232" i="2"/>
  <c r="C231" i="2"/>
  <c r="C230" i="2"/>
  <c r="H229" i="2"/>
  <c r="G229" i="2"/>
  <c r="F229" i="2"/>
  <c r="C229" i="2" s="1"/>
  <c r="E229" i="2"/>
  <c r="D229" i="2"/>
  <c r="C228" i="2"/>
  <c r="C227" i="2"/>
  <c r="C226" i="2"/>
  <c r="C225" i="2"/>
  <c r="C224" i="2"/>
  <c r="C223" i="2"/>
  <c r="C222" i="2"/>
  <c r="C221" i="2"/>
  <c r="H220" i="2"/>
  <c r="H215" i="2" s="1"/>
  <c r="G220" i="2"/>
  <c r="F220" i="2"/>
  <c r="E220" i="2"/>
  <c r="D220" i="2"/>
  <c r="D215" i="2" s="1"/>
  <c r="H219" i="2"/>
  <c r="G219" i="2"/>
  <c r="F219" i="2"/>
  <c r="E219" i="2"/>
  <c r="D219" i="2"/>
  <c r="C219" i="2"/>
  <c r="H218" i="2"/>
  <c r="G218" i="2"/>
  <c r="F218" i="2"/>
  <c r="E218" i="2"/>
  <c r="C218" i="2" s="1"/>
  <c r="D218" i="2"/>
  <c r="H217" i="2"/>
  <c r="G217" i="2"/>
  <c r="C217" i="2" s="1"/>
  <c r="F217" i="2"/>
  <c r="E217" i="2"/>
  <c r="D217" i="2"/>
  <c r="H216" i="2"/>
  <c r="G216" i="2"/>
  <c r="F216" i="2"/>
  <c r="E216" i="2"/>
  <c r="C216" i="2" s="1"/>
  <c r="D216" i="2"/>
  <c r="G215" i="2"/>
  <c r="F215" i="2"/>
  <c r="C214" i="2"/>
  <c r="C213" i="2"/>
  <c r="C212" i="2"/>
  <c r="C211" i="2"/>
  <c r="H210" i="2"/>
  <c r="G210" i="2"/>
  <c r="F210" i="2"/>
  <c r="E210" i="2"/>
  <c r="C210" i="2" s="1"/>
  <c r="D210" i="2"/>
  <c r="C209" i="2"/>
  <c r="C208" i="2"/>
  <c r="C207" i="2"/>
  <c r="C206" i="2"/>
  <c r="H205" i="2"/>
  <c r="G205" i="2"/>
  <c r="F205" i="2"/>
  <c r="C205" i="2" s="1"/>
  <c r="E205" i="2"/>
  <c r="D205" i="2"/>
  <c r="C204" i="2"/>
  <c r="C203" i="2"/>
  <c r="C202" i="2"/>
  <c r="C201" i="2"/>
  <c r="H200" i="2"/>
  <c r="H195" i="2" s="1"/>
  <c r="G200" i="2"/>
  <c r="F200" i="2"/>
  <c r="E200" i="2"/>
  <c r="D200" i="2"/>
  <c r="D195" i="2" s="1"/>
  <c r="H199" i="2"/>
  <c r="G199" i="2"/>
  <c r="F199" i="2"/>
  <c r="C199" i="2" s="1"/>
  <c r="E199" i="2"/>
  <c r="D199" i="2"/>
  <c r="H198" i="2"/>
  <c r="G198" i="2"/>
  <c r="F198" i="2"/>
  <c r="E198" i="2"/>
  <c r="D198" i="2"/>
  <c r="H197" i="2"/>
  <c r="G197" i="2"/>
  <c r="F197" i="2"/>
  <c r="E197" i="2"/>
  <c r="D197" i="2"/>
  <c r="C197" i="2"/>
  <c r="H196" i="2"/>
  <c r="G196" i="2"/>
  <c r="F196" i="2"/>
  <c r="E196" i="2"/>
  <c r="C196" i="2" s="1"/>
  <c r="D196" i="2"/>
  <c r="G195" i="2"/>
  <c r="F195" i="2"/>
  <c r="C189" i="2"/>
  <c r="C188" i="2"/>
  <c r="C187" i="2"/>
  <c r="C186" i="2"/>
  <c r="H185" i="2"/>
  <c r="G185" i="2"/>
  <c r="F185" i="2"/>
  <c r="E185" i="2"/>
  <c r="C185" i="2" s="1"/>
  <c r="D185" i="2"/>
  <c r="C184" i="2"/>
  <c r="C183" i="2"/>
  <c r="C182" i="2"/>
  <c r="C181" i="2"/>
  <c r="H180" i="2"/>
  <c r="G180" i="2"/>
  <c r="F180" i="2"/>
  <c r="E180" i="2"/>
  <c r="D180" i="2"/>
  <c r="C180" i="2"/>
  <c r="C179" i="2"/>
  <c r="C178" i="2"/>
  <c r="C177" i="2"/>
  <c r="C176" i="2"/>
  <c r="H175" i="2"/>
  <c r="G175" i="2"/>
  <c r="F175" i="2"/>
  <c r="E175" i="2"/>
  <c r="C175" i="2" s="1"/>
  <c r="D175" i="2"/>
  <c r="C174" i="2"/>
  <c r="C173" i="2"/>
  <c r="C172" i="2"/>
  <c r="C171" i="2"/>
  <c r="H170" i="2"/>
  <c r="G170" i="2"/>
  <c r="F170" i="2"/>
  <c r="C170" i="2" s="1"/>
  <c r="E170" i="2"/>
  <c r="D170" i="2"/>
  <c r="C169" i="2"/>
  <c r="C168" i="2"/>
  <c r="C167" i="2"/>
  <c r="C166" i="2"/>
  <c r="H165" i="2"/>
  <c r="G165" i="2"/>
  <c r="F165" i="2"/>
  <c r="E165" i="2"/>
  <c r="D165" i="2"/>
  <c r="C164" i="2"/>
  <c r="C163" i="2"/>
  <c r="C162" i="2"/>
  <c r="C161" i="2"/>
  <c r="H160" i="2"/>
  <c r="G160" i="2"/>
  <c r="F160" i="2"/>
  <c r="C160" i="2" s="1"/>
  <c r="E160" i="2"/>
  <c r="D160" i="2"/>
  <c r="C159" i="2"/>
  <c r="C158" i="2"/>
  <c r="C157" i="2"/>
  <c r="C156" i="2"/>
  <c r="H155" i="2"/>
  <c r="G155" i="2"/>
  <c r="F155" i="2"/>
  <c r="E155" i="2"/>
  <c r="D155" i="2"/>
  <c r="C154" i="2"/>
  <c r="C153" i="2"/>
  <c r="C152" i="2"/>
  <c r="C151" i="2"/>
  <c r="H150" i="2"/>
  <c r="G150" i="2"/>
  <c r="F150" i="2"/>
  <c r="E150" i="2"/>
  <c r="D150" i="2"/>
  <c r="C150" i="2"/>
  <c r="C149" i="2"/>
  <c r="C148" i="2"/>
  <c r="C147" i="2"/>
  <c r="C146" i="2"/>
  <c r="H145" i="2"/>
  <c r="G145" i="2"/>
  <c r="F145" i="2"/>
  <c r="E145" i="2"/>
  <c r="C145" i="2" s="1"/>
  <c r="D145" i="2"/>
  <c r="C144" i="2"/>
  <c r="C143" i="2"/>
  <c r="C142" i="2"/>
  <c r="C141" i="2"/>
  <c r="H140" i="2"/>
  <c r="G140" i="2"/>
  <c r="F140" i="2"/>
  <c r="E140" i="2"/>
  <c r="D140" i="2"/>
  <c r="C140" i="2"/>
  <c r="C139" i="2"/>
  <c r="C138" i="2"/>
  <c r="C137" i="2"/>
  <c r="C136" i="2"/>
  <c r="H135" i="2"/>
  <c r="G135" i="2"/>
  <c r="F135" i="2"/>
  <c r="E135" i="2"/>
  <c r="E130" i="2" s="1"/>
  <c r="D135" i="2"/>
  <c r="C132" i="2"/>
  <c r="C131" i="2"/>
  <c r="C124" i="2"/>
  <c r="C123" i="2"/>
  <c r="C122" i="2"/>
  <c r="C121" i="2"/>
  <c r="H120" i="2"/>
  <c r="G120" i="2"/>
  <c r="F120" i="2"/>
  <c r="E120" i="2"/>
  <c r="D120" i="2"/>
  <c r="C119" i="2"/>
  <c r="C118" i="2"/>
  <c r="C117" i="2"/>
  <c r="C116" i="2"/>
  <c r="H115" i="2"/>
  <c r="G115" i="2"/>
  <c r="F115" i="2"/>
  <c r="E115" i="2"/>
  <c r="D115" i="2"/>
  <c r="C114" i="2"/>
  <c r="C113" i="2"/>
  <c r="C112" i="2"/>
  <c r="C111" i="2"/>
  <c r="H110" i="2"/>
  <c r="G110" i="2"/>
  <c r="F110" i="2"/>
  <c r="E110" i="2"/>
  <c r="E105" i="2" s="1"/>
  <c r="D110" i="2"/>
  <c r="C109" i="2"/>
  <c r="C108" i="2"/>
  <c r="C107" i="2"/>
  <c r="C106" i="2"/>
  <c r="C104" i="2"/>
  <c r="C103" i="2"/>
  <c r="C102" i="2"/>
  <c r="C101" i="2"/>
  <c r="H100" i="2"/>
  <c r="G100" i="2"/>
  <c r="F100" i="2"/>
  <c r="E100" i="2"/>
  <c r="D100" i="2"/>
  <c r="C100" i="2"/>
  <c r="C99" i="2"/>
  <c r="C98" i="2"/>
  <c r="C97" i="2"/>
  <c r="C96" i="2"/>
  <c r="H95" i="2"/>
  <c r="G95" i="2"/>
  <c r="F95" i="2"/>
  <c r="F90" i="2" s="1"/>
  <c r="E95" i="2"/>
  <c r="D95" i="2"/>
  <c r="H94" i="2"/>
  <c r="G94" i="2"/>
  <c r="F94" i="2"/>
  <c r="E94" i="2"/>
  <c r="D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C91" i="2" s="1"/>
  <c r="E91" i="2"/>
  <c r="D91" i="2"/>
  <c r="H90" i="2"/>
  <c r="G90" i="2"/>
  <c r="D90" i="2"/>
  <c r="C89" i="2"/>
  <c r="C88" i="2"/>
  <c r="C87" i="2"/>
  <c r="C86" i="2"/>
  <c r="H85" i="2"/>
  <c r="G85" i="2"/>
  <c r="F85" i="2"/>
  <c r="E85" i="2"/>
  <c r="D85" i="2"/>
  <c r="C84" i="2"/>
  <c r="C83" i="2"/>
  <c r="C82" i="2"/>
  <c r="C81" i="2"/>
  <c r="H80" i="2"/>
  <c r="H75" i="2" s="1"/>
  <c r="G80" i="2"/>
  <c r="G75" i="2" s="1"/>
  <c r="F80" i="2"/>
  <c r="E80" i="2"/>
  <c r="D80" i="2"/>
  <c r="D75" i="2" s="1"/>
  <c r="C80" i="2"/>
  <c r="H79" i="2"/>
  <c r="G79" i="2"/>
  <c r="F79" i="2"/>
  <c r="E79" i="2"/>
  <c r="C79" i="2" s="1"/>
  <c r="D79" i="2"/>
  <c r="H78" i="2"/>
  <c r="G78" i="2"/>
  <c r="F78" i="2"/>
  <c r="D78" i="2"/>
  <c r="H77" i="2"/>
  <c r="G77" i="2"/>
  <c r="F77" i="2"/>
  <c r="E77" i="2"/>
  <c r="D77" i="2"/>
  <c r="H76" i="2"/>
  <c r="G76" i="2"/>
  <c r="F76" i="2"/>
  <c r="E76" i="2"/>
  <c r="D76" i="2"/>
  <c r="F75" i="2"/>
  <c r="C74" i="2"/>
  <c r="C73" i="2"/>
  <c r="C72" i="2"/>
  <c r="C71" i="2"/>
  <c r="H70" i="2"/>
  <c r="G70" i="2"/>
  <c r="F70" i="2"/>
  <c r="E70" i="2"/>
  <c r="D70" i="2"/>
  <c r="C69" i="2"/>
  <c r="C68" i="2"/>
  <c r="C67" i="2"/>
  <c r="C66" i="2"/>
  <c r="H65" i="2"/>
  <c r="G65" i="2"/>
  <c r="F65" i="2"/>
  <c r="E65" i="2"/>
  <c r="D65" i="2"/>
  <c r="C65" i="2"/>
  <c r="C64" i="2"/>
  <c r="C63" i="2"/>
  <c r="C62" i="2"/>
  <c r="C61" i="2"/>
  <c r="H60" i="2"/>
  <c r="G60" i="2"/>
  <c r="F60" i="2"/>
  <c r="E60" i="2"/>
  <c r="C60" i="2" s="1"/>
  <c r="D60" i="2"/>
  <c r="C59" i="2"/>
  <c r="C58" i="2"/>
  <c r="C57" i="2"/>
  <c r="C56" i="2"/>
  <c r="H55" i="2"/>
  <c r="G55" i="2"/>
  <c r="C55" i="2" s="1"/>
  <c r="F55" i="2"/>
  <c r="E55" i="2"/>
  <c r="D55" i="2"/>
  <c r="H54" i="2"/>
  <c r="G54" i="2"/>
  <c r="F54" i="2"/>
  <c r="E54" i="2"/>
  <c r="D54" i="2"/>
  <c r="H53" i="2"/>
  <c r="G53" i="2"/>
  <c r="F53" i="2"/>
  <c r="C53" i="2" s="1"/>
  <c r="E53" i="2"/>
  <c r="D53" i="2"/>
  <c r="H52" i="2"/>
  <c r="G52" i="2"/>
  <c r="F52" i="2"/>
  <c r="E52" i="2"/>
  <c r="D52" i="2"/>
  <c r="H51" i="2"/>
  <c r="G51" i="2"/>
  <c r="F51" i="2"/>
  <c r="E51" i="2"/>
  <c r="D51" i="2"/>
  <c r="F50" i="2"/>
  <c r="C49" i="2"/>
  <c r="C48" i="2"/>
  <c r="C47" i="2"/>
  <c r="C46" i="2"/>
  <c r="H45" i="2"/>
  <c r="G45" i="2"/>
  <c r="F45" i="2"/>
  <c r="C45" i="2" s="1"/>
  <c r="E45" i="2"/>
  <c r="D45" i="2"/>
  <c r="C44" i="2"/>
  <c r="C43" i="2"/>
  <c r="C42" i="2"/>
  <c r="C41" i="2"/>
  <c r="H40" i="2"/>
  <c r="G40" i="2"/>
  <c r="F40" i="2"/>
  <c r="E40" i="2"/>
  <c r="D40" i="2"/>
  <c r="C39" i="2"/>
  <c r="C38" i="2"/>
  <c r="C37" i="2"/>
  <c r="C36" i="2"/>
  <c r="H35" i="2"/>
  <c r="G35" i="2"/>
  <c r="F35" i="2"/>
  <c r="C35" i="2" s="1"/>
  <c r="E35" i="2"/>
  <c r="D35" i="2"/>
  <c r="C34" i="2"/>
  <c r="C33" i="2"/>
  <c r="C32" i="2"/>
  <c r="C31" i="2"/>
  <c r="H30" i="2"/>
  <c r="H20" i="2" s="1"/>
  <c r="G30" i="2"/>
  <c r="F30" i="2"/>
  <c r="E30" i="2"/>
  <c r="D30" i="2"/>
  <c r="C29" i="2"/>
  <c r="C28" i="2"/>
  <c r="C27" i="2"/>
  <c r="C26" i="2"/>
  <c r="H25" i="2"/>
  <c r="G25" i="2"/>
  <c r="F25" i="2"/>
  <c r="E25" i="2"/>
  <c r="D25" i="2"/>
  <c r="C25" i="2"/>
  <c r="H24" i="2"/>
  <c r="G24" i="2"/>
  <c r="F24" i="2"/>
  <c r="E24" i="2"/>
  <c r="D24" i="2"/>
  <c r="H23" i="2"/>
  <c r="G23" i="2"/>
  <c r="F23" i="2"/>
  <c r="C23" i="2" s="1"/>
  <c r="E23" i="2"/>
  <c r="D23" i="2"/>
  <c r="H22" i="2"/>
  <c r="G22" i="2"/>
  <c r="F22" i="2"/>
  <c r="E22" i="2"/>
  <c r="D22" i="2"/>
  <c r="H21" i="2"/>
  <c r="G21" i="2"/>
  <c r="F21" i="2"/>
  <c r="E21" i="2"/>
  <c r="D21" i="2"/>
  <c r="E20" i="2"/>
  <c r="D20" i="2"/>
  <c r="E514" i="2" l="1"/>
  <c r="C545" i="2"/>
  <c r="F515" i="2"/>
  <c r="C515" i="2" s="1"/>
  <c r="C200" i="2"/>
  <c r="E195" i="2"/>
  <c r="C195" i="2" s="1"/>
  <c r="E238" i="2"/>
  <c r="C243" i="2"/>
  <c r="C280" i="2"/>
  <c r="D16" i="2"/>
  <c r="D11" i="2" s="1"/>
  <c r="H16" i="2"/>
  <c r="H11" i="2" s="1"/>
  <c r="G20" i="2"/>
  <c r="G15" i="2" s="1"/>
  <c r="G10" i="2" s="1"/>
  <c r="E50" i="2"/>
  <c r="C50" i="2" s="1"/>
  <c r="C70" i="2"/>
  <c r="C85" i="2"/>
  <c r="D130" i="2"/>
  <c r="D15" i="2" s="1"/>
  <c r="H130" i="2"/>
  <c r="H296" i="2"/>
  <c r="C303" i="2"/>
  <c r="E298" i="2"/>
  <c r="C298" i="2" s="1"/>
  <c r="D429" i="2"/>
  <c r="F429" i="2"/>
  <c r="C434" i="2"/>
  <c r="C516" i="2"/>
  <c r="C95" i="2"/>
  <c r="E90" i="2"/>
  <c r="C90" i="2" s="1"/>
  <c r="C110" i="2"/>
  <c r="F105" i="2"/>
  <c r="C105" i="2" s="1"/>
  <c r="C40" i="2"/>
  <c r="G50" i="2"/>
  <c r="C165" i="2"/>
  <c r="C242" i="2"/>
  <c r="G238" i="2"/>
  <c r="C268" i="2"/>
  <c r="E263" i="2"/>
  <c r="C263" i="2" s="1"/>
  <c r="C299" i="2"/>
  <c r="E294" i="2"/>
  <c r="C294" i="2" s="1"/>
  <c r="C522" i="2"/>
  <c r="F517" i="2"/>
  <c r="C517" i="2" s="1"/>
  <c r="C519" i="2"/>
  <c r="C534" i="2"/>
  <c r="F519" i="2"/>
  <c r="C518" i="2"/>
  <c r="C22" i="2"/>
  <c r="H19" i="2"/>
  <c r="F20" i="2"/>
  <c r="C30" i="2"/>
  <c r="C54" i="2"/>
  <c r="D50" i="2"/>
  <c r="H50" i="2"/>
  <c r="C92" i="2"/>
  <c r="C155" i="2"/>
  <c r="C198" i="2"/>
  <c r="C220" i="2"/>
  <c r="E215" i="2"/>
  <c r="C215" i="2" s="1"/>
  <c r="C240" i="2"/>
  <c r="C266" i="2"/>
  <c r="E296" i="2"/>
  <c r="C548" i="2"/>
  <c r="C320" i="2"/>
  <c r="C322" i="2"/>
  <c r="C21" i="2"/>
  <c r="D18" i="2"/>
  <c r="C52" i="2"/>
  <c r="C94" i="2"/>
  <c r="D105" i="2"/>
  <c r="H105" i="2"/>
  <c r="H15" i="2" s="1"/>
  <c r="C120" i="2"/>
  <c r="G130" i="2"/>
  <c r="C328" i="2"/>
  <c r="C432" i="2"/>
  <c r="C494" i="2"/>
  <c r="C521" i="2"/>
  <c r="C529" i="2"/>
  <c r="C554" i="2"/>
  <c r="C190" i="2"/>
  <c r="C484" i="2"/>
  <c r="C504" i="2"/>
  <c r="C523" i="2"/>
  <c r="C539" i="2"/>
  <c r="D17" i="2"/>
  <c r="C24" i="2"/>
  <c r="C51" i="2"/>
  <c r="E75" i="2"/>
  <c r="C75" i="2" s="1"/>
  <c r="C93" i="2"/>
  <c r="G105" i="2"/>
  <c r="C115" i="2"/>
  <c r="F130" i="2"/>
  <c r="C130" i="2" s="1"/>
  <c r="C323" i="2"/>
  <c r="G358" i="2"/>
  <c r="C489" i="2"/>
  <c r="C509" i="2"/>
  <c r="C520" i="2"/>
  <c r="C524" i="2"/>
  <c r="F18" i="2"/>
  <c r="F13" i="2" s="1"/>
  <c r="F19" i="2"/>
  <c r="C378" i="2"/>
  <c r="C388" i="2"/>
  <c r="C398" i="2"/>
  <c r="C414" i="2"/>
  <c r="C424" i="2"/>
  <c r="C430" i="2"/>
  <c r="F544" i="2"/>
  <c r="F514" i="2" s="1"/>
  <c r="H544" i="2"/>
  <c r="C134" i="2"/>
  <c r="C383" i="2"/>
  <c r="C393" i="2"/>
  <c r="C403" i="2"/>
  <c r="C419" i="2"/>
  <c r="C429" i="2"/>
  <c r="C431" i="2"/>
  <c r="G514" i="2"/>
  <c r="F17" i="2"/>
  <c r="H18" i="2"/>
  <c r="H13" i="2" s="1"/>
  <c r="F15" i="2"/>
  <c r="D295" i="2"/>
  <c r="D12" i="2" s="1"/>
  <c r="H295" i="2"/>
  <c r="H514" i="2"/>
  <c r="D318" i="2"/>
  <c r="H318" i="2"/>
  <c r="H293" i="2" s="1"/>
  <c r="D297" i="2"/>
  <c r="D14" i="2" s="1"/>
  <c r="H297" i="2"/>
  <c r="H14" i="2" s="1"/>
  <c r="G293" i="2"/>
  <c r="C135" i="2"/>
  <c r="C133" i="2"/>
  <c r="C76" i="2"/>
  <c r="C78" i="2"/>
  <c r="E16" i="2"/>
  <c r="G16" i="2"/>
  <c r="G11" i="2" s="1"/>
  <c r="E17" i="2"/>
  <c r="G17" i="2"/>
  <c r="G12" i="2" s="1"/>
  <c r="E18" i="2"/>
  <c r="E13" i="2" s="1"/>
  <c r="E19" i="2"/>
  <c r="E14" i="2" s="1"/>
  <c r="G19" i="2"/>
  <c r="G14" i="2" s="1"/>
  <c r="C338" i="2"/>
  <c r="C348" i="2"/>
  <c r="C360" i="2"/>
  <c r="C362" i="2"/>
  <c r="C368" i="2"/>
  <c r="C408" i="2"/>
  <c r="F16" i="2"/>
  <c r="F11" i="2" s="1"/>
  <c r="H12" i="2"/>
  <c r="C77" i="2"/>
  <c r="F295" i="2"/>
  <c r="F297" i="2"/>
  <c r="F318" i="2"/>
  <c r="C333" i="2"/>
  <c r="C343" i="2"/>
  <c r="C353" i="2"/>
  <c r="C359" i="2"/>
  <c r="D361" i="2"/>
  <c r="D296" i="2" s="1"/>
  <c r="C363" i="2"/>
  <c r="D373" i="2"/>
  <c r="D358" i="2" s="1"/>
  <c r="D544" i="2"/>
  <c r="D514" i="2" s="1"/>
  <c r="G18" i="2"/>
  <c r="G13" i="2" s="1"/>
  <c r="C20" i="2" l="1"/>
  <c r="E15" i="2"/>
  <c r="E10" i="2" s="1"/>
  <c r="E293" i="2"/>
  <c r="C238" i="2"/>
  <c r="H10" i="2"/>
  <c r="C17" i="2"/>
  <c r="C19" i="2"/>
  <c r="D293" i="2"/>
  <c r="D10" i="2" s="1"/>
  <c r="C361" i="2"/>
  <c r="C295" i="2"/>
  <c r="C16" i="2"/>
  <c r="E12" i="2"/>
  <c r="E11" i="2"/>
  <c r="C11" i="2" s="1"/>
  <c r="C296" i="2"/>
  <c r="D13" i="2"/>
  <c r="C13" i="2" s="1"/>
  <c r="C297" i="2"/>
  <c r="F14" i="2"/>
  <c r="C14" i="2" s="1"/>
  <c r="C373" i="2"/>
  <c r="C358" i="2"/>
  <c r="F12" i="2"/>
  <c r="C514" i="2"/>
  <c r="F293" i="2"/>
  <c r="C318" i="2"/>
  <c r="C544" i="2"/>
  <c r="C18" i="2"/>
  <c r="C15" i="2"/>
  <c r="C12" i="2" l="1"/>
  <c r="F10" i="2"/>
  <c r="C293" i="2"/>
  <c r="C10" i="2"/>
</calcChain>
</file>

<file path=xl/sharedStrings.xml><?xml version="1.0" encoding="utf-8"?>
<sst xmlns="http://schemas.openxmlformats.org/spreadsheetml/2006/main" count="836" uniqueCount="237">
  <si>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</si>
  <si>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</si>
  <si>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</si>
  <si>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</si>
  <si>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</si>
  <si>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</si>
  <si>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</si>
  <si>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</si>
  <si>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</si>
  <si>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</si>
  <si>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</si>
  <si>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</si>
  <si>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</si>
  <si>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</si>
  <si>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</si>
  <si>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</si>
  <si>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</si>
  <si>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</si>
  <si>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Управление образования администрации Верещагинского муниципального района </t>
  </si>
  <si>
    <t xml:space="preserve">Управление образования администрации Верещагинского муниципального района  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</si>
  <si>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</si>
  <si>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</si>
  <si>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Основное мероприятие 3.2. Реализация делегированных государственных полномочий в сфере образования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</si>
  <si>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</si>
  <si>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</si>
  <si>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</si>
  <si>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</si>
  <si>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</si>
  <si>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</si>
  <si>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</si>
  <si>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</si>
  <si>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</si>
  <si>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</si>
  <si>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</si>
  <si>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</si>
  <si>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</si>
  <si>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</si>
  <si>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</si>
  <si>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Подпрограмма 1 "Оказание муниципальных услуг населению Верещагинского района в сфере образования" 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</si>
  <si>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</si>
  <si>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  </t>
  </si>
  <si>
    <t>Подпрограмма 2 "Инновационный характер развития системы образования"</t>
  </si>
  <si>
    <t>чел.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</si>
  <si>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</si>
  <si>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</si>
  <si>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</si>
  <si>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</si>
  <si>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"Развитие системы образования Верещагинского муниципального района"</t>
  </si>
  <si>
    <t xml:space="preserve">2019 год </t>
  </si>
  <si>
    <t>Муниципальная программа"Развитие системы образования Верещагинского муниципального района"</t>
  </si>
  <si>
    <t>2019 год</t>
  </si>
  <si>
    <t>2018 год</t>
  </si>
  <si>
    <t>2020 год</t>
  </si>
  <si>
    <t>Основное мероприятие 1.4. Административное обеспечение деятельности образовательных организаций</t>
  </si>
  <si>
    <t>Мероприятие 1.4.1.Обеспечение деятельности казенных учреждений за счет средств местного бюджета</t>
  </si>
  <si>
    <t>2021 год</t>
  </si>
  <si>
    <t>2022 год</t>
  </si>
  <si>
    <t>Основное мероприятие 2.1. Обеспечение инновационного характера содержания общего образования учащихся выпускных классов</t>
  </si>
  <si>
    <t xml:space="preserve">Основное мероприятие 1.6. Приведение образовательных организаций в нормативное состояние </t>
  </si>
  <si>
    <t>Мероприятие 1.6.1. Ремонт и капитальный ремонт зданий и сооружений организаций образования</t>
  </si>
  <si>
    <t>Основное мероприятие 1.7. Организация транспортного обеспечения обучающихся образовательных организаций</t>
  </si>
  <si>
    <t>Мероприятие 1.7.1. Транспортное обеспечение обучающихся образовательных организаций</t>
  </si>
  <si>
    <t>Основное мероприятие 2.2. Создание условий для развития молодых талантов и детей с высокой мотивацией к обучению</t>
  </si>
  <si>
    <t>Мероприятие 2.2.2. Участие обучающихся в межмуниципальных, межрегиональных, региональных и всероссийских мероприятиях</t>
  </si>
  <si>
    <t>Мероприятие 2.2.3. Торжественный прием главой Верещагинского муниципального района одаренных выпускников</t>
  </si>
  <si>
    <t xml:space="preserve">Основное мероприятие 2.3. Повышение эффективности работы руководящих и педагогических кадров в системе образования </t>
  </si>
  <si>
    <t>Мероприятие 2.3.1. Научная поддержка педагогических коллективов</t>
  </si>
  <si>
    <t>Мероприятие 2.3.2.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</si>
  <si>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2.3.3. Проведение районных мероприятий с работниками образования </t>
  </si>
  <si>
    <t xml:space="preserve">Мероприятие 2.3.4.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</si>
  <si>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Мероприятие 2.3.5. Проведение обучающих семинаров, учеб для бухгалтерских служб учреждений системы образования</t>
  </si>
  <si>
    <t>Показатель 2.3.1. Доля педагогов повысивших квалификационный уровень</t>
  </si>
  <si>
    <t xml:space="preserve">2021 год </t>
  </si>
  <si>
    <t xml:space="preserve">2022 год </t>
  </si>
  <si>
    <t>Показатель 1.4.1. Освоение сметного финансирования МКУ "РИМЦ"</t>
  </si>
  <si>
    <t>Показатель 1.5.1. Доля обучающихся во вторую смену в организациях общего образования</t>
  </si>
  <si>
    <t>Показатель 1.7.1. Доля учащихся проживающих в отдаленных территориях, охваченных подвозом</t>
  </si>
  <si>
    <t xml:space="preserve">Показатель 1.7.2. Наличие транспорта для перевозки обучающихся образовательных организаций  </t>
  </si>
  <si>
    <t>Мероприятие 1.7.2. Приобретение автотранспорта для перевозки обучающихся образовательных организаций</t>
  </si>
  <si>
    <t xml:space="preserve">Мероприятие 1.7.3. Обеспечение питанием учащихся 1-й ступени, ожидающих перевозку к месту жительства </t>
  </si>
  <si>
    <t xml:space="preserve">Показатель 1.7.3. Обеспечение питанием учащихся 1-й ступени, ожидающих транспортное обеспечение </t>
  </si>
  <si>
    <t>Основное мероприятие 1.8. Организация отдыха и оздоровления детей в каникулярное время</t>
  </si>
  <si>
    <t>Основное мероприятие 1.9.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</si>
  <si>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Показатель 1.9.1. Доля дошкольных образовательных организаций, в которых пищеблоки оснащены в соответствии с нормативными требованиями</t>
  </si>
  <si>
    <t>Мероприятие 1.9.3.  Предоставление мер социальной поддержки учащимся из малоимущих семей</t>
  </si>
  <si>
    <t>Показатель 1.9.3. Обеспечение учащихся из малоимущих семей горячим питанием</t>
  </si>
  <si>
    <t>Мероприятие 1.9.4.  Обеспечение бесплатным питанием обучающихся с ограниченными возможностями здоровья</t>
  </si>
  <si>
    <t>Показатель 1.9.4. Обеспечение бесплатным питанием обучающихся с ограниченными возможностями здоровья</t>
  </si>
  <si>
    <t>Мероприятие 2.1.1. Привлечение преподавателей организаций высшего образования для подготовки выпускников к итоговой аттестации</t>
  </si>
  <si>
    <t>Показатель 2.1.1. Доля учащихся с 225 баллами и выше по результатам ЕГЭ, по отношению ко всем обучающимся, сдающим ЕГЭ</t>
  </si>
  <si>
    <t>Показатель 2.2.1. Доля фактически проведенных мероприятий от плановых</t>
  </si>
  <si>
    <t>Показатель 2.2.2. Количество участников и победителей в межмуниципальных, межрегиональных, региональных и всероссийских мероприятиях</t>
  </si>
  <si>
    <t>Показатель 2.2.3. Рост численности учащихся одаренных выпускников 2 и 3 уровней обучения</t>
  </si>
  <si>
    <t>Показатель 2.3.2.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</si>
  <si>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2.3.3. Доля фактически проведенных мероприятий от плановых</t>
  </si>
  <si>
    <t xml:space="preserve">Показатель 2.3.4.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</si>
  <si>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2.3.5. Количество работников бухгалтерских служб прошедших обучение</t>
  </si>
  <si>
    <t>Показатель 1.1.1. Средний показатель выполнения муниципального задания дошкольными образовательными организациями</t>
  </si>
  <si>
    <t>Показатель 1.2.1. Средний показатель выполнения муниципального задания общеобразовательными организациями</t>
  </si>
  <si>
    <t>Показатель 1.6.1. Доля образовательных организаций, в которых созданы безопасные условия для образовательного процесса</t>
  </si>
  <si>
    <t xml:space="preserve">Основное мероприятие 1.10. Материально-техническое оснащение организаций дополнительного образования </t>
  </si>
  <si>
    <t>Показатель 1.10.1. Привлечение детей к радиотехническим и робототехническим  направлениям обучения</t>
  </si>
  <si>
    <t>Показатель 1.11.1. Количество юридических лиц</t>
  </si>
  <si>
    <t>Мероприятие 1.3.2. Реализация приоритетного регионального проекта "Доступное дополнительное образование для детей"</t>
  </si>
  <si>
    <t>Показатель 1.3.2. Доля учащихся получивших сертификаты на дополнительное образование</t>
  </si>
  <si>
    <t>Мероприятие 1.1.5. Возмещение затрат  за присмотр и уход за ребенком в частных образовательных организациях, реализующих образовательную программу дошкольного образования</t>
  </si>
  <si>
    <t>Мероприятие 2.3.7. Переход педагогов на профессиональные стандарты</t>
  </si>
  <si>
    <t>Мероприятие 2.4.1. Развитие российского движения школьников</t>
  </si>
  <si>
    <t>Мероприятие 2.4.2. Пропаганда ответственного родительства среди детей и молодежи</t>
  </si>
  <si>
    <t>Мероприятие 1.6.2. Усиление антитеррористической защищенности организаций образования</t>
  </si>
  <si>
    <t xml:space="preserve">Показатель 1.6.2. Доля образовательных организаций, выполнивших мероприятия по усилению антитеррористической защищенности </t>
  </si>
  <si>
    <t>Мероприятие 1.6.3. Оборудование игровых и физкультурных площадок образовательных организаций в соответствии с нормативными требованиями</t>
  </si>
  <si>
    <t>Показатель 1.6.3.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</si>
  <si>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1.6.4.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</si>
  <si>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Показатель 1.6.4.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</si>
  <si>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1.6.5.  Капитальный ремонт пола спортивного зала МБОУ "Сепычевская СОШ" по адресу: Пермский край, Верещагинский район, с. Сепыч, ул. Ленина, 12</t>
  </si>
  <si>
    <t>Показатель 1.6.5.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</si>
  <si>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1.6.6.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</si>
  <si>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1.10.2. Привлечение детей к проектно-исследовательской деятельности естественно-научной направленности</t>
  </si>
  <si>
    <t xml:space="preserve">Показатель 2.4.1. Доля общеобразовательных организаций участвующих в движении </t>
  </si>
  <si>
    <t>Показатель 2.4.2. Доля детей и молодежи охваченных пропагандай ответственного родительства</t>
  </si>
  <si>
    <t>Показатель 2.4.3. Доля обучающихся охваченных практическими занятиями</t>
  </si>
  <si>
    <t>Показатель 1.8.1. Доля детей занятых в летний период от общего числа детей с 7 до 17 лет</t>
  </si>
  <si>
    <t>Показатель 1.8.2. Доля детей занятых в летний период от общего числа детей с 7 до 17 лет</t>
  </si>
  <si>
    <t xml:space="preserve">Мероприятие 1.10.1.  Приобретение оборудования для реализации  программ дополнительного образования детей по радиотехнике и робототехнике </t>
  </si>
  <si>
    <t xml:space="preserve">Мероприятие 1.10.2.  Приобретение оборудования для реализации программ дополнительного образования детей  естественно-научного направления </t>
  </si>
  <si>
    <t>Основное мероприятие 1.11.  Развитие сети образовательных организаций</t>
  </si>
  <si>
    <t>Мероприятие 1.11.1.  Проведение мероприятий по оптимизации сети образовательных учреждений</t>
  </si>
  <si>
    <t>Основное мероприятие 2.4. Реализация стратегии воспитания детей в образовательных организациях</t>
  </si>
  <si>
    <t>Мероприятие 2.4.3.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</si>
  <si>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1.1.5. Количество воспитанников частных образовательных организаций реализующих образовательную программу дошкольного образования</t>
  </si>
  <si>
    <t>Показатель 1.5.2. Доля обучающихся во вторую смену в организациях общего образования</t>
  </si>
  <si>
    <t>Мероприятие 1.11.2. Развитие сетевого взаимодействия среди школ района</t>
  </si>
  <si>
    <t>Показатель 1.11.2. Количество обучающихся на сети</t>
  </si>
  <si>
    <t>Мероприятие 2.1.2. Организация межшкольных консультаций для выпускников 9,11 классов</t>
  </si>
  <si>
    <t>Показатель 2.1.2. Доля выпускников, участвующих в консультациях</t>
  </si>
  <si>
    <t>Мероприятие 2.1.3. Организация электронного (цифрового) обучения учащихся 10,11 классов</t>
  </si>
  <si>
    <t>Показатель 2.1.3. Доля обучающихся, участвующих в электронном обучении</t>
  </si>
  <si>
    <t>Мероприятие 1.4.2.Проведение совещания по итогам годового отчета казенных учреждений по освоению сметного финансирования</t>
  </si>
  <si>
    <t>Показатель 1.4.2. Количество проведенных совещаний</t>
  </si>
  <si>
    <t>Мероприятие 1.9.1. Оснащение пищеблоков дошкольных образовательных организаций в соответствии с нормативными требованиями</t>
  </si>
  <si>
    <t>Показатель 2.3.7. Доля педагогов соответствующих требованиям профессиональных стандартов</t>
  </si>
  <si>
    <t xml:space="preserve">Показатель 2.3.8. Количество получателей (кандидатов наук), которым предоставляются дополнительные меры социальной поддержки </t>
  </si>
  <si>
    <t>Показатель 1.6.10.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</si>
  <si>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1.6.9.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</si>
  <si>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1.6.8.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</si>
  <si>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1.6.7.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</si>
  <si>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1.2.3.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</si>
  <si>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Мероприятие 1.3.1. Предоставление дополнительного образования в муниципальных организациях дополнительного образования</t>
  </si>
  <si>
    <t>Мероприятие 1.6.8.  Капитальный ремонт спортивной площадки на территории МБОУ "Путинская СОШ" с. Путино Верещагинского района Пермского края</t>
  </si>
  <si>
    <t>Мероприятие 1.6.7.  Капитальный ремонт спортивной площадки на территории МБОУ "Сепычевская СОШ" с. Сепыч Верещагинского района Пермского края</t>
  </si>
  <si>
    <t>Мероприятие 1.6.9.  Капитальный ремонт спортивной площадки на территории МБОУ "Зюкайская СОШ" п. Зюкайка Верещагинского района Пермского края</t>
  </si>
  <si>
    <t>Мероприятие 1.6.10.  Капитальный ремонт спортивной площадки на территории МБОУ "Вознесенская СОШ" с. Вознесенское Верещагинского района Пермского края</t>
  </si>
  <si>
    <t>Мероприятие 1.5.1. Строительство корпуса №2 на 675 учащихся МАОУ "СОШ № 121" в г. Верещагино по адресу: Пермский край, г. Верещагино, ул. Железнодорожная, 20</t>
  </si>
  <si>
    <t>Мероприятие 2.2.1.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</si>
  <si>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Мероприятие 2.2.4. Организация базовой пилотной площадки по поддержке технического конструирования для детей дошкольного возраста </t>
  </si>
  <si>
    <t>Показатель 2.2.4. Доля детей дошкольного возраста занимающихся техническим конструированием</t>
  </si>
  <si>
    <t>Мероприятие 2.2.5. Единовременная премия обучающимся, награжденным знаком отличия Пермского края "Гордость Пермского края"</t>
  </si>
  <si>
    <t>Показатель 2.2.5. Количество обучающихся награжденные знаком отличия "Гордость Пермского края"</t>
  </si>
  <si>
    <t>Мероприятие 3.1.2. 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</si>
  <si>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 xml:space="preserve">Мероприятие 3.1.3. Приемка образовательных учреждений к началу нового учебного года </t>
  </si>
  <si>
    <t>Показатель 3.1.3. Доля образовательных организаций , готовых к новому учебному году</t>
  </si>
  <si>
    <t>Мероприятие 1.1.2. Предоставление дошкольного образования, присмотр и уход за детьми в муниципальных дошкольных образовательных организациях</t>
  </si>
  <si>
    <t>Мероприятие 1.1.3. Обеспечение воспитания и обучения детей-инвалидов на дому</t>
  </si>
  <si>
    <t>Мероприятие 1.2.2. 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</t>
  </si>
  <si>
    <t xml:space="preserve">Мероприятие 1.8.1. Мероприятия по организации оздоровления и отдыха детей </t>
  </si>
  <si>
    <t>Мероприятие 3.2.1. Администрирование полномочий по организации оздоровления и отдыха детей</t>
  </si>
  <si>
    <t xml:space="preserve">Мероприятие 1.8.2. Мониторинг реализации закона Пермского края об организации оздоровления и отдыха детей </t>
  </si>
  <si>
    <t>Мероприятие 1.6.11. 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</si>
  <si>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Мероприятие 3.2.2. Администрирование полномочий по предоставлению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</si>
  <si>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1.6.11.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</si>
  <si>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2.3.8.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общеобразовательных организациях</t>
  </si>
  <si>
    <t xml:space="preserve">Приложение к муниципальной программе 
"Развитие системы образования Верещагинского муниципального района"
</t>
  </si>
  <si>
    <t>Мероприятие 1.5.2. Строительство и материально-техническое оснащение здания "корпус № 2 на 1250 учащихся МАОУ "СОШ № 1" в г. Верещагино" по адресу: Пермский край, г. Верещагино, ул. Ленина, 15</t>
  </si>
  <si>
    <t>Основное мероприятие 1.5.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</si>
  <si>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>Мероприятие 1.5.3.  Реконструкция здания детского сада по адресу: Пермский край, Верещагинский район, п. Зюкайка, ул. Тимирязева, 8</t>
  </si>
  <si>
    <t>Показатель 1.5.3.  Доля образовательных организаций, в которых созданы безопасные условия для образовательного процесса</t>
  </si>
  <si>
    <t>Мероприятие 1.9.2.  Предоставление мер социальной поддержки учащимся из малоимущих семей и многодетных малоимущих семей</t>
  </si>
  <si>
    <t>Показатель 1.9.2. Обеспечение горячим питанием учащихся из малоимущих семей и многодетных малоимущих семей, одеждой и спортивной формой учащихся из многодетных малоимущих семей</t>
  </si>
  <si>
    <t>Мероприятие 2.3.6. Предоставление мер социальной поддержки педагогическим работникам образовательных организаций и отдельным категориям лиц, которым присуждены ученые степени кандидата и доктора наук, работающим в общеобразовательных организациях</t>
  </si>
  <si>
    <t xml:space="preserve">Показатель 2.3.6. Количество получателей, которым предоставляются меры социальной поддержки (23 статья закона 308-ПК от 12.03.2014г.). Количество получателей (кандидатов наук), которым предоставляются дополнительные меры социальной поддержки </t>
  </si>
  <si>
    <t>Мероприятие 2.3.9. Стимулирование педагогических работников по результатам обучения школьников</t>
  </si>
  <si>
    <t>Мероприятие 2.3.10. Приобретение (строительство) жилых помещений для педагогических работников муниципальных общеобразовательных учреждений</t>
  </si>
  <si>
    <t xml:space="preserve">Показатель 2.3.10. Количество педагогических работников, которым предосталяется единовременная денежная выплата на приобретение (строительство) жиллых помещений </t>
  </si>
  <si>
    <t>Показатель 2.3.9. Доля педагогических работников, получивших стимулирование по результатам обучения школьников</t>
  </si>
  <si>
    <t>Мероприятие 2.2.6. Новогодний прием главой Верещагинского муниципального района одаренных детей</t>
  </si>
  <si>
    <t>Показатель 2.2.6. Количество одаренных детей района</t>
  </si>
  <si>
    <t>Мероприятие 2.2.7. Районный конкурс "Юные дарования Верещагинского района"</t>
  </si>
  <si>
    <t>Показатель 2.2.7. Количество детей района заявивишихся на участие в конкурсе</t>
  </si>
  <si>
    <t>Основное мероприятие 2.5. Профилактика правонарушений и негативных явлений в подростковой среде</t>
  </si>
  <si>
    <t>Мероприятие 2.5.1. Месячник безопасности детей в образовательных организациях района</t>
  </si>
  <si>
    <t>Показатель 2.5.1. Доля охваченных учащихся с 1 по 11 класс</t>
  </si>
  <si>
    <t>Мероприятие 2.5.2. Месячник правовых знаний</t>
  </si>
  <si>
    <t>Показатель 2.5.2. Доля охваченных учащихся с 1 по 11 класс</t>
  </si>
  <si>
    <t>Мероприятие 2.5.3. Проведение ежегодной родительской конференции</t>
  </si>
  <si>
    <t>Показатель 2.5.3. Количество представленных школ</t>
  </si>
  <si>
    <t>Мероприятие 2.5.4. Приобретение путевок для несовершеннолетних в краевой лагерь «Путь героя»</t>
  </si>
  <si>
    <t>Показатель 2.5.4. Количество путевок</t>
  </si>
  <si>
    <t>шт.</t>
  </si>
  <si>
    <t xml:space="preserve">Мероприятие 2.5.5. Акция "Поезд безопасности " </t>
  </si>
  <si>
    <t xml:space="preserve">Показатель 2.5.5. Количество выездов в летние формирования </t>
  </si>
  <si>
    <t>Мероприятие 2.5.6. Организация занятости несовершеннолетних состоящих на всех видах учета в свободное от учебы время в клубных формированиях учреждений культуры, учреждений дополнительного образования</t>
  </si>
  <si>
    <t>Администрация Верещагинского муниципального района, Управление образования администрации Верещагинского муниципального района</t>
  </si>
  <si>
    <t>Показатель 2.5.6. Процент несовершеннолетних занятых во внеучебное время</t>
  </si>
  <si>
    <t>Мероприятие 2.5.7. Проведение и участие в  конкурсах, направленных на предупреждение дорожно-транспортных происшествий</t>
  </si>
  <si>
    <t>Показатель 2.5.7. Количество  мероприятий</t>
  </si>
  <si>
    <t>ед</t>
  </si>
  <si>
    <t>Мероприятие 2.5.8.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</si>
  <si>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>Показатель 2.5.8.                 Количество протестированных</t>
  </si>
  <si>
    <t xml:space="preserve">Мероприятие 2.5.9. Районный конкурс детского плаката по профилактике социально-значимых заболеваний "Скажи "Нет!" вредным привычкам" </t>
  </si>
  <si>
    <t>Показатель 2.5.9. Количество участников</t>
  </si>
  <si>
    <t xml:space="preserve">чел. </t>
  </si>
  <si>
    <t>Мероприятие 2.5.10. Районный конкурс лучшей публикации по профилактике социально значимых заболеваний в местных СМИ среди школьников</t>
  </si>
  <si>
    <t>Показатель 2.5.10. Количество участников</t>
  </si>
  <si>
    <t xml:space="preserve">Мероприятие 2.5.11. Районный конкурс на лучшую организацию профилактической работы в муниципальных образовательных организациях по предупреждению употребления ПАВ и правонарушений среди несовершеннолетних </t>
  </si>
  <si>
    <t>Показатель 2.5.11.                       Количество образовательных организаций участников конкурса</t>
  </si>
  <si>
    <t xml:space="preserve">Мероприятие 2.5.12. Временное трудоустройство несовершеннолетних, состоящих на учете в ОДН, КДНиЗП в возрасте от 14 до 18 лет в свободное от учебы время </t>
  </si>
  <si>
    <t>Показатель 2.5.12.          Количество трудоустроенных</t>
  </si>
  <si>
    <t>Мероприятие 2.5.13. Реализация Межведомственного плана мероприятий по защите детей от жестокого обращения, сексуального насилия над детьми и предотвращению преступлений против половой неприкосновенности детей в Пермском крае на 2017-2019 годы и Комплексного  плана мероприятий по профилактике преступлений и правонарушений среди несовершеннолетних в Пермском крае на 2017-2019 годы, утвержденного Постановлением КДН и ЗП Пермского края от 27 июля 2017 года № 12</t>
  </si>
  <si>
    <t>Администрация Верещагинского муниципального района (КДНиЗП)</t>
  </si>
  <si>
    <t>Показатель 2.5.13.                       Исполнение мероприятий</t>
  </si>
  <si>
    <t>Мероприятие 2.5.14. Проведение анкетирования учащихся образовательных организаций по вопросам употребления ПАВ</t>
  </si>
  <si>
    <t>Управление образования администрации Верещагинского муниципального района</t>
  </si>
  <si>
    <t>Показатель  2.5.14.               Доля респондентов 6 - 11 классов</t>
  </si>
  <si>
    <t>Мероприятие 2.5.15. Мероприятия для подростков и молодежи, направленные на поддержание ЗОЖ, противодействие наркомании</t>
  </si>
  <si>
    <t>Показатель 2.5.15.                   Количество участников мероприятия</t>
  </si>
  <si>
    <t>Мероприятие 2.5.16. Организация и проведения семинара для педагогов и родителей «Проблема профилактики потребления психоактивных веществ в образовательных организациях»</t>
  </si>
  <si>
    <t>Показатель 2.5.16.                   Количество семинаров</t>
  </si>
  <si>
    <t>Мероприятие 3.1.4. Сопровождение и поддержка работоспособности системы защиты информации конфиденциального характера</t>
  </si>
  <si>
    <t>Показатель 3.1.4.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</si>
  <si>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Мероприятие 1.6.6.  Капитальный ремонт спортзала (лит. Б) МБОУ Ленинская СОШ по адресу: Пермский край, Верещагинский район, п. Ленино, ул. Гагарина, 10</t>
  </si>
  <si>
    <t xml:space="preserve">Администрации Верещагинского муниципального района  </t>
  </si>
  <si>
    <t>Мероприятие 1.6.12.  Устройство скатной кровли на здании МБУ ДО "Школа искусств"</t>
  </si>
  <si>
    <t>Показатель 1.6.12. Доля образовательных организаций, в которых созданы безопасные условия для образовательного процесса</t>
  </si>
  <si>
    <t>Мероприятие 1.5.4.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</si>
  <si>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1.5.4.  Доля образовательных организаций, в которых созданы безопасные условия для образовательного процесса</t>
  </si>
  <si>
    <t>Приложение 1 к постановлению
администрации Верещагинского
муниципального района от 11.11.2019г. № 254-01-01-1463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</si>
</sst>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8"/>
  <sheetViews>
    <sheetView tabSelected="1" view="pageBreakPreview" topLeftCell="D1" zoomScaleSheetLayoutView="100" workbookViewId="0">
      <selection activeCell="K7" sqref="K7:K8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4" style="9" customWidth="1"/>
    <col min="4" max="4" width="12" style="9" customWidth="1"/>
    <col min="5" max="5" width="11.42578125" style="9" customWidth="1"/>
    <col min="6" max="6" width="12.28515625" style="9" customWidth="1"/>
    <col min="7" max="8" width="12.140625" style="9" customWidth="1"/>
    <col min="9" max="9" width="28.7109375" style="10" customWidth="1"/>
    <col min="10" max="10" width="8.7109375" style="11" customWidth="1"/>
    <col min="11" max="11" width="14.85546875" style="11" customWidth="1"/>
    <col min="12" max="13" width="7.5703125" style="11" customWidth="1"/>
    <col min="14" max="14" width="7" style="11" customWidth="1"/>
    <col min="15" max="15" width="7.5703125" style="11" customWidth="1"/>
    <col min="16" max="16" width="8.5703125" style="11" customWidth="1"/>
    <col min="17" max="17" width="9.140625" style="1" hidden="1" customWidth="1"/>
    <col min="18" max="16384" width="9.140625" style="1"/>
  </cols>
  <sheetData>
    <row r="1" spans="1:20" ht="51" customHeight="1" x14ac:dyDescent="0.25">
      <c r="K1" s="59" t="s">
        <v>236</v>
      </c>
      <c r="L1" s="59"/>
      <c r="M1" s="59"/>
      <c r="N1" s="59"/>
      <c r="O1" s="59"/>
      <c r="P1" s="59"/>
    </row>
    <row r="2" spans="1:20" ht="63.75" customHeight="1" x14ac:dyDescent="0.25">
      <c r="K2" s="59" t="s">
        <v>172</v>
      </c>
      <c r="L2" s="59"/>
      <c r="M2" s="59"/>
      <c r="N2" s="59"/>
      <c r="O2" s="59"/>
      <c r="P2" s="59"/>
    </row>
    <row r="3" spans="1:20" x14ac:dyDescent="0.2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0" x14ac:dyDescent="0.2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20" ht="15.75" customHeight="1" x14ac:dyDescent="0.25">
      <c r="A6" s="47" t="s">
        <v>11</v>
      </c>
      <c r="B6" s="33" t="s">
        <v>2</v>
      </c>
      <c r="C6" s="62" t="s">
        <v>9</v>
      </c>
      <c r="D6" s="63"/>
      <c r="E6" s="63"/>
      <c r="F6" s="63"/>
      <c r="G6" s="63"/>
      <c r="H6" s="63"/>
      <c r="I6" s="64" t="s">
        <v>13</v>
      </c>
      <c r="J6" s="64"/>
      <c r="K6" s="64"/>
      <c r="L6" s="64"/>
      <c r="M6" s="64"/>
      <c r="N6" s="64"/>
      <c r="O6" s="64"/>
      <c r="P6" s="64"/>
      <c r="Q6" s="64"/>
    </row>
    <row r="7" spans="1:20" x14ac:dyDescent="0.25">
      <c r="A7" s="47"/>
      <c r="B7" s="34"/>
      <c r="C7" s="65" t="s">
        <v>10</v>
      </c>
      <c r="D7" s="67" t="s">
        <v>0</v>
      </c>
      <c r="E7" s="68"/>
      <c r="F7" s="68"/>
      <c r="G7" s="68"/>
      <c r="H7" s="68"/>
      <c r="I7" s="35" t="s">
        <v>12</v>
      </c>
      <c r="J7" s="56" t="s">
        <v>1</v>
      </c>
      <c r="K7" s="35" t="s">
        <v>14</v>
      </c>
      <c r="L7" s="56" t="s">
        <v>15</v>
      </c>
      <c r="M7" s="56"/>
      <c r="N7" s="56"/>
      <c r="O7" s="56"/>
      <c r="P7" s="56"/>
      <c r="Q7" s="56"/>
      <c r="R7" s="12"/>
    </row>
    <row r="8" spans="1:20" ht="105" customHeight="1" x14ac:dyDescent="0.25">
      <c r="A8" s="47"/>
      <c r="B8" s="36"/>
      <c r="C8" s="66"/>
      <c r="D8" s="3" t="s">
        <v>51</v>
      </c>
      <c r="E8" s="3" t="s">
        <v>50</v>
      </c>
      <c r="F8" s="3" t="s">
        <v>52</v>
      </c>
      <c r="G8" s="3" t="s">
        <v>55</v>
      </c>
      <c r="H8" s="3" t="s">
        <v>56</v>
      </c>
      <c r="I8" s="35"/>
      <c r="J8" s="56"/>
      <c r="K8" s="35"/>
      <c r="L8" s="28" t="s">
        <v>51</v>
      </c>
      <c r="M8" s="28" t="s">
        <v>48</v>
      </c>
      <c r="N8" s="28" t="s">
        <v>52</v>
      </c>
      <c r="O8" s="28" t="s">
        <v>72</v>
      </c>
      <c r="P8" s="28" t="s">
        <v>73</v>
      </c>
      <c r="Q8" s="13"/>
      <c r="R8" s="5"/>
      <c r="S8" s="5"/>
      <c r="T8" s="5"/>
    </row>
    <row r="9" spans="1:20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5"/>
      <c r="R9" s="5"/>
      <c r="S9" s="5"/>
      <c r="T9" s="5"/>
    </row>
    <row r="10" spans="1:20" ht="32.25" customHeight="1" x14ac:dyDescent="0.25">
      <c r="A10" s="57" t="s">
        <v>49</v>
      </c>
      <c r="B10" s="58"/>
      <c r="C10" s="15">
        <f>E10+F10+H10+D10+G10</f>
        <v>3828913.5</v>
      </c>
      <c r="D10" s="15">
        <f t="shared" ref="D10:H14" si="0">D15+D293+D514</f>
        <v>776819.9</v>
      </c>
      <c r="E10" s="15">
        <f t="shared" si="0"/>
        <v>766229.29999999993</v>
      </c>
      <c r="F10" s="15">
        <f t="shared" si="0"/>
        <v>782337.3</v>
      </c>
      <c r="G10" s="15">
        <f t="shared" si="0"/>
        <v>751763.50000000012</v>
      </c>
      <c r="H10" s="15">
        <f t="shared" si="0"/>
        <v>751763.50000000012</v>
      </c>
      <c r="I10" s="16"/>
      <c r="J10" s="28"/>
      <c r="K10" s="28"/>
      <c r="L10" s="28"/>
      <c r="M10" s="28"/>
      <c r="N10" s="28"/>
      <c r="O10" s="28"/>
      <c r="P10" s="28"/>
      <c r="Q10" s="5"/>
      <c r="R10" s="5"/>
      <c r="S10" s="5"/>
      <c r="T10" s="5"/>
    </row>
    <row r="11" spans="1:20" x14ac:dyDescent="0.25">
      <c r="A11" s="54" t="s">
        <v>5</v>
      </c>
      <c r="B11" s="55"/>
      <c r="C11" s="15">
        <f t="shared" ref="C11:C14" si="1">E11+F11+H11+D11+G11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6"/>
      <c r="J11" s="28"/>
      <c r="K11" s="28"/>
      <c r="L11" s="28"/>
      <c r="M11" s="28"/>
      <c r="N11" s="28"/>
      <c r="O11" s="28"/>
      <c r="P11" s="28"/>
      <c r="Q11" s="5"/>
      <c r="R11" s="5"/>
      <c r="S11" s="5"/>
      <c r="T11" s="5"/>
    </row>
    <row r="12" spans="1:20" x14ac:dyDescent="0.25">
      <c r="A12" s="54" t="s">
        <v>16</v>
      </c>
      <c r="B12" s="55"/>
      <c r="C12" s="15">
        <f t="shared" si="1"/>
        <v>2799652.6</v>
      </c>
      <c r="D12" s="15">
        <f t="shared" si="0"/>
        <v>598039.10000000009</v>
      </c>
      <c r="E12" s="15">
        <f t="shared" si="0"/>
        <v>542828.29999999993</v>
      </c>
      <c r="F12" s="15">
        <f t="shared" si="0"/>
        <v>571948.4</v>
      </c>
      <c r="G12" s="15">
        <f t="shared" si="0"/>
        <v>543418.4</v>
      </c>
      <c r="H12" s="15">
        <f t="shared" si="0"/>
        <v>543418.4</v>
      </c>
      <c r="I12" s="16"/>
      <c r="J12" s="28"/>
      <c r="K12" s="28"/>
      <c r="L12" s="28"/>
      <c r="M12" s="28"/>
      <c r="N12" s="28"/>
      <c r="O12" s="28"/>
      <c r="P12" s="28"/>
      <c r="Q12" s="5"/>
      <c r="R12" s="5"/>
      <c r="S12" s="5"/>
      <c r="T12" s="5"/>
    </row>
    <row r="13" spans="1:20" x14ac:dyDescent="0.25">
      <c r="A13" s="54" t="s">
        <v>4</v>
      </c>
      <c r="B13" s="55"/>
      <c r="C13" s="15">
        <f t="shared" si="1"/>
        <v>1029260.8999999999</v>
      </c>
      <c r="D13" s="15">
        <f t="shared" si="0"/>
        <v>178780.79999999996</v>
      </c>
      <c r="E13" s="15">
        <f t="shared" si="0"/>
        <v>223401</v>
      </c>
      <c r="F13" s="15">
        <f t="shared" si="0"/>
        <v>210388.9</v>
      </c>
      <c r="G13" s="15">
        <f t="shared" si="0"/>
        <v>208345.1</v>
      </c>
      <c r="H13" s="15">
        <f t="shared" si="0"/>
        <v>208345.1</v>
      </c>
      <c r="I13" s="16"/>
      <c r="J13" s="28"/>
      <c r="K13" s="28"/>
      <c r="L13" s="28"/>
      <c r="M13" s="28"/>
      <c r="N13" s="28"/>
      <c r="O13" s="28"/>
      <c r="P13" s="28"/>
      <c r="Q13" s="5"/>
      <c r="R13" s="5"/>
      <c r="S13" s="5"/>
      <c r="T13" s="5"/>
    </row>
    <row r="14" spans="1:20" x14ac:dyDescent="0.25">
      <c r="A14" s="54" t="s">
        <v>17</v>
      </c>
      <c r="B14" s="55"/>
      <c r="C14" s="15">
        <f t="shared" si="1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6"/>
      <c r="J14" s="28"/>
      <c r="K14" s="28"/>
      <c r="L14" s="28"/>
      <c r="M14" s="28"/>
      <c r="N14" s="28"/>
      <c r="O14" s="28"/>
      <c r="P14" s="28"/>
      <c r="Q14" s="5"/>
      <c r="R14" s="5"/>
      <c r="S14" s="5"/>
      <c r="T14" s="5"/>
    </row>
    <row r="15" spans="1:20" ht="35.25" customHeight="1" x14ac:dyDescent="0.25">
      <c r="A15" s="45" t="s">
        <v>38</v>
      </c>
      <c r="B15" s="46"/>
      <c r="C15" s="3">
        <f>E15+F15+H15+D15+G15</f>
        <v>3744768.6000000006</v>
      </c>
      <c r="D15" s="3">
        <f t="shared" ref="D15:H19" si="2">D20+D50+D75+D90+D105+D130+D195+D215+D238+D263+D278</f>
        <v>758626.6</v>
      </c>
      <c r="E15" s="3">
        <f t="shared" si="2"/>
        <v>749756.5</v>
      </c>
      <c r="F15" s="3">
        <f t="shared" si="2"/>
        <v>765822.9</v>
      </c>
      <c r="G15" s="3">
        <f t="shared" si="2"/>
        <v>735281.3</v>
      </c>
      <c r="H15" s="3">
        <f t="shared" si="2"/>
        <v>735281.3</v>
      </c>
      <c r="I15" s="16"/>
      <c r="J15" s="28"/>
      <c r="K15" s="28"/>
      <c r="L15" s="28"/>
      <c r="M15" s="28"/>
      <c r="N15" s="28"/>
      <c r="O15" s="28"/>
      <c r="P15" s="28"/>
      <c r="Q15" s="5"/>
      <c r="R15" s="5"/>
      <c r="S15" s="5"/>
      <c r="T15" s="5"/>
    </row>
    <row r="16" spans="1:20" ht="15.75" customHeight="1" x14ac:dyDescent="0.25">
      <c r="A16" s="43" t="s">
        <v>5</v>
      </c>
      <c r="B16" s="44"/>
      <c r="C16" s="3">
        <f t="shared" ref="C16:C19" si="3">E16+F16+H16+D16+G16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16"/>
      <c r="J16" s="28"/>
      <c r="K16" s="28"/>
      <c r="L16" s="28"/>
      <c r="M16" s="28"/>
      <c r="N16" s="28"/>
      <c r="O16" s="28"/>
      <c r="P16" s="28"/>
      <c r="Q16" s="5"/>
      <c r="R16" s="5"/>
      <c r="S16" s="5"/>
      <c r="T16" s="5"/>
    </row>
    <row r="17" spans="1:20" ht="15.75" customHeight="1" x14ac:dyDescent="0.25">
      <c r="A17" s="43" t="s">
        <v>16</v>
      </c>
      <c r="B17" s="44"/>
      <c r="C17" s="3">
        <f t="shared" si="3"/>
        <v>2753291.5</v>
      </c>
      <c r="D17" s="3">
        <f t="shared" si="2"/>
        <v>587963.20000000007</v>
      </c>
      <c r="E17" s="3">
        <f t="shared" si="2"/>
        <v>533809.6</v>
      </c>
      <c r="F17" s="3">
        <f t="shared" si="2"/>
        <v>562838.10000000009</v>
      </c>
      <c r="G17" s="3">
        <f t="shared" si="2"/>
        <v>534340.30000000005</v>
      </c>
      <c r="H17" s="3">
        <f t="shared" si="2"/>
        <v>534340.30000000005</v>
      </c>
      <c r="I17" s="16"/>
      <c r="J17" s="28"/>
      <c r="K17" s="28"/>
      <c r="L17" s="28"/>
      <c r="M17" s="28"/>
      <c r="N17" s="28"/>
      <c r="O17" s="28"/>
      <c r="P17" s="28"/>
      <c r="Q17" s="5"/>
      <c r="R17" s="5"/>
      <c r="S17" s="5"/>
      <c r="T17" s="5"/>
    </row>
    <row r="18" spans="1:20" ht="15.75" customHeight="1" x14ac:dyDescent="0.25">
      <c r="A18" s="43" t="s">
        <v>4</v>
      </c>
      <c r="B18" s="44"/>
      <c r="C18" s="3">
        <f>E18+F18+H18+D18+G18</f>
        <v>991477.09999999986</v>
      </c>
      <c r="D18" s="3">
        <f t="shared" si="2"/>
        <v>170663.39999999997</v>
      </c>
      <c r="E18" s="3">
        <f t="shared" si="2"/>
        <v>215946.9</v>
      </c>
      <c r="F18" s="3">
        <f t="shared" si="2"/>
        <v>202984.8</v>
      </c>
      <c r="G18" s="3">
        <f t="shared" si="2"/>
        <v>200941</v>
      </c>
      <c r="H18" s="3">
        <f t="shared" si="2"/>
        <v>200941</v>
      </c>
      <c r="I18" s="16"/>
      <c r="J18" s="28"/>
      <c r="K18" s="28"/>
      <c r="L18" s="28"/>
      <c r="M18" s="28"/>
      <c r="N18" s="28"/>
      <c r="O18" s="28"/>
      <c r="P18" s="28"/>
      <c r="Q18" s="5"/>
      <c r="R18" s="5"/>
      <c r="S18" s="5"/>
      <c r="T18" s="5"/>
    </row>
    <row r="19" spans="1:20" ht="15.75" customHeight="1" x14ac:dyDescent="0.25">
      <c r="A19" s="43" t="s">
        <v>17</v>
      </c>
      <c r="B19" s="44"/>
      <c r="C19" s="3">
        <f t="shared" si="3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16"/>
      <c r="J19" s="28"/>
      <c r="K19" s="28"/>
      <c r="L19" s="28"/>
      <c r="M19" s="28"/>
      <c r="N19" s="28"/>
      <c r="O19" s="28"/>
      <c r="P19" s="28"/>
      <c r="Q19" s="5"/>
      <c r="R19" s="5"/>
      <c r="S19" s="5"/>
      <c r="T19" s="5"/>
    </row>
    <row r="20" spans="1:20" ht="39.75" customHeight="1" x14ac:dyDescent="0.25">
      <c r="A20" s="41" t="s">
        <v>24</v>
      </c>
      <c r="B20" s="42"/>
      <c r="C20" s="3">
        <f>E20+F20+H20+D20+G20</f>
        <v>839736.20000000007</v>
      </c>
      <c r="D20" s="3">
        <f>D25+D30+D35+D40+D45</f>
        <v>210809.7</v>
      </c>
      <c r="E20" s="3">
        <f t="shared" ref="E20:H20" si="4">E25+E30+E35+E40+E45</f>
        <v>149279</v>
      </c>
      <c r="F20" s="3">
        <f t="shared" si="4"/>
        <v>161348.70000000001</v>
      </c>
      <c r="G20" s="3">
        <f t="shared" si="4"/>
        <v>159149.4</v>
      </c>
      <c r="H20" s="3">
        <f t="shared" si="4"/>
        <v>159149.4</v>
      </c>
      <c r="I20" s="16"/>
      <c r="J20" s="28"/>
      <c r="K20" s="28"/>
      <c r="L20" s="28"/>
      <c r="M20" s="28"/>
      <c r="N20" s="28"/>
      <c r="O20" s="28"/>
      <c r="P20" s="28"/>
      <c r="Q20" s="5"/>
      <c r="R20" s="5"/>
      <c r="S20" s="5"/>
      <c r="T20" s="5"/>
    </row>
    <row r="21" spans="1:20" ht="15.75" customHeight="1" x14ac:dyDescent="0.25">
      <c r="A21" s="43" t="s">
        <v>5</v>
      </c>
      <c r="B21" s="44"/>
      <c r="C21" s="3">
        <f t="shared" ref="C21:C49" si="5">E21+F21+H21+D21+G21</f>
        <v>0</v>
      </c>
      <c r="D21" s="3">
        <f t="shared" ref="D21:H24" si="6">D26+D31+D36+D41+D46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16"/>
      <c r="J21" s="28"/>
      <c r="K21" s="28"/>
      <c r="L21" s="28"/>
      <c r="M21" s="28"/>
      <c r="N21" s="28"/>
      <c r="O21" s="28"/>
      <c r="P21" s="28"/>
      <c r="Q21" s="5"/>
      <c r="R21" s="5"/>
      <c r="S21" s="5"/>
      <c r="T21" s="5"/>
    </row>
    <row r="22" spans="1:20" ht="15.75" customHeight="1" x14ac:dyDescent="0.25">
      <c r="A22" s="43" t="s">
        <v>16</v>
      </c>
      <c r="B22" s="44"/>
      <c r="C22" s="3">
        <f t="shared" si="5"/>
        <v>636129.5</v>
      </c>
      <c r="D22" s="3">
        <f t="shared" si="6"/>
        <v>163715.4</v>
      </c>
      <c r="E22" s="3">
        <f t="shared" si="6"/>
        <v>110150.9</v>
      </c>
      <c r="F22" s="3">
        <f t="shared" si="6"/>
        <v>122220.6</v>
      </c>
      <c r="G22" s="3">
        <f t="shared" si="6"/>
        <v>120021.3</v>
      </c>
      <c r="H22" s="3">
        <f t="shared" si="6"/>
        <v>120021.3</v>
      </c>
      <c r="I22" s="16"/>
      <c r="J22" s="28"/>
      <c r="K22" s="28"/>
      <c r="L22" s="28"/>
      <c r="M22" s="28"/>
      <c r="N22" s="28"/>
      <c r="O22" s="28"/>
      <c r="P22" s="28"/>
      <c r="Q22" s="5"/>
      <c r="R22" s="5"/>
      <c r="S22" s="5"/>
      <c r="T22" s="5"/>
    </row>
    <row r="23" spans="1:20" ht="15.75" customHeight="1" x14ac:dyDescent="0.25">
      <c r="A23" s="43" t="s">
        <v>4</v>
      </c>
      <c r="B23" s="44"/>
      <c r="C23" s="3">
        <f t="shared" si="5"/>
        <v>203606.69999999998</v>
      </c>
      <c r="D23" s="3">
        <f>D28+D33+D38+D43+D48</f>
        <v>47094.3</v>
      </c>
      <c r="E23" s="3">
        <f t="shared" si="6"/>
        <v>39128.1</v>
      </c>
      <c r="F23" s="3">
        <f t="shared" si="6"/>
        <v>39128.1</v>
      </c>
      <c r="G23" s="3">
        <f t="shared" si="6"/>
        <v>39128.1</v>
      </c>
      <c r="H23" s="3">
        <f t="shared" si="6"/>
        <v>39128.1</v>
      </c>
      <c r="I23" s="16"/>
      <c r="J23" s="28"/>
      <c r="K23" s="28"/>
      <c r="L23" s="28"/>
      <c r="M23" s="28"/>
      <c r="N23" s="28"/>
      <c r="O23" s="28"/>
      <c r="P23" s="28"/>
      <c r="Q23" s="5"/>
      <c r="R23" s="5"/>
      <c r="S23" s="5"/>
      <c r="T23" s="5"/>
    </row>
    <row r="24" spans="1:20" ht="15.75" customHeight="1" x14ac:dyDescent="0.25">
      <c r="A24" s="43" t="s">
        <v>17</v>
      </c>
      <c r="B24" s="44"/>
      <c r="C24" s="3">
        <f t="shared" si="5"/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16"/>
      <c r="J24" s="28"/>
      <c r="K24" s="28"/>
      <c r="L24" s="28"/>
      <c r="M24" s="28"/>
      <c r="N24" s="28"/>
      <c r="O24" s="28"/>
      <c r="P24" s="28"/>
      <c r="Q24" s="5"/>
      <c r="R24" s="5"/>
      <c r="S24" s="5"/>
      <c r="T24" s="5"/>
    </row>
    <row r="25" spans="1:20" ht="71.25" customHeight="1" x14ac:dyDescent="0.25">
      <c r="A25" s="27" t="s">
        <v>25</v>
      </c>
      <c r="B25" s="33" t="s">
        <v>18</v>
      </c>
      <c r="C25" s="3">
        <f t="shared" si="5"/>
        <v>636129.5</v>
      </c>
      <c r="D25" s="17">
        <f t="shared" ref="D25:H25" si="7">D26+D27+D28+D29</f>
        <v>163715.4</v>
      </c>
      <c r="E25" s="17">
        <f t="shared" si="7"/>
        <v>110150.9</v>
      </c>
      <c r="F25" s="17">
        <f t="shared" si="7"/>
        <v>122220.6</v>
      </c>
      <c r="G25" s="17">
        <f t="shared" si="7"/>
        <v>120021.3</v>
      </c>
      <c r="H25" s="17">
        <f t="shared" si="7"/>
        <v>120021.3</v>
      </c>
      <c r="I25" s="30" t="s">
        <v>97</v>
      </c>
      <c r="J25" s="33" t="s">
        <v>6</v>
      </c>
      <c r="K25" s="33">
        <v>98</v>
      </c>
      <c r="L25" s="33">
        <v>99</v>
      </c>
      <c r="M25" s="33">
        <v>99</v>
      </c>
      <c r="N25" s="33">
        <v>99</v>
      </c>
      <c r="O25" s="33">
        <v>100</v>
      </c>
      <c r="P25" s="33">
        <v>100</v>
      </c>
      <c r="Q25" s="5"/>
      <c r="R25" s="5"/>
      <c r="S25" s="5"/>
      <c r="T25" s="5"/>
    </row>
    <row r="26" spans="1:20" ht="17.25" customHeight="1" x14ac:dyDescent="0.25">
      <c r="A26" s="6" t="s">
        <v>5</v>
      </c>
      <c r="B26" s="34"/>
      <c r="C26" s="3">
        <f t="shared" si="5"/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1"/>
      <c r="J26" s="34"/>
      <c r="K26" s="34"/>
      <c r="L26" s="34"/>
      <c r="M26" s="34"/>
      <c r="N26" s="34"/>
      <c r="O26" s="34"/>
      <c r="P26" s="34"/>
      <c r="Q26" s="5"/>
      <c r="R26" s="5"/>
      <c r="S26" s="5"/>
      <c r="T26" s="5"/>
    </row>
    <row r="27" spans="1:20" ht="15" customHeight="1" x14ac:dyDescent="0.25">
      <c r="A27" s="6" t="s">
        <v>16</v>
      </c>
      <c r="B27" s="34"/>
      <c r="C27" s="3">
        <f t="shared" si="5"/>
        <v>636129.5</v>
      </c>
      <c r="D27" s="4">
        <v>163715.4</v>
      </c>
      <c r="E27" s="4">
        <v>110150.9</v>
      </c>
      <c r="F27" s="4">
        <v>122220.6</v>
      </c>
      <c r="G27" s="4">
        <v>120021.3</v>
      </c>
      <c r="H27" s="4">
        <v>120021.3</v>
      </c>
      <c r="I27" s="31"/>
      <c r="J27" s="34"/>
      <c r="K27" s="34"/>
      <c r="L27" s="34"/>
      <c r="M27" s="34"/>
      <c r="N27" s="34"/>
      <c r="O27" s="34"/>
      <c r="P27" s="34"/>
      <c r="Q27" s="5"/>
      <c r="R27" s="5"/>
      <c r="S27" s="5"/>
      <c r="T27" s="5"/>
    </row>
    <row r="28" spans="1:20" ht="16.5" customHeight="1" x14ac:dyDescent="0.25">
      <c r="A28" s="6" t="s">
        <v>4</v>
      </c>
      <c r="B28" s="34"/>
      <c r="C28" s="3">
        <f t="shared" si="5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1"/>
      <c r="J28" s="34"/>
      <c r="K28" s="34"/>
      <c r="L28" s="34"/>
      <c r="M28" s="34"/>
      <c r="N28" s="34"/>
      <c r="O28" s="34"/>
      <c r="P28" s="34"/>
      <c r="Q28" s="5"/>
      <c r="R28" s="5"/>
      <c r="S28" s="5"/>
      <c r="T28" s="5"/>
    </row>
    <row r="29" spans="1:20" ht="18.75" customHeight="1" x14ac:dyDescent="0.25">
      <c r="A29" s="6" t="s">
        <v>17</v>
      </c>
      <c r="B29" s="36"/>
      <c r="C29" s="3">
        <f t="shared" si="5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2"/>
      <c r="J29" s="36"/>
      <c r="K29" s="36"/>
      <c r="L29" s="36"/>
      <c r="M29" s="36"/>
      <c r="N29" s="36"/>
      <c r="O29" s="36"/>
      <c r="P29" s="36"/>
      <c r="Q29" s="5"/>
      <c r="R29" s="5"/>
      <c r="S29" s="5"/>
      <c r="T29" s="5"/>
    </row>
    <row r="30" spans="1:20" ht="62.25" customHeight="1" x14ac:dyDescent="0.25">
      <c r="A30" s="27" t="s">
        <v>162</v>
      </c>
      <c r="B30" s="33" t="s">
        <v>18</v>
      </c>
      <c r="C30" s="3">
        <f t="shared" si="5"/>
        <v>203606.69999999998</v>
      </c>
      <c r="D30" s="7">
        <f t="shared" ref="D30:H30" si="8">D31+D32+D33+D34</f>
        <v>47094.3</v>
      </c>
      <c r="E30" s="7">
        <f t="shared" si="8"/>
        <v>39128.1</v>
      </c>
      <c r="F30" s="7">
        <f t="shared" si="8"/>
        <v>39128.1</v>
      </c>
      <c r="G30" s="7">
        <f t="shared" si="8"/>
        <v>39128.1</v>
      </c>
      <c r="H30" s="7">
        <f t="shared" si="8"/>
        <v>39128.1</v>
      </c>
      <c r="I30" s="30" t="s">
        <v>31</v>
      </c>
      <c r="J30" s="33" t="s">
        <v>6</v>
      </c>
      <c r="K30" s="33">
        <v>98</v>
      </c>
      <c r="L30" s="33">
        <v>99</v>
      </c>
      <c r="M30" s="33">
        <v>99</v>
      </c>
      <c r="N30" s="33">
        <v>99</v>
      </c>
      <c r="O30" s="33">
        <v>100</v>
      </c>
      <c r="P30" s="33">
        <v>100</v>
      </c>
      <c r="Q30" s="5"/>
      <c r="R30" s="5"/>
      <c r="S30" s="5"/>
      <c r="T30" s="5"/>
    </row>
    <row r="31" spans="1:20" ht="18" customHeight="1" x14ac:dyDescent="0.25">
      <c r="A31" s="6" t="s">
        <v>5</v>
      </c>
      <c r="B31" s="34"/>
      <c r="C31" s="3">
        <f t="shared" si="5"/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1"/>
      <c r="J31" s="34"/>
      <c r="K31" s="34"/>
      <c r="L31" s="34"/>
      <c r="M31" s="34"/>
      <c r="N31" s="34"/>
      <c r="O31" s="34"/>
      <c r="P31" s="34"/>
      <c r="Q31" s="5"/>
      <c r="R31" s="5"/>
      <c r="S31" s="5"/>
      <c r="T31" s="5"/>
    </row>
    <row r="32" spans="1:20" ht="18" customHeight="1" x14ac:dyDescent="0.25">
      <c r="A32" s="6" t="s">
        <v>16</v>
      </c>
      <c r="B32" s="34"/>
      <c r="C32" s="3">
        <f t="shared" si="5"/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1"/>
      <c r="J32" s="34"/>
      <c r="K32" s="34"/>
      <c r="L32" s="34"/>
      <c r="M32" s="34"/>
      <c r="N32" s="34"/>
      <c r="O32" s="34"/>
      <c r="P32" s="34"/>
      <c r="Q32" s="5"/>
      <c r="R32" s="5"/>
      <c r="S32" s="5"/>
      <c r="T32" s="5"/>
    </row>
    <row r="33" spans="1:20" ht="15.75" customHeight="1" x14ac:dyDescent="0.25">
      <c r="A33" s="6" t="s">
        <v>4</v>
      </c>
      <c r="B33" s="34"/>
      <c r="C33" s="8">
        <f t="shared" si="5"/>
        <v>203606.69999999998</v>
      </c>
      <c r="D33" s="4">
        <v>47094.3</v>
      </c>
      <c r="E33" s="4">
        <v>39128.1</v>
      </c>
      <c r="F33" s="4">
        <v>39128.1</v>
      </c>
      <c r="G33" s="4">
        <v>39128.1</v>
      </c>
      <c r="H33" s="4">
        <v>39128.1</v>
      </c>
      <c r="I33" s="31"/>
      <c r="J33" s="34"/>
      <c r="K33" s="34"/>
      <c r="L33" s="34"/>
      <c r="M33" s="34"/>
      <c r="N33" s="34"/>
      <c r="O33" s="34"/>
      <c r="P33" s="34"/>
      <c r="Q33" s="5"/>
      <c r="R33" s="5"/>
      <c r="S33" s="5"/>
      <c r="T33" s="5"/>
    </row>
    <row r="34" spans="1:20" ht="18.75" customHeight="1" x14ac:dyDescent="0.25">
      <c r="A34" s="6" t="s">
        <v>17</v>
      </c>
      <c r="B34" s="36"/>
      <c r="C34" s="3">
        <f t="shared" si="5"/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32"/>
      <c r="J34" s="36"/>
      <c r="K34" s="36"/>
      <c r="L34" s="36"/>
      <c r="M34" s="36"/>
      <c r="N34" s="36"/>
      <c r="O34" s="36"/>
      <c r="P34" s="36"/>
      <c r="Q34" s="5"/>
      <c r="R34" s="5"/>
      <c r="S34" s="5"/>
      <c r="T34" s="5"/>
    </row>
    <row r="35" spans="1:20" ht="56.25" customHeight="1" x14ac:dyDescent="0.25">
      <c r="A35" s="27" t="s">
        <v>163</v>
      </c>
      <c r="B35" s="33" t="s">
        <v>18</v>
      </c>
      <c r="C35" s="3">
        <f t="shared" si="5"/>
        <v>0</v>
      </c>
      <c r="D35" s="3">
        <f t="shared" ref="D35:H35" si="9">D36+D37+D38+D39</f>
        <v>0</v>
      </c>
      <c r="E35" s="3">
        <f t="shared" si="9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0" t="s">
        <v>32</v>
      </c>
      <c r="J35" s="33" t="s">
        <v>42</v>
      </c>
      <c r="K35" s="33">
        <v>3</v>
      </c>
      <c r="L35" s="33">
        <v>4</v>
      </c>
      <c r="M35" s="33">
        <v>5</v>
      </c>
      <c r="N35" s="33">
        <v>6</v>
      </c>
      <c r="O35" s="33">
        <v>7</v>
      </c>
      <c r="P35" s="33">
        <v>8</v>
      </c>
    </row>
    <row r="36" spans="1:20" x14ac:dyDescent="0.25">
      <c r="A36" s="6" t="s">
        <v>5</v>
      </c>
      <c r="B36" s="34"/>
      <c r="C36" s="3">
        <f t="shared" si="5"/>
        <v>0</v>
      </c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31"/>
      <c r="J36" s="34"/>
      <c r="K36" s="34"/>
      <c r="L36" s="34"/>
      <c r="M36" s="34"/>
      <c r="N36" s="34"/>
      <c r="O36" s="34"/>
      <c r="P36" s="34"/>
    </row>
    <row r="37" spans="1:20" x14ac:dyDescent="0.25">
      <c r="A37" s="6" t="s">
        <v>16</v>
      </c>
      <c r="B37" s="34"/>
      <c r="C37" s="3">
        <f t="shared" si="5"/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1"/>
      <c r="J37" s="34"/>
      <c r="K37" s="34"/>
      <c r="L37" s="34"/>
      <c r="M37" s="34"/>
      <c r="N37" s="34"/>
      <c r="O37" s="34"/>
      <c r="P37" s="34"/>
    </row>
    <row r="38" spans="1:20" x14ac:dyDescent="0.25">
      <c r="A38" s="6" t="s">
        <v>4</v>
      </c>
      <c r="B38" s="34"/>
      <c r="C38" s="3">
        <f t="shared" si="5"/>
        <v>0</v>
      </c>
      <c r="D38" s="3">
        <v>0</v>
      </c>
      <c r="E38" s="3">
        <v>0</v>
      </c>
      <c r="F38" s="4">
        <v>0</v>
      </c>
      <c r="G38" s="4">
        <v>0</v>
      </c>
      <c r="H38" s="4">
        <v>0</v>
      </c>
      <c r="I38" s="31"/>
      <c r="J38" s="34"/>
      <c r="K38" s="34"/>
      <c r="L38" s="34"/>
      <c r="M38" s="34"/>
      <c r="N38" s="34"/>
      <c r="O38" s="34"/>
      <c r="P38" s="34"/>
    </row>
    <row r="39" spans="1:20" ht="15" customHeight="1" x14ac:dyDescent="0.25">
      <c r="A39" s="6" t="s">
        <v>17</v>
      </c>
      <c r="B39" s="36"/>
      <c r="C39" s="3">
        <f t="shared" si="5"/>
        <v>0</v>
      </c>
      <c r="D39" s="3">
        <v>0</v>
      </c>
      <c r="E39" s="3">
        <v>0</v>
      </c>
      <c r="F39" s="4">
        <v>0</v>
      </c>
      <c r="G39" s="4">
        <v>0</v>
      </c>
      <c r="H39" s="4">
        <v>0</v>
      </c>
      <c r="I39" s="32"/>
      <c r="J39" s="36"/>
      <c r="K39" s="36"/>
      <c r="L39" s="36"/>
      <c r="M39" s="36"/>
      <c r="N39" s="36"/>
      <c r="O39" s="36"/>
      <c r="P39" s="36"/>
    </row>
    <row r="40" spans="1:20" ht="68.25" customHeight="1" x14ac:dyDescent="0.25">
      <c r="A40" s="27" t="s">
        <v>26</v>
      </c>
      <c r="B40" s="33" t="s">
        <v>18</v>
      </c>
      <c r="C40" s="3">
        <f t="shared" si="5"/>
        <v>0</v>
      </c>
      <c r="D40" s="3">
        <f t="shared" ref="D40:H40" si="10">D41+D42+D43+D44</f>
        <v>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0" t="s">
        <v>33</v>
      </c>
      <c r="J40" s="33" t="s">
        <v>6</v>
      </c>
      <c r="K40" s="33">
        <v>96</v>
      </c>
      <c r="L40" s="33">
        <v>96</v>
      </c>
      <c r="M40" s="33">
        <v>96</v>
      </c>
      <c r="N40" s="33">
        <v>97</v>
      </c>
      <c r="O40" s="33">
        <v>97</v>
      </c>
      <c r="P40" s="33">
        <v>98</v>
      </c>
    </row>
    <row r="41" spans="1:20" ht="26.25" customHeight="1" x14ac:dyDescent="0.25">
      <c r="A41" s="6" t="s">
        <v>5</v>
      </c>
      <c r="B41" s="34"/>
      <c r="C41" s="3">
        <f t="shared" si="5"/>
        <v>0</v>
      </c>
      <c r="D41" s="3">
        <v>0</v>
      </c>
      <c r="E41" s="3">
        <v>0</v>
      </c>
      <c r="F41" s="4">
        <v>0</v>
      </c>
      <c r="G41" s="4">
        <v>0</v>
      </c>
      <c r="H41" s="4">
        <v>0</v>
      </c>
      <c r="I41" s="31"/>
      <c r="J41" s="34"/>
      <c r="K41" s="34"/>
      <c r="L41" s="34"/>
      <c r="M41" s="34"/>
      <c r="N41" s="34"/>
      <c r="O41" s="34"/>
      <c r="P41" s="34"/>
    </row>
    <row r="42" spans="1:20" ht="18.75" customHeight="1" x14ac:dyDescent="0.25">
      <c r="A42" s="6" t="s">
        <v>16</v>
      </c>
      <c r="B42" s="34"/>
      <c r="C42" s="3">
        <f t="shared" si="5"/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1"/>
      <c r="J42" s="34"/>
      <c r="K42" s="34"/>
      <c r="L42" s="34"/>
      <c r="M42" s="34"/>
      <c r="N42" s="34"/>
      <c r="O42" s="34"/>
      <c r="P42" s="34"/>
    </row>
    <row r="43" spans="1:20" ht="23.25" customHeight="1" x14ac:dyDescent="0.25">
      <c r="A43" s="6" t="s">
        <v>4</v>
      </c>
      <c r="B43" s="34"/>
      <c r="C43" s="3">
        <f t="shared" si="5"/>
        <v>0</v>
      </c>
      <c r="D43" s="3">
        <v>0</v>
      </c>
      <c r="E43" s="3">
        <v>0</v>
      </c>
      <c r="F43" s="4">
        <v>0</v>
      </c>
      <c r="G43" s="4">
        <v>0</v>
      </c>
      <c r="H43" s="4">
        <v>0</v>
      </c>
      <c r="I43" s="31"/>
      <c r="J43" s="34"/>
      <c r="K43" s="34"/>
      <c r="L43" s="34"/>
      <c r="M43" s="34"/>
      <c r="N43" s="34"/>
      <c r="O43" s="34"/>
      <c r="P43" s="34"/>
    </row>
    <row r="44" spans="1:20" ht="21.75" customHeight="1" x14ac:dyDescent="0.25">
      <c r="A44" s="6" t="s">
        <v>17</v>
      </c>
      <c r="B44" s="36"/>
      <c r="C44" s="3">
        <f t="shared" si="5"/>
        <v>0</v>
      </c>
      <c r="D44" s="3">
        <v>0</v>
      </c>
      <c r="E44" s="3">
        <v>0</v>
      </c>
      <c r="F44" s="4">
        <v>0</v>
      </c>
      <c r="G44" s="4">
        <v>0</v>
      </c>
      <c r="H44" s="4">
        <v>0</v>
      </c>
      <c r="I44" s="32"/>
      <c r="J44" s="36"/>
      <c r="K44" s="36"/>
      <c r="L44" s="36"/>
      <c r="M44" s="36"/>
      <c r="N44" s="36"/>
      <c r="O44" s="36"/>
      <c r="P44" s="36"/>
    </row>
    <row r="45" spans="1:20" ht="68.25" customHeight="1" x14ac:dyDescent="0.25">
      <c r="A45" s="27" t="s">
        <v>105</v>
      </c>
      <c r="B45" s="33" t="s">
        <v>18</v>
      </c>
      <c r="C45" s="3">
        <f t="shared" si="5"/>
        <v>0</v>
      </c>
      <c r="D45" s="3">
        <f t="shared" ref="D45:H45" si="11">D46+D47+D48+D49</f>
        <v>0</v>
      </c>
      <c r="E45" s="3">
        <f t="shared" si="11"/>
        <v>0</v>
      </c>
      <c r="F45" s="3">
        <f t="shared" si="11"/>
        <v>0</v>
      </c>
      <c r="G45" s="3">
        <f t="shared" si="11"/>
        <v>0</v>
      </c>
      <c r="H45" s="3">
        <f t="shared" si="11"/>
        <v>0</v>
      </c>
      <c r="I45" s="30" t="s">
        <v>130</v>
      </c>
      <c r="J45" s="33" t="s">
        <v>42</v>
      </c>
      <c r="K45" s="33">
        <v>38</v>
      </c>
      <c r="L45" s="33">
        <v>38</v>
      </c>
      <c r="M45" s="33">
        <v>38</v>
      </c>
      <c r="N45" s="33">
        <v>38</v>
      </c>
      <c r="O45" s="33">
        <v>38</v>
      </c>
      <c r="P45" s="33">
        <v>38</v>
      </c>
    </row>
    <row r="46" spans="1:20" x14ac:dyDescent="0.25">
      <c r="A46" s="6" t="s">
        <v>5</v>
      </c>
      <c r="B46" s="34"/>
      <c r="C46" s="3">
        <f t="shared" si="5"/>
        <v>0</v>
      </c>
      <c r="D46" s="3">
        <v>0</v>
      </c>
      <c r="E46" s="3">
        <v>0</v>
      </c>
      <c r="F46" s="4">
        <v>0</v>
      </c>
      <c r="G46" s="4">
        <v>0</v>
      </c>
      <c r="H46" s="4">
        <v>0</v>
      </c>
      <c r="I46" s="31"/>
      <c r="J46" s="34"/>
      <c r="K46" s="34"/>
      <c r="L46" s="34"/>
      <c r="M46" s="34"/>
      <c r="N46" s="34"/>
      <c r="O46" s="34"/>
      <c r="P46" s="34"/>
    </row>
    <row r="47" spans="1:20" x14ac:dyDescent="0.25">
      <c r="A47" s="6" t="s">
        <v>16</v>
      </c>
      <c r="B47" s="34"/>
      <c r="C47" s="3">
        <f t="shared" si="5"/>
        <v>0</v>
      </c>
      <c r="D47" s="3">
        <v>0</v>
      </c>
      <c r="E47" s="3">
        <v>0</v>
      </c>
      <c r="F47" s="4">
        <v>0</v>
      </c>
      <c r="G47" s="4">
        <v>0</v>
      </c>
      <c r="H47" s="4">
        <v>0</v>
      </c>
      <c r="I47" s="31"/>
      <c r="J47" s="34"/>
      <c r="K47" s="34"/>
      <c r="L47" s="34"/>
      <c r="M47" s="34"/>
      <c r="N47" s="34"/>
      <c r="O47" s="34"/>
      <c r="P47" s="34"/>
    </row>
    <row r="48" spans="1:20" x14ac:dyDescent="0.25">
      <c r="A48" s="6" t="s">
        <v>4</v>
      </c>
      <c r="B48" s="34"/>
      <c r="C48" s="3">
        <f t="shared" si="5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1"/>
      <c r="J48" s="34"/>
      <c r="K48" s="34"/>
      <c r="L48" s="34"/>
      <c r="M48" s="34"/>
      <c r="N48" s="34"/>
      <c r="O48" s="34"/>
      <c r="P48" s="34"/>
    </row>
    <row r="49" spans="1:20" ht="15" customHeight="1" x14ac:dyDescent="0.25">
      <c r="A49" s="6" t="s">
        <v>17</v>
      </c>
      <c r="B49" s="36"/>
      <c r="C49" s="3">
        <f t="shared" si="5"/>
        <v>0</v>
      </c>
      <c r="D49" s="3">
        <v>0</v>
      </c>
      <c r="E49" s="3">
        <v>0</v>
      </c>
      <c r="F49" s="4">
        <v>0</v>
      </c>
      <c r="G49" s="4">
        <v>0</v>
      </c>
      <c r="H49" s="4">
        <v>0</v>
      </c>
      <c r="I49" s="32"/>
      <c r="J49" s="36"/>
      <c r="K49" s="36"/>
      <c r="L49" s="36"/>
      <c r="M49" s="36"/>
      <c r="N49" s="36"/>
      <c r="O49" s="36"/>
      <c r="P49" s="36"/>
    </row>
    <row r="50" spans="1:20" ht="53.25" customHeight="1" x14ac:dyDescent="0.25">
      <c r="A50" s="41" t="s">
        <v>27</v>
      </c>
      <c r="B50" s="42"/>
      <c r="C50" s="3">
        <f>E50+F50+H50+D50+G50</f>
        <v>2199283.2999999998</v>
      </c>
      <c r="D50" s="3">
        <f>D55+D60+D65+D70</f>
        <v>432580.2</v>
      </c>
      <c r="E50" s="3">
        <f t="shared" ref="E50:H54" si="12">E55+E60+E65+E70</f>
        <v>429197.7</v>
      </c>
      <c r="F50" s="3">
        <f t="shared" si="12"/>
        <v>446771.4</v>
      </c>
      <c r="G50" s="3">
        <f t="shared" si="12"/>
        <v>445367</v>
      </c>
      <c r="H50" s="3">
        <f t="shared" si="12"/>
        <v>445367</v>
      </c>
      <c r="I50" s="16"/>
      <c r="J50" s="28"/>
      <c r="K50" s="28"/>
      <c r="L50" s="28"/>
      <c r="M50" s="28"/>
      <c r="N50" s="28"/>
      <c r="O50" s="28"/>
      <c r="P50" s="28"/>
      <c r="Q50" s="5"/>
      <c r="R50" s="5"/>
      <c r="S50" s="5"/>
      <c r="T50" s="5"/>
    </row>
    <row r="51" spans="1:20" ht="15.75" customHeight="1" x14ac:dyDescent="0.25">
      <c r="A51" s="43" t="s">
        <v>5</v>
      </c>
      <c r="B51" s="44"/>
      <c r="C51" s="3">
        <f t="shared" ref="C51:C114" si="13">E51+F51+H51+D51+G51</f>
        <v>0</v>
      </c>
      <c r="D51" s="3">
        <f>D56+D61+D66+D71</f>
        <v>0</v>
      </c>
      <c r="E51" s="3">
        <f t="shared" si="12"/>
        <v>0</v>
      </c>
      <c r="F51" s="3">
        <f t="shared" si="12"/>
        <v>0</v>
      </c>
      <c r="G51" s="3">
        <f t="shared" si="12"/>
        <v>0</v>
      </c>
      <c r="H51" s="3">
        <f t="shared" si="12"/>
        <v>0</v>
      </c>
      <c r="I51" s="16"/>
      <c r="J51" s="28"/>
      <c r="K51" s="28"/>
      <c r="L51" s="28"/>
      <c r="M51" s="28"/>
      <c r="N51" s="28"/>
      <c r="O51" s="28"/>
      <c r="P51" s="28"/>
      <c r="Q51" s="5"/>
      <c r="R51" s="5"/>
      <c r="S51" s="5"/>
      <c r="T51" s="5"/>
    </row>
    <row r="52" spans="1:20" ht="15.75" customHeight="1" x14ac:dyDescent="0.25">
      <c r="A52" s="43" t="s">
        <v>16</v>
      </c>
      <c r="B52" s="44"/>
      <c r="C52" s="3">
        <f t="shared" si="13"/>
        <v>1804183.9000000001</v>
      </c>
      <c r="D52" s="3">
        <f>D57+D62+D67+D72</f>
        <v>362224.80000000005</v>
      </c>
      <c r="E52" s="3">
        <f t="shared" si="12"/>
        <v>348011.7</v>
      </c>
      <c r="F52" s="3">
        <f t="shared" si="12"/>
        <v>365585.4</v>
      </c>
      <c r="G52" s="3">
        <f t="shared" si="12"/>
        <v>364181</v>
      </c>
      <c r="H52" s="3">
        <f t="shared" si="12"/>
        <v>364181</v>
      </c>
      <c r="I52" s="16"/>
      <c r="J52" s="28"/>
      <c r="K52" s="28"/>
      <c r="L52" s="28"/>
      <c r="M52" s="28"/>
      <c r="N52" s="28"/>
      <c r="O52" s="28"/>
      <c r="P52" s="28"/>
      <c r="Q52" s="5"/>
      <c r="R52" s="5"/>
      <c r="S52" s="5"/>
      <c r="T52" s="5"/>
    </row>
    <row r="53" spans="1:20" ht="15.75" customHeight="1" x14ac:dyDescent="0.25">
      <c r="A53" s="43" t="s">
        <v>4</v>
      </c>
      <c r="B53" s="44"/>
      <c r="C53" s="3">
        <f t="shared" si="13"/>
        <v>395099.4</v>
      </c>
      <c r="D53" s="3">
        <f>D58+D63+D68+D73</f>
        <v>70355.399999999994</v>
      </c>
      <c r="E53" s="3">
        <f t="shared" si="12"/>
        <v>81186</v>
      </c>
      <c r="F53" s="3">
        <f t="shared" si="12"/>
        <v>81186</v>
      </c>
      <c r="G53" s="3">
        <f t="shared" si="12"/>
        <v>81186</v>
      </c>
      <c r="H53" s="3">
        <f t="shared" si="12"/>
        <v>81186</v>
      </c>
      <c r="I53" s="16"/>
      <c r="J53" s="28"/>
      <c r="K53" s="28"/>
      <c r="L53" s="28"/>
      <c r="M53" s="28"/>
      <c r="N53" s="28"/>
      <c r="O53" s="28"/>
      <c r="P53" s="28"/>
      <c r="Q53" s="5"/>
      <c r="R53" s="5"/>
      <c r="S53" s="5"/>
      <c r="T53" s="5"/>
    </row>
    <row r="54" spans="1:20" ht="15.75" customHeight="1" x14ac:dyDescent="0.25">
      <c r="A54" s="43" t="s">
        <v>17</v>
      </c>
      <c r="B54" s="44"/>
      <c r="C54" s="3">
        <f t="shared" si="13"/>
        <v>0</v>
      </c>
      <c r="D54" s="3">
        <f>D59+D64+D69+D74</f>
        <v>0</v>
      </c>
      <c r="E54" s="3">
        <f t="shared" si="12"/>
        <v>0</v>
      </c>
      <c r="F54" s="3">
        <f t="shared" si="12"/>
        <v>0</v>
      </c>
      <c r="G54" s="3">
        <f t="shared" si="12"/>
        <v>0</v>
      </c>
      <c r="H54" s="3">
        <f t="shared" si="12"/>
        <v>0</v>
      </c>
      <c r="I54" s="16"/>
      <c r="J54" s="28"/>
      <c r="K54" s="28"/>
      <c r="L54" s="28"/>
      <c r="M54" s="28"/>
      <c r="N54" s="28"/>
      <c r="O54" s="28"/>
      <c r="P54" s="28"/>
      <c r="Q54" s="5"/>
      <c r="R54" s="5"/>
      <c r="S54" s="5"/>
      <c r="T54" s="5"/>
    </row>
    <row r="55" spans="1:20" ht="80.25" customHeight="1" x14ac:dyDescent="0.25">
      <c r="A55" s="27" t="s">
        <v>28</v>
      </c>
      <c r="B55" s="33" t="s">
        <v>18</v>
      </c>
      <c r="C55" s="3">
        <f t="shared" si="13"/>
        <v>1718664</v>
      </c>
      <c r="D55" s="3">
        <f t="shared" ref="D55:H55" si="14">D56+D57+D58+D59</f>
        <v>345614.9</v>
      </c>
      <c r="E55" s="3">
        <f t="shared" si="14"/>
        <v>330784.2</v>
      </c>
      <c r="F55" s="3">
        <f t="shared" si="14"/>
        <v>348357.9</v>
      </c>
      <c r="G55" s="3">
        <f t="shared" si="14"/>
        <v>346953.5</v>
      </c>
      <c r="H55" s="3">
        <f t="shared" si="14"/>
        <v>346953.5</v>
      </c>
      <c r="I55" s="30" t="s">
        <v>98</v>
      </c>
      <c r="J55" s="33" t="s">
        <v>6</v>
      </c>
      <c r="K55" s="33">
        <v>97</v>
      </c>
      <c r="L55" s="33">
        <v>98</v>
      </c>
      <c r="M55" s="33">
        <v>98</v>
      </c>
      <c r="N55" s="33">
        <v>99</v>
      </c>
      <c r="O55" s="33">
        <v>99</v>
      </c>
      <c r="P55" s="33">
        <v>100</v>
      </c>
      <c r="Q55" s="5"/>
      <c r="R55" s="5"/>
      <c r="S55" s="5"/>
      <c r="T55" s="5"/>
    </row>
    <row r="56" spans="1:20" ht="15.75" customHeight="1" x14ac:dyDescent="0.25">
      <c r="A56" s="6" t="s">
        <v>5</v>
      </c>
      <c r="B56" s="34"/>
      <c r="C56" s="3">
        <f t="shared" si="13"/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31"/>
      <c r="J56" s="34"/>
      <c r="K56" s="34"/>
      <c r="L56" s="34"/>
      <c r="M56" s="34"/>
      <c r="N56" s="34"/>
      <c r="O56" s="34"/>
      <c r="P56" s="34"/>
      <c r="Q56" s="5"/>
      <c r="R56" s="5"/>
      <c r="S56" s="5"/>
      <c r="T56" s="5"/>
    </row>
    <row r="57" spans="1:20" ht="15.75" customHeight="1" x14ac:dyDescent="0.25">
      <c r="A57" s="6" t="s">
        <v>16</v>
      </c>
      <c r="B57" s="34"/>
      <c r="C57" s="3">
        <f t="shared" si="13"/>
        <v>1718664</v>
      </c>
      <c r="D57" s="4">
        <v>345614.9</v>
      </c>
      <c r="E57" s="4">
        <v>330784.2</v>
      </c>
      <c r="F57" s="4">
        <v>348357.9</v>
      </c>
      <c r="G57" s="4">
        <v>346953.5</v>
      </c>
      <c r="H57" s="4">
        <v>346953.5</v>
      </c>
      <c r="I57" s="31"/>
      <c r="J57" s="34"/>
      <c r="K57" s="34"/>
      <c r="L57" s="34"/>
      <c r="M57" s="34"/>
      <c r="N57" s="34"/>
      <c r="O57" s="34"/>
      <c r="P57" s="34"/>
      <c r="Q57" s="5"/>
      <c r="R57" s="5"/>
      <c r="S57" s="5"/>
      <c r="T57" s="5"/>
    </row>
    <row r="58" spans="1:20" ht="15.75" customHeight="1" x14ac:dyDescent="0.25">
      <c r="A58" s="6" t="s">
        <v>4</v>
      </c>
      <c r="B58" s="34"/>
      <c r="C58" s="3">
        <f t="shared" si="13"/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31"/>
      <c r="J58" s="34"/>
      <c r="K58" s="34"/>
      <c r="L58" s="34"/>
      <c r="M58" s="34"/>
      <c r="N58" s="34"/>
      <c r="O58" s="34"/>
      <c r="P58" s="34"/>
      <c r="Q58" s="5"/>
      <c r="R58" s="5"/>
      <c r="S58" s="5"/>
      <c r="T58" s="5"/>
    </row>
    <row r="59" spans="1:20" ht="17.25" customHeight="1" x14ac:dyDescent="0.25">
      <c r="A59" s="6" t="s">
        <v>17</v>
      </c>
      <c r="B59" s="36"/>
      <c r="C59" s="3">
        <f t="shared" si="13"/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32"/>
      <c r="J59" s="36"/>
      <c r="K59" s="36"/>
      <c r="L59" s="36"/>
      <c r="M59" s="36"/>
      <c r="N59" s="36"/>
      <c r="O59" s="36"/>
      <c r="P59" s="36"/>
      <c r="Q59" s="5"/>
      <c r="R59" s="5"/>
      <c r="S59" s="5"/>
      <c r="T59" s="5"/>
    </row>
    <row r="60" spans="1:20" ht="78" customHeight="1" x14ac:dyDescent="0.25">
      <c r="A60" s="27" t="s">
        <v>164</v>
      </c>
      <c r="B60" s="33" t="s">
        <v>18</v>
      </c>
      <c r="C60" s="3">
        <f t="shared" si="13"/>
        <v>388168</v>
      </c>
      <c r="D60" s="3">
        <f t="shared" ref="D60:H60" si="15">D61+D62+D63+D64</f>
        <v>69011.199999999997</v>
      </c>
      <c r="E60" s="3">
        <f t="shared" si="15"/>
        <v>79789.2</v>
      </c>
      <c r="F60" s="3">
        <f t="shared" si="15"/>
        <v>79789.2</v>
      </c>
      <c r="G60" s="3">
        <f t="shared" si="15"/>
        <v>79789.2</v>
      </c>
      <c r="H60" s="3">
        <f t="shared" si="15"/>
        <v>79789.2</v>
      </c>
      <c r="I60" s="30" t="s">
        <v>34</v>
      </c>
      <c r="J60" s="33" t="s">
        <v>6</v>
      </c>
      <c r="K60" s="33">
        <v>97</v>
      </c>
      <c r="L60" s="33">
        <v>98</v>
      </c>
      <c r="M60" s="33">
        <v>98</v>
      </c>
      <c r="N60" s="33">
        <v>99</v>
      </c>
      <c r="O60" s="33">
        <v>99</v>
      </c>
      <c r="P60" s="33">
        <v>100</v>
      </c>
      <c r="Q60" s="5"/>
      <c r="R60" s="5"/>
      <c r="S60" s="5"/>
      <c r="T60" s="5"/>
    </row>
    <row r="61" spans="1:20" ht="15.75" customHeight="1" x14ac:dyDescent="0.25">
      <c r="A61" s="6" t="s">
        <v>5</v>
      </c>
      <c r="B61" s="34"/>
      <c r="C61" s="3">
        <f t="shared" si="13"/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31"/>
      <c r="J61" s="34"/>
      <c r="K61" s="34"/>
      <c r="L61" s="34"/>
      <c r="M61" s="34"/>
      <c r="N61" s="34"/>
      <c r="O61" s="34"/>
      <c r="P61" s="34"/>
      <c r="Q61" s="5"/>
      <c r="R61" s="5"/>
      <c r="S61" s="5"/>
      <c r="T61" s="5"/>
    </row>
    <row r="62" spans="1:20" ht="15.75" customHeight="1" x14ac:dyDescent="0.25">
      <c r="A62" s="6" t="s">
        <v>16</v>
      </c>
      <c r="B62" s="34"/>
      <c r="C62" s="3">
        <f t="shared" si="13"/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31"/>
      <c r="J62" s="34"/>
      <c r="K62" s="34"/>
      <c r="L62" s="34"/>
      <c r="M62" s="34"/>
      <c r="N62" s="34"/>
      <c r="O62" s="34"/>
      <c r="P62" s="34"/>
      <c r="Q62" s="5"/>
      <c r="R62" s="5"/>
      <c r="S62" s="5"/>
      <c r="T62" s="5"/>
    </row>
    <row r="63" spans="1:20" ht="15.75" customHeight="1" x14ac:dyDescent="0.25">
      <c r="A63" s="6" t="s">
        <v>4</v>
      </c>
      <c r="B63" s="34"/>
      <c r="C63" s="3">
        <f t="shared" si="13"/>
        <v>388168</v>
      </c>
      <c r="D63" s="4">
        <v>69011.199999999997</v>
      </c>
      <c r="E63" s="4">
        <v>79789.2</v>
      </c>
      <c r="F63" s="4">
        <v>79789.2</v>
      </c>
      <c r="G63" s="4">
        <v>79789.2</v>
      </c>
      <c r="H63" s="4">
        <v>79789.2</v>
      </c>
      <c r="I63" s="31"/>
      <c r="J63" s="34"/>
      <c r="K63" s="34"/>
      <c r="L63" s="34"/>
      <c r="M63" s="34"/>
      <c r="N63" s="34"/>
      <c r="O63" s="34"/>
      <c r="P63" s="34"/>
      <c r="Q63" s="5"/>
      <c r="R63" s="5"/>
      <c r="S63" s="5"/>
      <c r="T63" s="5"/>
    </row>
    <row r="64" spans="1:20" ht="16.5" customHeight="1" x14ac:dyDescent="0.25">
      <c r="A64" s="6" t="s">
        <v>17</v>
      </c>
      <c r="B64" s="36"/>
      <c r="C64" s="3">
        <f t="shared" si="13"/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32"/>
      <c r="J64" s="36"/>
      <c r="K64" s="36"/>
      <c r="L64" s="36"/>
      <c r="M64" s="36"/>
      <c r="N64" s="36"/>
      <c r="O64" s="36"/>
      <c r="P64" s="36"/>
      <c r="Q64" s="5"/>
      <c r="R64" s="5"/>
      <c r="S64" s="5"/>
      <c r="T64" s="5"/>
    </row>
    <row r="65" spans="1:20" ht="205.5" customHeight="1" x14ac:dyDescent="0.25">
      <c r="A65" s="27" t="s">
        <v>147</v>
      </c>
      <c r="B65" s="33" t="s">
        <v>18</v>
      </c>
      <c r="C65" s="3">
        <f t="shared" si="13"/>
        <v>92451.3</v>
      </c>
      <c r="D65" s="3">
        <f t="shared" ref="D65:H65" si="16">D66+D67+D68+D69</f>
        <v>17954.100000000002</v>
      </c>
      <c r="E65" s="3">
        <f t="shared" si="16"/>
        <v>18624.3</v>
      </c>
      <c r="F65" s="3">
        <f t="shared" si="16"/>
        <v>18624.3</v>
      </c>
      <c r="G65" s="3">
        <f t="shared" si="16"/>
        <v>18624.3</v>
      </c>
      <c r="H65" s="3">
        <f t="shared" si="16"/>
        <v>18624.3</v>
      </c>
      <c r="I65" s="30" t="s">
        <v>35</v>
      </c>
      <c r="J65" s="33" t="s">
        <v>6</v>
      </c>
      <c r="K65" s="33">
        <v>100</v>
      </c>
      <c r="L65" s="33">
        <v>100</v>
      </c>
      <c r="M65" s="33">
        <v>100</v>
      </c>
      <c r="N65" s="33">
        <v>100</v>
      </c>
      <c r="O65" s="33">
        <v>100</v>
      </c>
      <c r="P65" s="33">
        <v>100</v>
      </c>
    </row>
    <row r="66" spans="1:20" x14ac:dyDescent="0.25">
      <c r="A66" s="6" t="s">
        <v>5</v>
      </c>
      <c r="B66" s="34"/>
      <c r="C66" s="3">
        <f t="shared" si="13"/>
        <v>0</v>
      </c>
      <c r="D66" s="3">
        <v>0</v>
      </c>
      <c r="E66" s="3">
        <v>0</v>
      </c>
      <c r="F66" s="4">
        <v>0</v>
      </c>
      <c r="G66" s="4">
        <v>0</v>
      </c>
      <c r="H66" s="4">
        <v>0</v>
      </c>
      <c r="I66" s="31"/>
      <c r="J66" s="34"/>
      <c r="K66" s="34"/>
      <c r="L66" s="34"/>
      <c r="M66" s="34"/>
      <c r="N66" s="34"/>
      <c r="O66" s="34"/>
      <c r="P66" s="34"/>
    </row>
    <row r="67" spans="1:20" x14ac:dyDescent="0.25">
      <c r="A67" s="6" t="s">
        <v>16</v>
      </c>
      <c r="B67" s="34"/>
      <c r="C67" s="3">
        <f t="shared" si="13"/>
        <v>85519.9</v>
      </c>
      <c r="D67" s="3">
        <v>16609.900000000001</v>
      </c>
      <c r="E67" s="3">
        <v>17227.5</v>
      </c>
      <c r="F67" s="3">
        <v>17227.5</v>
      </c>
      <c r="G67" s="3">
        <v>17227.5</v>
      </c>
      <c r="H67" s="3">
        <v>17227.5</v>
      </c>
      <c r="I67" s="31"/>
      <c r="J67" s="34"/>
      <c r="K67" s="34"/>
      <c r="L67" s="34"/>
      <c r="M67" s="34"/>
      <c r="N67" s="34"/>
      <c r="O67" s="34"/>
      <c r="P67" s="34"/>
    </row>
    <row r="68" spans="1:20" x14ac:dyDescent="0.25">
      <c r="A68" s="6" t="s">
        <v>4</v>
      </c>
      <c r="B68" s="34"/>
      <c r="C68" s="3">
        <f t="shared" si="13"/>
        <v>6931.4</v>
      </c>
      <c r="D68" s="3">
        <v>1344.2</v>
      </c>
      <c r="E68" s="3">
        <v>1396.8</v>
      </c>
      <c r="F68" s="3">
        <v>1396.8</v>
      </c>
      <c r="G68" s="3">
        <v>1396.8</v>
      </c>
      <c r="H68" s="3">
        <v>1396.8</v>
      </c>
      <c r="I68" s="31"/>
      <c r="J68" s="34"/>
      <c r="K68" s="34"/>
      <c r="L68" s="34"/>
      <c r="M68" s="34"/>
      <c r="N68" s="34"/>
      <c r="O68" s="34"/>
      <c r="P68" s="34"/>
    </row>
    <row r="69" spans="1:20" ht="15" customHeight="1" x14ac:dyDescent="0.25">
      <c r="A69" s="6" t="s">
        <v>17</v>
      </c>
      <c r="B69" s="36"/>
      <c r="C69" s="3">
        <f t="shared" si="13"/>
        <v>0</v>
      </c>
      <c r="D69" s="3">
        <v>0</v>
      </c>
      <c r="E69" s="3">
        <v>0</v>
      </c>
      <c r="F69" s="4">
        <v>0</v>
      </c>
      <c r="G69" s="4">
        <v>0</v>
      </c>
      <c r="H69" s="4">
        <v>0</v>
      </c>
      <c r="I69" s="32"/>
      <c r="J69" s="36"/>
      <c r="K69" s="36"/>
      <c r="L69" s="36"/>
      <c r="M69" s="36"/>
      <c r="N69" s="36"/>
      <c r="O69" s="36"/>
      <c r="P69" s="36"/>
    </row>
    <row r="70" spans="1:20" ht="51.75" customHeight="1" x14ac:dyDescent="0.25">
      <c r="A70" s="27" t="s">
        <v>29</v>
      </c>
      <c r="B70" s="33" t="s">
        <v>18</v>
      </c>
      <c r="C70" s="3">
        <f t="shared" si="13"/>
        <v>0</v>
      </c>
      <c r="D70" s="3">
        <f t="shared" ref="D70:H70" si="17">D71+D72+D73+D74</f>
        <v>0</v>
      </c>
      <c r="E70" s="3">
        <f t="shared" si="17"/>
        <v>0</v>
      </c>
      <c r="F70" s="3">
        <f t="shared" si="17"/>
        <v>0</v>
      </c>
      <c r="G70" s="3">
        <f t="shared" si="17"/>
        <v>0</v>
      </c>
      <c r="H70" s="3">
        <f t="shared" si="17"/>
        <v>0</v>
      </c>
      <c r="I70" s="30" t="s">
        <v>36</v>
      </c>
      <c r="J70" s="33" t="s">
        <v>42</v>
      </c>
      <c r="K70" s="33">
        <v>266</v>
      </c>
      <c r="L70" s="33">
        <v>266</v>
      </c>
      <c r="M70" s="33">
        <v>266</v>
      </c>
      <c r="N70" s="33">
        <v>269</v>
      </c>
      <c r="O70" s="33">
        <v>269</v>
      </c>
      <c r="P70" s="33">
        <v>269</v>
      </c>
    </row>
    <row r="71" spans="1:20" x14ac:dyDescent="0.25">
      <c r="A71" s="6" t="s">
        <v>5</v>
      </c>
      <c r="B71" s="34"/>
      <c r="C71" s="3">
        <f t="shared" si="13"/>
        <v>0</v>
      </c>
      <c r="D71" s="3">
        <v>0</v>
      </c>
      <c r="E71" s="3">
        <v>0</v>
      </c>
      <c r="F71" s="4">
        <v>0</v>
      </c>
      <c r="G71" s="4">
        <v>0</v>
      </c>
      <c r="H71" s="4">
        <v>0</v>
      </c>
      <c r="I71" s="31"/>
      <c r="J71" s="34"/>
      <c r="K71" s="34"/>
      <c r="L71" s="34"/>
      <c r="M71" s="34"/>
      <c r="N71" s="34"/>
      <c r="O71" s="34"/>
      <c r="P71" s="34"/>
    </row>
    <row r="72" spans="1:20" x14ac:dyDescent="0.25">
      <c r="A72" s="6" t="s">
        <v>16</v>
      </c>
      <c r="B72" s="34"/>
      <c r="C72" s="3">
        <f t="shared" si="13"/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1"/>
      <c r="J72" s="34"/>
      <c r="K72" s="34"/>
      <c r="L72" s="34"/>
      <c r="M72" s="34"/>
      <c r="N72" s="34"/>
      <c r="O72" s="34"/>
      <c r="P72" s="34"/>
    </row>
    <row r="73" spans="1:20" x14ac:dyDescent="0.25">
      <c r="A73" s="6" t="s">
        <v>4</v>
      </c>
      <c r="B73" s="34"/>
      <c r="C73" s="3">
        <f t="shared" si="13"/>
        <v>0</v>
      </c>
      <c r="D73" s="3">
        <v>0</v>
      </c>
      <c r="E73" s="3">
        <v>0</v>
      </c>
      <c r="F73" s="4">
        <v>0</v>
      </c>
      <c r="G73" s="4">
        <v>0</v>
      </c>
      <c r="H73" s="4">
        <v>0</v>
      </c>
      <c r="I73" s="31"/>
      <c r="J73" s="34"/>
      <c r="K73" s="34"/>
      <c r="L73" s="34"/>
      <c r="M73" s="34"/>
      <c r="N73" s="34"/>
      <c r="O73" s="34"/>
      <c r="P73" s="34"/>
    </row>
    <row r="74" spans="1:20" ht="15" customHeight="1" x14ac:dyDescent="0.25">
      <c r="A74" s="6" t="s">
        <v>17</v>
      </c>
      <c r="B74" s="36"/>
      <c r="C74" s="3">
        <f t="shared" si="13"/>
        <v>0</v>
      </c>
      <c r="D74" s="3">
        <v>0</v>
      </c>
      <c r="E74" s="3">
        <v>0</v>
      </c>
      <c r="F74" s="4">
        <v>0</v>
      </c>
      <c r="G74" s="4">
        <v>0</v>
      </c>
      <c r="H74" s="4">
        <v>0</v>
      </c>
      <c r="I74" s="32"/>
      <c r="J74" s="36"/>
      <c r="K74" s="36"/>
      <c r="L74" s="36"/>
      <c r="M74" s="36"/>
      <c r="N74" s="36"/>
      <c r="O74" s="36"/>
      <c r="P74" s="36"/>
    </row>
    <row r="75" spans="1:20" ht="36" customHeight="1" x14ac:dyDescent="0.25">
      <c r="A75" s="41" t="s">
        <v>30</v>
      </c>
      <c r="B75" s="42"/>
      <c r="C75" s="3">
        <f>E75+F75+H75+D75+G75</f>
        <v>301271.5</v>
      </c>
      <c r="D75" s="3">
        <f>D80+D85</f>
        <v>32679.1</v>
      </c>
      <c r="E75" s="3">
        <f t="shared" ref="E75:H75" si="18">E80+E85</f>
        <v>66998.100000000006</v>
      </c>
      <c r="F75" s="3">
        <f t="shared" si="18"/>
        <v>67198.100000000006</v>
      </c>
      <c r="G75" s="3">
        <f t="shared" si="18"/>
        <v>67198.100000000006</v>
      </c>
      <c r="H75" s="3">
        <f t="shared" si="18"/>
        <v>67198.100000000006</v>
      </c>
      <c r="I75" s="16"/>
      <c r="J75" s="28"/>
      <c r="K75" s="28"/>
      <c r="L75" s="28"/>
      <c r="M75" s="28"/>
      <c r="N75" s="28"/>
      <c r="O75" s="28"/>
      <c r="P75" s="28"/>
      <c r="Q75" s="5"/>
      <c r="R75" s="5"/>
      <c r="S75" s="5"/>
      <c r="T75" s="5"/>
    </row>
    <row r="76" spans="1:20" ht="15.75" customHeight="1" x14ac:dyDescent="0.25">
      <c r="A76" s="43" t="s">
        <v>5</v>
      </c>
      <c r="B76" s="44"/>
      <c r="C76" s="3">
        <f t="shared" ref="C76:C79" si="19">E76+F76+H76+D76+G76</f>
        <v>0</v>
      </c>
      <c r="D76" s="3">
        <f t="shared" ref="D76:H78" si="20">D81+D86</f>
        <v>0</v>
      </c>
      <c r="E76" s="3">
        <f t="shared" si="20"/>
        <v>0</v>
      </c>
      <c r="F76" s="3">
        <f t="shared" si="20"/>
        <v>0</v>
      </c>
      <c r="G76" s="3">
        <f t="shared" si="20"/>
        <v>0</v>
      </c>
      <c r="H76" s="3">
        <f t="shared" si="20"/>
        <v>0</v>
      </c>
      <c r="I76" s="16"/>
      <c r="J76" s="28"/>
      <c r="K76" s="28"/>
      <c r="L76" s="28"/>
      <c r="M76" s="28"/>
      <c r="N76" s="28"/>
      <c r="O76" s="28"/>
      <c r="P76" s="28"/>
      <c r="Q76" s="5"/>
      <c r="R76" s="5"/>
      <c r="S76" s="5"/>
      <c r="T76" s="5"/>
    </row>
    <row r="77" spans="1:20" ht="15.75" customHeight="1" x14ac:dyDescent="0.25">
      <c r="A77" s="43" t="s">
        <v>16</v>
      </c>
      <c r="B77" s="44"/>
      <c r="C77" s="3">
        <f t="shared" si="19"/>
        <v>0</v>
      </c>
      <c r="D77" s="3">
        <f t="shared" si="20"/>
        <v>0</v>
      </c>
      <c r="E77" s="3">
        <f t="shared" si="20"/>
        <v>0</v>
      </c>
      <c r="F77" s="3">
        <f t="shared" si="20"/>
        <v>0</v>
      </c>
      <c r="G77" s="3">
        <f t="shared" si="20"/>
        <v>0</v>
      </c>
      <c r="H77" s="3">
        <f t="shared" si="20"/>
        <v>0</v>
      </c>
      <c r="I77" s="16"/>
      <c r="J77" s="28"/>
      <c r="K77" s="28"/>
      <c r="L77" s="28"/>
      <c r="M77" s="28"/>
      <c r="N77" s="28"/>
      <c r="O77" s="28"/>
      <c r="P77" s="28"/>
      <c r="Q77" s="5"/>
      <c r="R77" s="5"/>
      <c r="S77" s="5"/>
      <c r="T77" s="5"/>
    </row>
    <row r="78" spans="1:20" ht="15.75" customHeight="1" x14ac:dyDescent="0.25">
      <c r="A78" s="43" t="s">
        <v>4</v>
      </c>
      <c r="B78" s="44"/>
      <c r="C78" s="3">
        <f t="shared" si="19"/>
        <v>301271.5</v>
      </c>
      <c r="D78" s="3">
        <f>D83+D88</f>
        <v>32679.1</v>
      </c>
      <c r="E78" s="3">
        <f>E83+E88</f>
        <v>66998.100000000006</v>
      </c>
      <c r="F78" s="3">
        <f t="shared" si="20"/>
        <v>67198.100000000006</v>
      </c>
      <c r="G78" s="3">
        <f t="shared" si="20"/>
        <v>67198.100000000006</v>
      </c>
      <c r="H78" s="3">
        <f t="shared" si="20"/>
        <v>67198.100000000006</v>
      </c>
      <c r="I78" s="16"/>
      <c r="J78" s="28"/>
      <c r="K78" s="28"/>
      <c r="L78" s="28"/>
      <c r="M78" s="28"/>
      <c r="N78" s="28"/>
      <c r="O78" s="28"/>
      <c r="P78" s="28"/>
      <c r="Q78" s="5"/>
      <c r="R78" s="5"/>
      <c r="S78" s="5"/>
      <c r="T78" s="5"/>
    </row>
    <row r="79" spans="1:20" ht="15.75" customHeight="1" x14ac:dyDescent="0.25">
      <c r="A79" s="43" t="s">
        <v>17</v>
      </c>
      <c r="B79" s="44"/>
      <c r="C79" s="3">
        <f t="shared" si="19"/>
        <v>0</v>
      </c>
      <c r="D79" s="3">
        <f t="shared" ref="D79:H79" si="21">D84+D89</f>
        <v>0</v>
      </c>
      <c r="E79" s="3">
        <f t="shared" si="21"/>
        <v>0</v>
      </c>
      <c r="F79" s="3">
        <f t="shared" si="21"/>
        <v>0</v>
      </c>
      <c r="G79" s="3">
        <f t="shared" si="21"/>
        <v>0</v>
      </c>
      <c r="H79" s="3">
        <f t="shared" si="21"/>
        <v>0</v>
      </c>
      <c r="I79" s="16"/>
      <c r="J79" s="28"/>
      <c r="K79" s="28"/>
      <c r="L79" s="28"/>
      <c r="M79" s="28"/>
      <c r="N79" s="28"/>
      <c r="O79" s="28"/>
      <c r="P79" s="28"/>
      <c r="Q79" s="5"/>
      <c r="R79" s="5"/>
      <c r="S79" s="5"/>
      <c r="T79" s="5"/>
    </row>
    <row r="80" spans="1:20" ht="52.5" customHeight="1" x14ac:dyDescent="0.25">
      <c r="A80" s="27" t="s">
        <v>148</v>
      </c>
      <c r="B80" s="33" t="s">
        <v>18</v>
      </c>
      <c r="C80" s="3">
        <f t="shared" si="13"/>
        <v>301271.5</v>
      </c>
      <c r="D80" s="3">
        <f t="shared" ref="D80:H80" si="22">D81+D82+D83+D84</f>
        <v>32679.1</v>
      </c>
      <c r="E80" s="3">
        <f t="shared" si="22"/>
        <v>66998.100000000006</v>
      </c>
      <c r="F80" s="3">
        <f t="shared" si="22"/>
        <v>67198.100000000006</v>
      </c>
      <c r="G80" s="3">
        <f t="shared" si="22"/>
        <v>67198.100000000006</v>
      </c>
      <c r="H80" s="3">
        <f t="shared" si="22"/>
        <v>67198.100000000006</v>
      </c>
      <c r="I80" s="30" t="s">
        <v>37</v>
      </c>
      <c r="J80" s="33" t="s">
        <v>6</v>
      </c>
      <c r="K80" s="33">
        <v>93</v>
      </c>
      <c r="L80" s="33">
        <v>94</v>
      </c>
      <c r="M80" s="33">
        <v>95</v>
      </c>
      <c r="N80" s="33">
        <v>96</v>
      </c>
      <c r="O80" s="33">
        <v>97</v>
      </c>
      <c r="P80" s="33">
        <v>100</v>
      </c>
    </row>
    <row r="81" spans="1:16" x14ac:dyDescent="0.25">
      <c r="A81" s="6" t="s">
        <v>5</v>
      </c>
      <c r="B81" s="34"/>
      <c r="C81" s="3">
        <f t="shared" si="13"/>
        <v>0</v>
      </c>
      <c r="D81" s="3">
        <v>0</v>
      </c>
      <c r="E81" s="3">
        <v>0</v>
      </c>
      <c r="F81" s="4">
        <v>0</v>
      </c>
      <c r="G81" s="4">
        <v>0</v>
      </c>
      <c r="H81" s="4">
        <v>0</v>
      </c>
      <c r="I81" s="31"/>
      <c r="J81" s="34"/>
      <c r="K81" s="34"/>
      <c r="L81" s="34"/>
      <c r="M81" s="34"/>
      <c r="N81" s="34"/>
      <c r="O81" s="34"/>
      <c r="P81" s="34"/>
    </row>
    <row r="82" spans="1:16" ht="16.5" customHeight="1" x14ac:dyDescent="0.25">
      <c r="A82" s="6" t="s">
        <v>16</v>
      </c>
      <c r="B82" s="34"/>
      <c r="C82" s="3">
        <f t="shared" si="13"/>
        <v>0</v>
      </c>
      <c r="D82" s="3">
        <v>0</v>
      </c>
      <c r="E82" s="3">
        <v>0</v>
      </c>
      <c r="F82" s="4">
        <v>0</v>
      </c>
      <c r="G82" s="4">
        <v>0</v>
      </c>
      <c r="H82" s="4">
        <v>0</v>
      </c>
      <c r="I82" s="31"/>
      <c r="J82" s="34"/>
      <c r="K82" s="34"/>
      <c r="L82" s="34"/>
      <c r="M82" s="34"/>
      <c r="N82" s="34"/>
      <c r="O82" s="34"/>
      <c r="P82" s="34"/>
    </row>
    <row r="83" spans="1:16" ht="18" customHeight="1" x14ac:dyDescent="0.25">
      <c r="A83" s="6" t="s">
        <v>4</v>
      </c>
      <c r="B83" s="34"/>
      <c r="C83" s="3">
        <f t="shared" si="13"/>
        <v>301271.5</v>
      </c>
      <c r="D83" s="3">
        <v>32679.1</v>
      </c>
      <c r="E83" s="3">
        <v>66998.100000000006</v>
      </c>
      <c r="F83" s="3">
        <v>67198.100000000006</v>
      </c>
      <c r="G83" s="3">
        <v>67198.100000000006</v>
      </c>
      <c r="H83" s="3">
        <v>67198.100000000006</v>
      </c>
      <c r="I83" s="31"/>
      <c r="J83" s="34"/>
      <c r="K83" s="34"/>
      <c r="L83" s="34"/>
      <c r="M83" s="34"/>
      <c r="N83" s="34"/>
      <c r="O83" s="34"/>
      <c r="P83" s="34"/>
    </row>
    <row r="84" spans="1:16" ht="19.5" customHeight="1" x14ac:dyDescent="0.25">
      <c r="A84" s="6" t="s">
        <v>17</v>
      </c>
      <c r="B84" s="36"/>
      <c r="C84" s="3">
        <f t="shared" si="13"/>
        <v>0</v>
      </c>
      <c r="D84" s="3">
        <v>0</v>
      </c>
      <c r="E84" s="3">
        <v>0</v>
      </c>
      <c r="F84" s="4">
        <v>0</v>
      </c>
      <c r="G84" s="4">
        <v>0</v>
      </c>
      <c r="H84" s="4">
        <v>0</v>
      </c>
      <c r="I84" s="32"/>
      <c r="J84" s="36"/>
      <c r="K84" s="36"/>
      <c r="L84" s="36"/>
      <c r="M84" s="36"/>
      <c r="N84" s="36"/>
      <c r="O84" s="36"/>
      <c r="P84" s="36"/>
    </row>
    <row r="85" spans="1:16" ht="52.5" customHeight="1" x14ac:dyDescent="0.25">
      <c r="A85" s="27" t="s">
        <v>103</v>
      </c>
      <c r="B85" s="33" t="s">
        <v>18</v>
      </c>
      <c r="C85" s="3">
        <f t="shared" si="13"/>
        <v>0</v>
      </c>
      <c r="D85" s="3">
        <f t="shared" ref="D85:H85" si="23">D86+D87+D88+D89</f>
        <v>0</v>
      </c>
      <c r="E85" s="3">
        <f t="shared" si="23"/>
        <v>0</v>
      </c>
      <c r="F85" s="3">
        <f t="shared" si="23"/>
        <v>0</v>
      </c>
      <c r="G85" s="3">
        <f t="shared" si="23"/>
        <v>0</v>
      </c>
      <c r="H85" s="3">
        <f t="shared" si="23"/>
        <v>0</v>
      </c>
      <c r="I85" s="30" t="s">
        <v>104</v>
      </c>
      <c r="J85" s="33" t="s">
        <v>6</v>
      </c>
      <c r="K85" s="33">
        <v>30</v>
      </c>
      <c r="L85" s="33">
        <v>40</v>
      </c>
      <c r="M85" s="33">
        <v>48</v>
      </c>
      <c r="N85" s="33">
        <v>57</v>
      </c>
      <c r="O85" s="33">
        <v>65</v>
      </c>
      <c r="P85" s="33">
        <v>75</v>
      </c>
    </row>
    <row r="86" spans="1:16" x14ac:dyDescent="0.25">
      <c r="A86" s="6" t="s">
        <v>5</v>
      </c>
      <c r="B86" s="34"/>
      <c r="C86" s="3">
        <f t="shared" si="13"/>
        <v>0</v>
      </c>
      <c r="D86" s="3">
        <v>0</v>
      </c>
      <c r="E86" s="3">
        <v>0</v>
      </c>
      <c r="F86" s="4">
        <v>0</v>
      </c>
      <c r="G86" s="4">
        <v>0</v>
      </c>
      <c r="H86" s="4">
        <v>0</v>
      </c>
      <c r="I86" s="31"/>
      <c r="J86" s="34"/>
      <c r="K86" s="34"/>
      <c r="L86" s="34"/>
      <c r="M86" s="34"/>
      <c r="N86" s="34"/>
      <c r="O86" s="34"/>
      <c r="P86" s="34"/>
    </row>
    <row r="87" spans="1:16" ht="16.5" customHeight="1" x14ac:dyDescent="0.25">
      <c r="A87" s="6" t="s">
        <v>16</v>
      </c>
      <c r="B87" s="34"/>
      <c r="C87" s="3">
        <f t="shared" si="13"/>
        <v>0</v>
      </c>
      <c r="D87" s="3">
        <v>0</v>
      </c>
      <c r="E87" s="3">
        <v>0</v>
      </c>
      <c r="F87" s="4">
        <v>0</v>
      </c>
      <c r="G87" s="4">
        <v>0</v>
      </c>
      <c r="H87" s="4">
        <v>0</v>
      </c>
      <c r="I87" s="31"/>
      <c r="J87" s="34"/>
      <c r="K87" s="34"/>
      <c r="L87" s="34"/>
      <c r="M87" s="34"/>
      <c r="N87" s="34"/>
      <c r="O87" s="34"/>
      <c r="P87" s="34"/>
    </row>
    <row r="88" spans="1:16" ht="18" customHeight="1" x14ac:dyDescent="0.25">
      <c r="A88" s="6" t="s">
        <v>4</v>
      </c>
      <c r="B88" s="34"/>
      <c r="C88" s="3">
        <f t="shared" si="13"/>
        <v>0</v>
      </c>
      <c r="D88" s="3">
        <v>0</v>
      </c>
      <c r="E88" s="3">
        <v>0</v>
      </c>
      <c r="F88" s="4">
        <v>0</v>
      </c>
      <c r="G88" s="4">
        <v>0</v>
      </c>
      <c r="H88" s="4">
        <v>0</v>
      </c>
      <c r="I88" s="31"/>
      <c r="J88" s="34"/>
      <c r="K88" s="34"/>
      <c r="L88" s="34"/>
      <c r="M88" s="34"/>
      <c r="N88" s="34"/>
      <c r="O88" s="34"/>
      <c r="P88" s="34"/>
    </row>
    <row r="89" spans="1:16" ht="19.5" customHeight="1" x14ac:dyDescent="0.25">
      <c r="A89" s="6" t="s">
        <v>17</v>
      </c>
      <c r="B89" s="36"/>
      <c r="C89" s="3">
        <f t="shared" si="13"/>
        <v>0</v>
      </c>
      <c r="D89" s="3">
        <v>0</v>
      </c>
      <c r="E89" s="3">
        <v>0</v>
      </c>
      <c r="F89" s="4">
        <v>0</v>
      </c>
      <c r="G89" s="4">
        <v>0</v>
      </c>
      <c r="H89" s="4">
        <v>0</v>
      </c>
      <c r="I89" s="32"/>
      <c r="J89" s="36"/>
      <c r="K89" s="36"/>
      <c r="L89" s="36"/>
      <c r="M89" s="36"/>
      <c r="N89" s="36"/>
      <c r="O89" s="36"/>
      <c r="P89" s="36"/>
    </row>
    <row r="90" spans="1:16" ht="38.25" customHeight="1" x14ac:dyDescent="0.25">
      <c r="A90" s="41" t="s">
        <v>53</v>
      </c>
      <c r="B90" s="42"/>
      <c r="C90" s="3">
        <f t="shared" si="13"/>
        <v>25094.9</v>
      </c>
      <c r="D90" s="3">
        <f>D95</f>
        <v>4852.5</v>
      </c>
      <c r="E90" s="3">
        <f>E95</f>
        <v>5060.6000000000004</v>
      </c>
      <c r="F90" s="3">
        <f>F95</f>
        <v>5060.6000000000004</v>
      </c>
      <c r="G90" s="3">
        <f t="shared" ref="G90:H90" si="24">G95</f>
        <v>5060.6000000000004</v>
      </c>
      <c r="H90" s="3">
        <f t="shared" si="24"/>
        <v>5060.6000000000004</v>
      </c>
      <c r="I90" s="16"/>
      <c r="J90" s="28"/>
      <c r="K90" s="28"/>
      <c r="L90" s="28"/>
      <c r="M90" s="28"/>
      <c r="N90" s="28"/>
      <c r="O90" s="28"/>
      <c r="P90" s="28"/>
    </row>
    <row r="91" spans="1:16" x14ac:dyDescent="0.25">
      <c r="A91" s="43" t="s">
        <v>5</v>
      </c>
      <c r="B91" s="44"/>
      <c r="C91" s="3">
        <f t="shared" si="13"/>
        <v>0</v>
      </c>
      <c r="D91" s="3">
        <f t="shared" ref="D91:H94" si="25">D96</f>
        <v>0</v>
      </c>
      <c r="E91" s="3">
        <f t="shared" si="25"/>
        <v>0</v>
      </c>
      <c r="F91" s="3">
        <f t="shared" si="25"/>
        <v>0</v>
      </c>
      <c r="G91" s="3">
        <f t="shared" si="25"/>
        <v>0</v>
      </c>
      <c r="H91" s="3">
        <f t="shared" si="25"/>
        <v>0</v>
      </c>
      <c r="I91" s="16"/>
      <c r="J91" s="28"/>
      <c r="K91" s="28"/>
      <c r="L91" s="28"/>
      <c r="M91" s="28"/>
      <c r="N91" s="28"/>
      <c r="O91" s="28"/>
      <c r="P91" s="28"/>
    </row>
    <row r="92" spans="1:16" x14ac:dyDescent="0.25">
      <c r="A92" s="43" t="s">
        <v>16</v>
      </c>
      <c r="B92" s="44"/>
      <c r="C92" s="3">
        <f t="shared" si="13"/>
        <v>0</v>
      </c>
      <c r="D92" s="3">
        <f t="shared" si="25"/>
        <v>0</v>
      </c>
      <c r="E92" s="3">
        <f t="shared" si="25"/>
        <v>0</v>
      </c>
      <c r="F92" s="3">
        <f t="shared" si="25"/>
        <v>0</v>
      </c>
      <c r="G92" s="3">
        <f t="shared" si="25"/>
        <v>0</v>
      </c>
      <c r="H92" s="3">
        <f t="shared" si="25"/>
        <v>0</v>
      </c>
      <c r="I92" s="16"/>
      <c r="J92" s="28"/>
      <c r="K92" s="28"/>
      <c r="L92" s="28"/>
      <c r="M92" s="28"/>
      <c r="N92" s="28"/>
      <c r="O92" s="28"/>
      <c r="P92" s="28"/>
    </row>
    <row r="93" spans="1:16" x14ac:dyDescent="0.25">
      <c r="A93" s="43" t="s">
        <v>4</v>
      </c>
      <c r="B93" s="44"/>
      <c r="C93" s="3">
        <f>E93+F93+H93+D93+G93</f>
        <v>25094.9</v>
      </c>
      <c r="D93" s="3">
        <f>D98</f>
        <v>4852.5</v>
      </c>
      <c r="E93" s="3">
        <f t="shared" si="25"/>
        <v>5060.6000000000004</v>
      </c>
      <c r="F93" s="3">
        <f t="shared" si="25"/>
        <v>5060.6000000000004</v>
      </c>
      <c r="G93" s="3">
        <f t="shared" si="25"/>
        <v>5060.6000000000004</v>
      </c>
      <c r="H93" s="3">
        <f t="shared" si="25"/>
        <v>5060.6000000000004</v>
      </c>
      <c r="I93" s="16"/>
      <c r="J93" s="28"/>
      <c r="K93" s="28"/>
      <c r="L93" s="28"/>
      <c r="M93" s="28"/>
      <c r="N93" s="28"/>
      <c r="O93" s="28"/>
      <c r="P93" s="28"/>
    </row>
    <row r="94" spans="1:16" x14ac:dyDescent="0.25">
      <c r="A94" s="43" t="s">
        <v>17</v>
      </c>
      <c r="B94" s="44"/>
      <c r="C94" s="3">
        <f t="shared" si="13"/>
        <v>0</v>
      </c>
      <c r="D94" s="3">
        <f t="shared" si="25"/>
        <v>0</v>
      </c>
      <c r="E94" s="3">
        <f t="shared" si="25"/>
        <v>0</v>
      </c>
      <c r="F94" s="3">
        <f t="shared" si="25"/>
        <v>0</v>
      </c>
      <c r="G94" s="3">
        <f t="shared" si="25"/>
        <v>0</v>
      </c>
      <c r="H94" s="3">
        <f t="shared" si="25"/>
        <v>0</v>
      </c>
      <c r="I94" s="16"/>
      <c r="J94" s="28"/>
      <c r="K94" s="28"/>
      <c r="L94" s="28"/>
      <c r="M94" s="28"/>
      <c r="N94" s="28"/>
      <c r="O94" s="28"/>
      <c r="P94" s="28"/>
    </row>
    <row r="95" spans="1:16" ht="42.75" customHeight="1" x14ac:dyDescent="0.25">
      <c r="A95" s="27" t="s">
        <v>54</v>
      </c>
      <c r="B95" s="33" t="s">
        <v>18</v>
      </c>
      <c r="C95" s="3">
        <f t="shared" si="13"/>
        <v>25094.9</v>
      </c>
      <c r="D95" s="3">
        <f t="shared" ref="D95:H95" si="26">D96+D97+D98+D99</f>
        <v>4852.5</v>
      </c>
      <c r="E95" s="3">
        <f t="shared" si="26"/>
        <v>5060.6000000000004</v>
      </c>
      <c r="F95" s="3">
        <f t="shared" si="26"/>
        <v>5060.6000000000004</v>
      </c>
      <c r="G95" s="3">
        <f t="shared" si="26"/>
        <v>5060.6000000000004</v>
      </c>
      <c r="H95" s="3">
        <f t="shared" si="26"/>
        <v>5060.6000000000004</v>
      </c>
      <c r="I95" s="30" t="s">
        <v>74</v>
      </c>
      <c r="J95" s="33" t="s">
        <v>6</v>
      </c>
      <c r="K95" s="33">
        <v>100</v>
      </c>
      <c r="L95" s="33">
        <v>100</v>
      </c>
      <c r="M95" s="33">
        <v>100</v>
      </c>
      <c r="N95" s="33">
        <v>100</v>
      </c>
      <c r="O95" s="33">
        <v>100</v>
      </c>
      <c r="P95" s="33">
        <v>100</v>
      </c>
    </row>
    <row r="96" spans="1:16" ht="21.75" customHeight="1" x14ac:dyDescent="0.25">
      <c r="A96" s="6" t="s">
        <v>5</v>
      </c>
      <c r="B96" s="34"/>
      <c r="C96" s="3">
        <f t="shared" si="13"/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31"/>
      <c r="J96" s="34"/>
      <c r="K96" s="34"/>
      <c r="L96" s="34"/>
      <c r="M96" s="34"/>
      <c r="N96" s="34"/>
      <c r="O96" s="34"/>
      <c r="P96" s="34"/>
    </row>
    <row r="97" spans="1:16" ht="15" customHeight="1" x14ac:dyDescent="0.25">
      <c r="A97" s="6" t="s">
        <v>16</v>
      </c>
      <c r="B97" s="34"/>
      <c r="C97" s="3">
        <f t="shared" si="13"/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31"/>
      <c r="J97" s="34"/>
      <c r="K97" s="34"/>
      <c r="L97" s="34"/>
      <c r="M97" s="34"/>
      <c r="N97" s="34"/>
      <c r="O97" s="34"/>
      <c r="P97" s="34"/>
    </row>
    <row r="98" spans="1:16" x14ac:dyDescent="0.25">
      <c r="A98" s="6" t="s">
        <v>4</v>
      </c>
      <c r="B98" s="34"/>
      <c r="C98" s="3">
        <f t="shared" si="13"/>
        <v>25094.9</v>
      </c>
      <c r="D98" s="4">
        <v>4852.5</v>
      </c>
      <c r="E98" s="4">
        <v>5060.6000000000004</v>
      </c>
      <c r="F98" s="4">
        <v>5060.6000000000004</v>
      </c>
      <c r="G98" s="4">
        <v>5060.6000000000004</v>
      </c>
      <c r="H98" s="4">
        <v>5060.6000000000004</v>
      </c>
      <c r="I98" s="31"/>
      <c r="J98" s="34"/>
      <c r="K98" s="34"/>
      <c r="L98" s="34"/>
      <c r="M98" s="34"/>
      <c r="N98" s="34"/>
      <c r="O98" s="34"/>
      <c r="P98" s="34"/>
    </row>
    <row r="99" spans="1:16" ht="17.25" customHeight="1" x14ac:dyDescent="0.25">
      <c r="A99" s="6" t="s">
        <v>17</v>
      </c>
      <c r="B99" s="36"/>
      <c r="C99" s="3">
        <f t="shared" si="13"/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32"/>
      <c r="J99" s="36"/>
      <c r="K99" s="36"/>
      <c r="L99" s="36"/>
      <c r="M99" s="36"/>
      <c r="N99" s="36"/>
      <c r="O99" s="36"/>
      <c r="P99" s="36"/>
    </row>
    <row r="100" spans="1:16" ht="42.75" customHeight="1" x14ac:dyDescent="0.25">
      <c r="A100" s="27" t="s">
        <v>138</v>
      </c>
      <c r="B100" s="33" t="s">
        <v>18</v>
      </c>
      <c r="C100" s="3">
        <f t="shared" si="13"/>
        <v>0</v>
      </c>
      <c r="D100" s="3">
        <f t="shared" ref="D100:H100" si="27">D101+D102+D103+D104</f>
        <v>0</v>
      </c>
      <c r="E100" s="3">
        <f t="shared" si="27"/>
        <v>0</v>
      </c>
      <c r="F100" s="3">
        <f t="shared" si="27"/>
        <v>0</v>
      </c>
      <c r="G100" s="3">
        <f t="shared" si="27"/>
        <v>0</v>
      </c>
      <c r="H100" s="3">
        <f t="shared" si="27"/>
        <v>0</v>
      </c>
      <c r="I100" s="30" t="s">
        <v>139</v>
      </c>
      <c r="J100" s="33" t="s">
        <v>8</v>
      </c>
      <c r="K100" s="33">
        <v>1</v>
      </c>
      <c r="L100" s="33">
        <v>1</v>
      </c>
      <c r="M100" s="33">
        <v>1</v>
      </c>
      <c r="N100" s="33">
        <v>1</v>
      </c>
      <c r="O100" s="33">
        <v>1</v>
      </c>
      <c r="P100" s="33">
        <v>1</v>
      </c>
    </row>
    <row r="101" spans="1:16" ht="21.75" customHeight="1" x14ac:dyDescent="0.25">
      <c r="A101" s="6" t="s">
        <v>5</v>
      </c>
      <c r="B101" s="34"/>
      <c r="C101" s="3">
        <f t="shared" si="13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31"/>
      <c r="J101" s="34"/>
      <c r="K101" s="34"/>
      <c r="L101" s="34"/>
      <c r="M101" s="34"/>
      <c r="N101" s="34"/>
      <c r="O101" s="34"/>
      <c r="P101" s="34"/>
    </row>
    <row r="102" spans="1:16" ht="15" customHeight="1" x14ac:dyDescent="0.25">
      <c r="A102" s="6" t="s">
        <v>16</v>
      </c>
      <c r="B102" s="34"/>
      <c r="C102" s="3">
        <f t="shared" si="13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31"/>
      <c r="J102" s="34"/>
      <c r="K102" s="34"/>
      <c r="L102" s="34"/>
      <c r="M102" s="34"/>
      <c r="N102" s="34"/>
      <c r="O102" s="34"/>
      <c r="P102" s="34"/>
    </row>
    <row r="103" spans="1:16" x14ac:dyDescent="0.25">
      <c r="A103" s="6" t="s">
        <v>4</v>
      </c>
      <c r="B103" s="34"/>
      <c r="C103" s="3">
        <f t="shared" si="13"/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31"/>
      <c r="J103" s="34"/>
      <c r="K103" s="34"/>
      <c r="L103" s="34"/>
      <c r="M103" s="34"/>
      <c r="N103" s="34"/>
      <c r="O103" s="34"/>
      <c r="P103" s="34"/>
    </row>
    <row r="104" spans="1:16" ht="17.25" customHeight="1" x14ac:dyDescent="0.25">
      <c r="A104" s="6" t="s">
        <v>17</v>
      </c>
      <c r="B104" s="36"/>
      <c r="C104" s="3">
        <f t="shared" si="13"/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32"/>
      <c r="J104" s="36"/>
      <c r="K104" s="36"/>
      <c r="L104" s="36"/>
      <c r="M104" s="36"/>
      <c r="N104" s="36"/>
      <c r="O104" s="36"/>
      <c r="P104" s="36"/>
    </row>
    <row r="105" spans="1:16" ht="57" customHeight="1" x14ac:dyDescent="0.25">
      <c r="A105" s="41" t="s">
        <v>174</v>
      </c>
      <c r="B105" s="42"/>
      <c r="C105" s="3">
        <f>E105+F105+H105+D105+G105</f>
        <v>48353.000000000007</v>
      </c>
      <c r="D105" s="3">
        <f>D110+D120+D125</f>
        <v>418.4</v>
      </c>
      <c r="E105" s="3">
        <f t="shared" ref="E105:H105" si="28">E110+E120+E125</f>
        <v>29171.9</v>
      </c>
      <c r="F105" s="3">
        <f t="shared" si="28"/>
        <v>18762.7</v>
      </c>
      <c r="G105" s="3">
        <f t="shared" si="28"/>
        <v>0</v>
      </c>
      <c r="H105" s="3">
        <f t="shared" si="28"/>
        <v>0</v>
      </c>
      <c r="I105" s="16"/>
      <c r="J105" s="28"/>
      <c r="K105" s="28"/>
      <c r="L105" s="28"/>
      <c r="M105" s="28"/>
      <c r="N105" s="28"/>
      <c r="O105" s="28"/>
      <c r="P105" s="28"/>
    </row>
    <row r="106" spans="1:16" x14ac:dyDescent="0.25">
      <c r="A106" s="43" t="s">
        <v>5</v>
      </c>
      <c r="B106" s="44"/>
      <c r="C106" s="3">
        <f t="shared" ref="C106:C109" si="29">E106+F106+H106+D106+G106</f>
        <v>0</v>
      </c>
      <c r="D106" s="3">
        <f t="shared" ref="D106:H106" si="30">D111+D121+D126</f>
        <v>0</v>
      </c>
      <c r="E106" s="3">
        <f t="shared" si="30"/>
        <v>0</v>
      </c>
      <c r="F106" s="3">
        <f t="shared" si="30"/>
        <v>0</v>
      </c>
      <c r="G106" s="3">
        <f t="shared" si="30"/>
        <v>0</v>
      </c>
      <c r="H106" s="3">
        <f t="shared" si="30"/>
        <v>0</v>
      </c>
      <c r="I106" s="16"/>
      <c r="J106" s="28"/>
      <c r="K106" s="28"/>
      <c r="L106" s="28"/>
      <c r="M106" s="28"/>
      <c r="N106" s="28"/>
      <c r="O106" s="28"/>
      <c r="P106" s="28"/>
    </row>
    <row r="107" spans="1:16" x14ac:dyDescent="0.25">
      <c r="A107" s="43" t="s">
        <v>16</v>
      </c>
      <c r="B107" s="44"/>
      <c r="C107" s="3">
        <f t="shared" si="29"/>
        <v>36762.699999999997</v>
      </c>
      <c r="D107" s="3">
        <f t="shared" ref="D107:H107" si="31">D112+D122+D127</f>
        <v>0</v>
      </c>
      <c r="E107" s="3">
        <f t="shared" si="31"/>
        <v>18000</v>
      </c>
      <c r="F107" s="3">
        <f t="shared" si="31"/>
        <v>18762.7</v>
      </c>
      <c r="G107" s="3">
        <f t="shared" si="31"/>
        <v>0</v>
      </c>
      <c r="H107" s="3">
        <f t="shared" si="31"/>
        <v>0</v>
      </c>
      <c r="I107" s="16"/>
      <c r="J107" s="28"/>
      <c r="K107" s="28"/>
      <c r="L107" s="28"/>
      <c r="M107" s="28"/>
      <c r="N107" s="28"/>
      <c r="O107" s="28"/>
      <c r="P107" s="28"/>
    </row>
    <row r="108" spans="1:16" x14ac:dyDescent="0.25">
      <c r="A108" s="43" t="s">
        <v>4</v>
      </c>
      <c r="B108" s="44"/>
      <c r="C108" s="3">
        <f t="shared" si="29"/>
        <v>11590.3</v>
      </c>
      <c r="D108" s="3">
        <f t="shared" ref="D108:H108" si="32">D113+D123+D128</f>
        <v>418.4</v>
      </c>
      <c r="E108" s="3">
        <f t="shared" si="32"/>
        <v>11171.9</v>
      </c>
      <c r="F108" s="3">
        <f t="shared" si="32"/>
        <v>0</v>
      </c>
      <c r="G108" s="3">
        <f t="shared" si="32"/>
        <v>0</v>
      </c>
      <c r="H108" s="3">
        <f t="shared" si="32"/>
        <v>0</v>
      </c>
      <c r="I108" s="16"/>
      <c r="J108" s="28"/>
      <c r="K108" s="28"/>
      <c r="L108" s="28"/>
      <c r="M108" s="28"/>
      <c r="N108" s="28"/>
      <c r="O108" s="28"/>
      <c r="P108" s="28"/>
    </row>
    <row r="109" spans="1:16" x14ac:dyDescent="0.25">
      <c r="A109" s="43" t="s">
        <v>17</v>
      </c>
      <c r="B109" s="44"/>
      <c r="C109" s="3">
        <f t="shared" si="29"/>
        <v>0</v>
      </c>
      <c r="D109" s="3">
        <f t="shared" ref="D109:H109" si="33">D114+D124+D129</f>
        <v>0</v>
      </c>
      <c r="E109" s="3">
        <f t="shared" si="33"/>
        <v>0</v>
      </c>
      <c r="F109" s="3">
        <f t="shared" si="33"/>
        <v>0</v>
      </c>
      <c r="G109" s="3">
        <f t="shared" si="33"/>
        <v>0</v>
      </c>
      <c r="H109" s="3">
        <f t="shared" si="33"/>
        <v>0</v>
      </c>
      <c r="I109" s="16"/>
      <c r="J109" s="28"/>
      <c r="K109" s="28"/>
      <c r="L109" s="28"/>
      <c r="M109" s="28"/>
      <c r="N109" s="28"/>
      <c r="O109" s="28"/>
      <c r="P109" s="28"/>
    </row>
    <row r="110" spans="1:16" ht="72" customHeight="1" x14ac:dyDescent="0.25">
      <c r="A110" s="27" t="s">
        <v>153</v>
      </c>
      <c r="B110" s="33" t="s">
        <v>7</v>
      </c>
      <c r="C110" s="8">
        <f t="shared" si="13"/>
        <v>43016.9</v>
      </c>
      <c r="D110" s="3">
        <f t="shared" ref="D110:H110" si="34">D111+D112+D113+D114</f>
        <v>0</v>
      </c>
      <c r="E110" s="3">
        <f t="shared" si="34"/>
        <v>24254.2</v>
      </c>
      <c r="F110" s="3">
        <f t="shared" si="34"/>
        <v>18762.7</v>
      </c>
      <c r="G110" s="3">
        <f t="shared" si="34"/>
        <v>0</v>
      </c>
      <c r="H110" s="3">
        <f t="shared" si="34"/>
        <v>0</v>
      </c>
      <c r="I110" s="30" t="s">
        <v>75</v>
      </c>
      <c r="J110" s="33" t="s">
        <v>6</v>
      </c>
      <c r="K110" s="33">
        <v>22</v>
      </c>
      <c r="L110" s="33">
        <v>22</v>
      </c>
      <c r="M110" s="33">
        <v>22</v>
      </c>
      <c r="N110" s="33">
        <v>22</v>
      </c>
      <c r="O110" s="33">
        <v>15</v>
      </c>
      <c r="P110" s="33">
        <v>15</v>
      </c>
    </row>
    <row r="111" spans="1:16" x14ac:dyDescent="0.25">
      <c r="A111" s="6" t="s">
        <v>5</v>
      </c>
      <c r="B111" s="34"/>
      <c r="C111" s="3">
        <f t="shared" si="13"/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31"/>
      <c r="J111" s="34"/>
      <c r="K111" s="34"/>
      <c r="L111" s="34"/>
      <c r="M111" s="34"/>
      <c r="N111" s="34"/>
      <c r="O111" s="34"/>
      <c r="P111" s="34"/>
    </row>
    <row r="112" spans="1:16" x14ac:dyDescent="0.25">
      <c r="A112" s="6" t="s">
        <v>16</v>
      </c>
      <c r="B112" s="34"/>
      <c r="C112" s="3">
        <f t="shared" si="13"/>
        <v>36762.699999999997</v>
      </c>
      <c r="D112" s="4">
        <v>0</v>
      </c>
      <c r="E112" s="4">
        <v>18000</v>
      </c>
      <c r="F112" s="4">
        <v>18762.7</v>
      </c>
      <c r="G112" s="4">
        <v>0</v>
      </c>
      <c r="H112" s="4">
        <v>0</v>
      </c>
      <c r="I112" s="31"/>
      <c r="J112" s="34"/>
      <c r="K112" s="34"/>
      <c r="L112" s="34"/>
      <c r="M112" s="34"/>
      <c r="N112" s="34"/>
      <c r="O112" s="34"/>
      <c r="P112" s="34"/>
    </row>
    <row r="113" spans="1:16" x14ac:dyDescent="0.25">
      <c r="A113" s="6" t="s">
        <v>4</v>
      </c>
      <c r="B113" s="34"/>
      <c r="C113" s="3">
        <f>E113+F113+H113+D113+G113</f>
        <v>6254.2</v>
      </c>
      <c r="D113" s="4">
        <v>0</v>
      </c>
      <c r="E113" s="4">
        <v>6254.2</v>
      </c>
      <c r="F113" s="4">
        <v>0</v>
      </c>
      <c r="G113" s="4">
        <v>0</v>
      </c>
      <c r="H113" s="4">
        <v>0</v>
      </c>
      <c r="I113" s="31"/>
      <c r="J113" s="34"/>
      <c r="K113" s="34"/>
      <c r="L113" s="34"/>
      <c r="M113" s="34"/>
      <c r="N113" s="34"/>
      <c r="O113" s="34"/>
      <c r="P113" s="34"/>
    </row>
    <row r="114" spans="1:16" ht="15" customHeight="1" x14ac:dyDescent="0.25">
      <c r="A114" s="6" t="s">
        <v>17</v>
      </c>
      <c r="B114" s="36"/>
      <c r="C114" s="3">
        <f t="shared" si="13"/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32"/>
      <c r="J114" s="36"/>
      <c r="K114" s="36"/>
      <c r="L114" s="36"/>
      <c r="M114" s="36"/>
      <c r="N114" s="36"/>
      <c r="O114" s="36"/>
      <c r="P114" s="36"/>
    </row>
    <row r="115" spans="1:16" ht="81.75" customHeight="1" x14ac:dyDescent="0.25">
      <c r="A115" s="27" t="s">
        <v>173</v>
      </c>
      <c r="B115" s="33" t="s">
        <v>7</v>
      </c>
      <c r="C115" s="3">
        <f t="shared" ref="C115:C124" si="35">E115+F115+H115+D115+G115</f>
        <v>0</v>
      </c>
      <c r="D115" s="3">
        <f t="shared" ref="D115:H115" si="36">D116+D117+D118+D119</f>
        <v>0</v>
      </c>
      <c r="E115" s="3">
        <f t="shared" si="36"/>
        <v>0</v>
      </c>
      <c r="F115" s="3">
        <f t="shared" si="36"/>
        <v>0</v>
      </c>
      <c r="G115" s="3">
        <f t="shared" si="36"/>
        <v>0</v>
      </c>
      <c r="H115" s="3">
        <f t="shared" si="36"/>
        <v>0</v>
      </c>
      <c r="I115" s="30" t="s">
        <v>131</v>
      </c>
      <c r="J115" s="33" t="s">
        <v>6</v>
      </c>
      <c r="K115" s="33">
        <v>15</v>
      </c>
      <c r="L115" s="33">
        <v>15</v>
      </c>
      <c r="M115" s="33">
        <v>15</v>
      </c>
      <c r="N115" s="33">
        <v>15</v>
      </c>
      <c r="O115" s="33">
        <v>15</v>
      </c>
      <c r="P115" s="33">
        <v>15</v>
      </c>
    </row>
    <row r="116" spans="1:16" x14ac:dyDescent="0.25">
      <c r="A116" s="6" t="s">
        <v>5</v>
      </c>
      <c r="B116" s="34"/>
      <c r="C116" s="3">
        <f t="shared" si="35"/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31"/>
      <c r="J116" s="34"/>
      <c r="K116" s="34"/>
      <c r="L116" s="34"/>
      <c r="M116" s="34"/>
      <c r="N116" s="34"/>
      <c r="O116" s="34"/>
      <c r="P116" s="34"/>
    </row>
    <row r="117" spans="1:16" x14ac:dyDescent="0.25">
      <c r="A117" s="6" t="s">
        <v>16</v>
      </c>
      <c r="B117" s="34"/>
      <c r="C117" s="3">
        <f t="shared" si="35"/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31"/>
      <c r="J117" s="34"/>
      <c r="K117" s="34"/>
      <c r="L117" s="34"/>
      <c r="M117" s="34"/>
      <c r="N117" s="34"/>
      <c r="O117" s="34"/>
      <c r="P117" s="34"/>
    </row>
    <row r="118" spans="1:16" x14ac:dyDescent="0.25">
      <c r="A118" s="6" t="s">
        <v>4</v>
      </c>
      <c r="B118" s="34"/>
      <c r="C118" s="3">
        <f t="shared" si="35"/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31"/>
      <c r="J118" s="34"/>
      <c r="K118" s="34"/>
      <c r="L118" s="34"/>
      <c r="M118" s="34"/>
      <c r="N118" s="34"/>
      <c r="O118" s="34"/>
      <c r="P118" s="34"/>
    </row>
    <row r="119" spans="1:16" ht="15" customHeight="1" x14ac:dyDescent="0.25">
      <c r="A119" s="6" t="s">
        <v>17</v>
      </c>
      <c r="B119" s="36"/>
      <c r="C119" s="3">
        <f t="shared" si="35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32"/>
      <c r="J119" s="36"/>
      <c r="K119" s="36"/>
      <c r="L119" s="36"/>
      <c r="M119" s="36"/>
      <c r="N119" s="36"/>
      <c r="O119" s="36"/>
      <c r="P119" s="36"/>
    </row>
    <row r="120" spans="1:16" ht="58.5" customHeight="1" x14ac:dyDescent="0.25">
      <c r="A120" s="27" t="s">
        <v>175</v>
      </c>
      <c r="B120" s="33" t="s">
        <v>19</v>
      </c>
      <c r="C120" s="3">
        <f t="shared" si="35"/>
        <v>5241.2</v>
      </c>
      <c r="D120" s="3">
        <f t="shared" ref="D120:H120" si="37">D121+D122+D123+D124</f>
        <v>418.4</v>
      </c>
      <c r="E120" s="3">
        <f t="shared" si="37"/>
        <v>4822.8</v>
      </c>
      <c r="F120" s="3">
        <f t="shared" si="37"/>
        <v>0</v>
      </c>
      <c r="G120" s="3">
        <f t="shared" si="37"/>
        <v>0</v>
      </c>
      <c r="H120" s="3">
        <f t="shared" si="37"/>
        <v>0</v>
      </c>
      <c r="I120" s="30" t="s">
        <v>176</v>
      </c>
      <c r="J120" s="33" t="s">
        <v>6</v>
      </c>
      <c r="K120" s="33">
        <v>66</v>
      </c>
      <c r="L120" s="33">
        <v>79</v>
      </c>
      <c r="M120" s="33">
        <v>94</v>
      </c>
      <c r="N120" s="33">
        <v>100</v>
      </c>
      <c r="O120" s="33">
        <v>100</v>
      </c>
      <c r="P120" s="33">
        <v>100</v>
      </c>
    </row>
    <row r="121" spans="1:16" x14ac:dyDescent="0.25">
      <c r="A121" s="6" t="s">
        <v>5</v>
      </c>
      <c r="B121" s="34"/>
      <c r="C121" s="3">
        <f t="shared" si="35"/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31"/>
      <c r="J121" s="34"/>
      <c r="K121" s="34"/>
      <c r="L121" s="34"/>
      <c r="M121" s="34"/>
      <c r="N121" s="34"/>
      <c r="O121" s="34"/>
      <c r="P121" s="34"/>
    </row>
    <row r="122" spans="1:16" x14ac:dyDescent="0.25">
      <c r="A122" s="6" t="s">
        <v>16</v>
      </c>
      <c r="B122" s="34"/>
      <c r="C122" s="3">
        <f t="shared" si="35"/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31"/>
      <c r="J122" s="34"/>
      <c r="K122" s="34"/>
      <c r="L122" s="34"/>
      <c r="M122" s="34"/>
      <c r="N122" s="34"/>
      <c r="O122" s="34"/>
      <c r="P122" s="34"/>
    </row>
    <row r="123" spans="1:16" x14ac:dyDescent="0.25">
      <c r="A123" s="6" t="s">
        <v>4</v>
      </c>
      <c r="B123" s="34"/>
      <c r="C123" s="3">
        <f t="shared" si="35"/>
        <v>5241.2</v>
      </c>
      <c r="D123" s="4">
        <v>418.4</v>
      </c>
      <c r="E123" s="4">
        <v>4822.8</v>
      </c>
      <c r="F123" s="4">
        <v>0</v>
      </c>
      <c r="G123" s="4">
        <v>0</v>
      </c>
      <c r="H123" s="4">
        <v>0</v>
      </c>
      <c r="I123" s="31"/>
      <c r="J123" s="34"/>
      <c r="K123" s="34"/>
      <c r="L123" s="34"/>
      <c r="M123" s="34"/>
      <c r="N123" s="34"/>
      <c r="O123" s="34"/>
      <c r="P123" s="34"/>
    </row>
    <row r="124" spans="1:16" x14ac:dyDescent="0.25">
      <c r="A124" s="6" t="s">
        <v>17</v>
      </c>
      <c r="B124" s="36"/>
      <c r="C124" s="3">
        <f t="shared" si="35"/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32"/>
      <c r="J124" s="34"/>
      <c r="K124" s="34"/>
      <c r="L124" s="34"/>
      <c r="M124" s="34"/>
      <c r="N124" s="34"/>
      <c r="O124" s="34"/>
      <c r="P124" s="34"/>
    </row>
    <row r="125" spans="1:16" ht="58.5" customHeight="1" x14ac:dyDescent="0.25">
      <c r="A125" s="29" t="s">
        <v>234</v>
      </c>
      <c r="B125" s="33" t="s">
        <v>19</v>
      </c>
      <c r="C125" s="3">
        <f t="shared" ref="C125:C129" si="38">E125+F125+H125+D125+G125</f>
        <v>94.9</v>
      </c>
      <c r="D125" s="3">
        <f t="shared" ref="D125:H125" si="39">D126+D127+D128+D129</f>
        <v>0</v>
      </c>
      <c r="E125" s="3">
        <f t="shared" si="39"/>
        <v>94.9</v>
      </c>
      <c r="F125" s="3">
        <f t="shared" si="39"/>
        <v>0</v>
      </c>
      <c r="G125" s="3">
        <f t="shared" si="39"/>
        <v>0</v>
      </c>
      <c r="H125" s="3">
        <f t="shared" si="39"/>
        <v>0</v>
      </c>
      <c r="I125" s="30" t="s">
        <v>235</v>
      </c>
      <c r="J125" s="33" t="s">
        <v>6</v>
      </c>
      <c r="K125" s="33">
        <v>66</v>
      </c>
      <c r="L125" s="33">
        <v>79</v>
      </c>
      <c r="M125" s="33">
        <v>94</v>
      </c>
      <c r="N125" s="33">
        <v>100</v>
      </c>
      <c r="O125" s="33">
        <v>100</v>
      </c>
      <c r="P125" s="33">
        <v>100</v>
      </c>
    </row>
    <row r="126" spans="1:16" x14ac:dyDescent="0.25">
      <c r="A126" s="6" t="s">
        <v>5</v>
      </c>
      <c r="B126" s="34"/>
      <c r="C126" s="3">
        <f t="shared" si="38"/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31"/>
      <c r="J126" s="34"/>
      <c r="K126" s="34"/>
      <c r="L126" s="34"/>
      <c r="M126" s="34"/>
      <c r="N126" s="34"/>
      <c r="O126" s="34"/>
      <c r="P126" s="34"/>
    </row>
    <row r="127" spans="1:16" x14ac:dyDescent="0.25">
      <c r="A127" s="6" t="s">
        <v>16</v>
      </c>
      <c r="B127" s="34"/>
      <c r="C127" s="3">
        <f t="shared" si="38"/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31"/>
      <c r="J127" s="34"/>
      <c r="K127" s="34"/>
      <c r="L127" s="34"/>
      <c r="M127" s="34"/>
      <c r="N127" s="34"/>
      <c r="O127" s="34"/>
      <c r="P127" s="34"/>
    </row>
    <row r="128" spans="1:16" x14ac:dyDescent="0.25">
      <c r="A128" s="6" t="s">
        <v>4</v>
      </c>
      <c r="B128" s="34"/>
      <c r="C128" s="3">
        <f t="shared" si="38"/>
        <v>94.9</v>
      </c>
      <c r="D128" s="4">
        <v>0</v>
      </c>
      <c r="E128" s="4">
        <v>94.9</v>
      </c>
      <c r="F128" s="4">
        <v>0</v>
      </c>
      <c r="G128" s="4">
        <v>0</v>
      </c>
      <c r="H128" s="4">
        <v>0</v>
      </c>
      <c r="I128" s="31"/>
      <c r="J128" s="34"/>
      <c r="K128" s="34"/>
      <c r="L128" s="34"/>
      <c r="M128" s="34"/>
      <c r="N128" s="34"/>
      <c r="O128" s="34"/>
      <c r="P128" s="34"/>
    </row>
    <row r="129" spans="1:16" x14ac:dyDescent="0.25">
      <c r="A129" s="6" t="s">
        <v>17</v>
      </c>
      <c r="B129" s="36"/>
      <c r="C129" s="3">
        <f t="shared" si="38"/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32"/>
      <c r="J129" s="34"/>
      <c r="K129" s="34"/>
      <c r="L129" s="34"/>
      <c r="M129" s="34"/>
      <c r="N129" s="34"/>
      <c r="O129" s="34"/>
      <c r="P129" s="34"/>
    </row>
    <row r="130" spans="1:16" ht="37.5" customHeight="1" x14ac:dyDescent="0.25">
      <c r="A130" s="41" t="s">
        <v>58</v>
      </c>
      <c r="B130" s="42"/>
      <c r="C130" s="3">
        <f>E130+F130+H130+D130+G130</f>
        <v>45867.399999999994</v>
      </c>
      <c r="D130" s="3">
        <f>D135+D140+D145+D150+D155+D165+D160+D170+D175+D180+D185+D190</f>
        <v>24149.199999999997</v>
      </c>
      <c r="E130" s="3">
        <f t="shared" ref="E130:H130" si="40">E135+E140+E145+E150+E155+E165+E160+E170+E175+E180+E185+E190</f>
        <v>13543</v>
      </c>
      <c r="F130" s="3">
        <f t="shared" si="40"/>
        <v>8175.2</v>
      </c>
      <c r="G130" s="3">
        <f t="shared" si="40"/>
        <v>0</v>
      </c>
      <c r="H130" s="3">
        <f t="shared" si="40"/>
        <v>0</v>
      </c>
      <c r="I130" s="16"/>
      <c r="J130" s="28"/>
      <c r="K130" s="28"/>
      <c r="L130" s="28"/>
      <c r="M130" s="28"/>
      <c r="N130" s="28"/>
      <c r="O130" s="28"/>
      <c r="P130" s="28"/>
    </row>
    <row r="131" spans="1:16" x14ac:dyDescent="0.25">
      <c r="A131" s="43" t="s">
        <v>5</v>
      </c>
      <c r="B131" s="44"/>
      <c r="C131" s="3">
        <f t="shared" ref="C131:C189" si="41">E131+F131+H131+D131+G131</f>
        <v>0</v>
      </c>
      <c r="D131" s="3">
        <f t="shared" ref="D131:H131" si="42">D136+D141+D146+D151+D156+D166+D161+D171+D176+D181+D186+D191</f>
        <v>0</v>
      </c>
      <c r="E131" s="3">
        <f t="shared" si="42"/>
        <v>0</v>
      </c>
      <c r="F131" s="3">
        <f t="shared" si="42"/>
        <v>0</v>
      </c>
      <c r="G131" s="3">
        <f t="shared" si="42"/>
        <v>0</v>
      </c>
      <c r="H131" s="3">
        <f t="shared" si="42"/>
        <v>0</v>
      </c>
      <c r="I131" s="16"/>
      <c r="J131" s="28"/>
      <c r="K131" s="28"/>
      <c r="L131" s="28"/>
      <c r="M131" s="28"/>
      <c r="N131" s="28"/>
      <c r="O131" s="28"/>
      <c r="P131" s="28"/>
    </row>
    <row r="132" spans="1:16" x14ac:dyDescent="0.25">
      <c r="A132" s="43" t="s">
        <v>16</v>
      </c>
      <c r="B132" s="44"/>
      <c r="C132" s="3">
        <f t="shared" si="41"/>
        <v>27648.199999999997</v>
      </c>
      <c r="D132" s="3">
        <f t="shared" ref="D132:H132" si="43">D137+D142+D147+D152+D157+D167+D162+D172+D177+D182+D187+D192</f>
        <v>14007.8</v>
      </c>
      <c r="E132" s="3">
        <f t="shared" si="43"/>
        <v>7509</v>
      </c>
      <c r="F132" s="3">
        <f t="shared" si="43"/>
        <v>6131.4</v>
      </c>
      <c r="G132" s="3">
        <f t="shared" si="43"/>
        <v>0</v>
      </c>
      <c r="H132" s="3">
        <f t="shared" si="43"/>
        <v>0</v>
      </c>
      <c r="I132" s="16"/>
      <c r="J132" s="28"/>
      <c r="K132" s="28"/>
      <c r="L132" s="28"/>
      <c r="M132" s="28"/>
      <c r="N132" s="28"/>
      <c r="O132" s="28"/>
      <c r="P132" s="28"/>
    </row>
    <row r="133" spans="1:16" x14ac:dyDescent="0.25">
      <c r="A133" s="43" t="s">
        <v>4</v>
      </c>
      <c r="B133" s="44"/>
      <c r="C133" s="3">
        <f>E133+F133+H133+D133+G133</f>
        <v>18219.2</v>
      </c>
      <c r="D133" s="3">
        <f t="shared" ref="D133:H133" si="44">D138+D143+D148+D153+D158+D168+D163+D173+D178+D183+D188+D193</f>
        <v>10141.4</v>
      </c>
      <c r="E133" s="3">
        <f t="shared" si="44"/>
        <v>6034</v>
      </c>
      <c r="F133" s="3">
        <f t="shared" si="44"/>
        <v>2043.8</v>
      </c>
      <c r="G133" s="3">
        <f t="shared" si="44"/>
        <v>0</v>
      </c>
      <c r="H133" s="3">
        <f t="shared" si="44"/>
        <v>0</v>
      </c>
      <c r="I133" s="16"/>
      <c r="J133" s="28"/>
      <c r="K133" s="28"/>
      <c r="L133" s="28"/>
      <c r="M133" s="28"/>
      <c r="N133" s="28"/>
      <c r="O133" s="28"/>
      <c r="P133" s="28"/>
    </row>
    <row r="134" spans="1:16" x14ac:dyDescent="0.25">
      <c r="A134" s="43" t="s">
        <v>17</v>
      </c>
      <c r="B134" s="44"/>
      <c r="C134" s="3">
        <f t="shared" si="41"/>
        <v>0</v>
      </c>
      <c r="D134" s="3">
        <f t="shared" ref="D134:H134" si="45">D139+D144+D149+D154+D159+D169+D164+D174+D179+D184+D189+D194</f>
        <v>0</v>
      </c>
      <c r="E134" s="3">
        <f t="shared" si="45"/>
        <v>0</v>
      </c>
      <c r="F134" s="3">
        <f t="shared" si="45"/>
        <v>0</v>
      </c>
      <c r="G134" s="3">
        <f t="shared" si="45"/>
        <v>0</v>
      </c>
      <c r="H134" s="3">
        <f t="shared" si="45"/>
        <v>0</v>
      </c>
      <c r="I134" s="16"/>
      <c r="J134" s="28"/>
      <c r="K134" s="28"/>
      <c r="L134" s="28"/>
      <c r="M134" s="28"/>
      <c r="N134" s="28"/>
      <c r="O134" s="28"/>
      <c r="P134" s="28"/>
    </row>
    <row r="135" spans="1:16" ht="37.5" customHeight="1" x14ac:dyDescent="0.25">
      <c r="A135" s="27" t="s">
        <v>59</v>
      </c>
      <c r="B135" s="33" t="s">
        <v>18</v>
      </c>
      <c r="C135" s="3">
        <f t="shared" si="41"/>
        <v>6121</v>
      </c>
      <c r="D135" s="3">
        <f>D136+D137+D138+D139</f>
        <v>5721</v>
      </c>
      <c r="E135" s="3">
        <f t="shared" ref="E135:H135" si="46">E136+E137+E138+E139</f>
        <v>400</v>
      </c>
      <c r="F135" s="3">
        <f t="shared" si="46"/>
        <v>0</v>
      </c>
      <c r="G135" s="3">
        <f t="shared" si="46"/>
        <v>0</v>
      </c>
      <c r="H135" s="3">
        <f t="shared" si="46"/>
        <v>0</v>
      </c>
      <c r="I135" s="30" t="s">
        <v>99</v>
      </c>
      <c r="J135" s="33" t="s">
        <v>6</v>
      </c>
      <c r="K135" s="33">
        <v>66</v>
      </c>
      <c r="L135" s="33">
        <v>79</v>
      </c>
      <c r="M135" s="33">
        <v>94</v>
      </c>
      <c r="N135" s="33">
        <v>100</v>
      </c>
      <c r="O135" s="33">
        <v>100</v>
      </c>
      <c r="P135" s="33">
        <v>100</v>
      </c>
    </row>
    <row r="136" spans="1:16" ht="17.25" customHeight="1" x14ac:dyDescent="0.25">
      <c r="A136" s="6" t="s">
        <v>5</v>
      </c>
      <c r="B136" s="34"/>
      <c r="C136" s="3">
        <f t="shared" si="41"/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31"/>
      <c r="J136" s="34"/>
      <c r="K136" s="34"/>
      <c r="L136" s="34"/>
      <c r="M136" s="34"/>
      <c r="N136" s="34"/>
      <c r="O136" s="34"/>
      <c r="P136" s="34"/>
    </row>
    <row r="137" spans="1:16" ht="15" customHeight="1" x14ac:dyDescent="0.25">
      <c r="A137" s="6" t="s">
        <v>16</v>
      </c>
      <c r="B137" s="34"/>
      <c r="C137" s="3">
        <f t="shared" si="41"/>
        <v>2710.4</v>
      </c>
      <c r="D137" s="4">
        <v>2710.4</v>
      </c>
      <c r="E137" s="4">
        <v>0</v>
      </c>
      <c r="F137" s="4">
        <v>0</v>
      </c>
      <c r="G137" s="4">
        <v>0</v>
      </c>
      <c r="H137" s="4">
        <v>0</v>
      </c>
      <c r="I137" s="31"/>
      <c r="J137" s="34"/>
      <c r="K137" s="34"/>
      <c r="L137" s="34"/>
      <c r="M137" s="34"/>
      <c r="N137" s="34"/>
      <c r="O137" s="34"/>
      <c r="P137" s="34"/>
    </row>
    <row r="138" spans="1:16" x14ac:dyDescent="0.25">
      <c r="A138" s="6" t="s">
        <v>4</v>
      </c>
      <c r="B138" s="34"/>
      <c r="C138" s="3">
        <f t="shared" si="41"/>
        <v>3410.6</v>
      </c>
      <c r="D138" s="4">
        <v>3010.6</v>
      </c>
      <c r="E138" s="4">
        <v>400</v>
      </c>
      <c r="F138" s="4">
        <v>0</v>
      </c>
      <c r="G138" s="4">
        <v>0</v>
      </c>
      <c r="H138" s="4">
        <v>0</v>
      </c>
      <c r="I138" s="31"/>
      <c r="J138" s="34"/>
      <c r="K138" s="34"/>
      <c r="L138" s="34"/>
      <c r="M138" s="34"/>
      <c r="N138" s="34"/>
      <c r="O138" s="34"/>
      <c r="P138" s="34"/>
    </row>
    <row r="139" spans="1:16" ht="18" customHeight="1" x14ac:dyDescent="0.25">
      <c r="A139" s="6" t="s">
        <v>17</v>
      </c>
      <c r="B139" s="36"/>
      <c r="C139" s="3">
        <f t="shared" si="41"/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31"/>
      <c r="J139" s="34"/>
      <c r="K139" s="34"/>
      <c r="L139" s="34"/>
      <c r="M139" s="34"/>
      <c r="N139" s="34"/>
      <c r="O139" s="34"/>
      <c r="P139" s="34"/>
    </row>
    <row r="140" spans="1:16" ht="32.25" customHeight="1" x14ac:dyDescent="0.25">
      <c r="A140" s="27" t="s">
        <v>109</v>
      </c>
      <c r="B140" s="33" t="s">
        <v>19</v>
      </c>
      <c r="C140" s="3">
        <f t="shared" si="41"/>
        <v>800</v>
      </c>
      <c r="D140" s="3">
        <f t="shared" ref="D140:H140" si="47">D141+D142+D143+D144</f>
        <v>800</v>
      </c>
      <c r="E140" s="3">
        <f t="shared" si="47"/>
        <v>0</v>
      </c>
      <c r="F140" s="3">
        <f t="shared" si="47"/>
        <v>0</v>
      </c>
      <c r="G140" s="3">
        <f t="shared" si="47"/>
        <v>0</v>
      </c>
      <c r="H140" s="3">
        <f t="shared" si="47"/>
        <v>0</v>
      </c>
      <c r="I140" s="30" t="s">
        <v>110</v>
      </c>
      <c r="J140" s="33" t="s">
        <v>6</v>
      </c>
      <c r="K140" s="33">
        <v>95</v>
      </c>
      <c r="L140" s="33">
        <v>99</v>
      </c>
      <c r="M140" s="33">
        <v>100</v>
      </c>
      <c r="N140" s="33">
        <v>100</v>
      </c>
      <c r="O140" s="33">
        <v>100</v>
      </c>
      <c r="P140" s="33">
        <v>100</v>
      </c>
    </row>
    <row r="141" spans="1:16" x14ac:dyDescent="0.25">
      <c r="A141" s="6" t="s">
        <v>5</v>
      </c>
      <c r="B141" s="34"/>
      <c r="C141" s="3">
        <f t="shared" si="41"/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31"/>
      <c r="J141" s="34"/>
      <c r="K141" s="34"/>
      <c r="L141" s="34"/>
      <c r="M141" s="34"/>
      <c r="N141" s="34"/>
      <c r="O141" s="34"/>
      <c r="P141" s="34"/>
    </row>
    <row r="142" spans="1:16" x14ac:dyDescent="0.25">
      <c r="A142" s="6" t="s">
        <v>16</v>
      </c>
      <c r="B142" s="34"/>
      <c r="C142" s="3">
        <f t="shared" si="41"/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31"/>
      <c r="J142" s="34"/>
      <c r="K142" s="34"/>
      <c r="L142" s="34"/>
      <c r="M142" s="34"/>
      <c r="N142" s="34"/>
      <c r="O142" s="34"/>
      <c r="P142" s="34"/>
    </row>
    <row r="143" spans="1:16" x14ac:dyDescent="0.25">
      <c r="A143" s="6" t="s">
        <v>4</v>
      </c>
      <c r="B143" s="34"/>
      <c r="C143" s="3">
        <f t="shared" si="41"/>
        <v>800</v>
      </c>
      <c r="D143" s="4">
        <v>800</v>
      </c>
      <c r="E143" s="4">
        <v>0</v>
      </c>
      <c r="F143" s="4">
        <v>0</v>
      </c>
      <c r="G143" s="4">
        <v>0</v>
      </c>
      <c r="H143" s="4">
        <v>0</v>
      </c>
      <c r="I143" s="31"/>
      <c r="J143" s="34"/>
      <c r="K143" s="34"/>
      <c r="L143" s="34"/>
      <c r="M143" s="34"/>
      <c r="N143" s="34"/>
      <c r="O143" s="34"/>
      <c r="P143" s="34"/>
    </row>
    <row r="144" spans="1:16" ht="18.75" customHeight="1" x14ac:dyDescent="0.25">
      <c r="A144" s="6" t="s">
        <v>17</v>
      </c>
      <c r="B144" s="36"/>
      <c r="C144" s="3">
        <f t="shared" si="41"/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32"/>
      <c r="J144" s="36"/>
      <c r="K144" s="36"/>
      <c r="L144" s="36"/>
      <c r="M144" s="36"/>
      <c r="N144" s="36"/>
      <c r="O144" s="36"/>
      <c r="P144" s="36"/>
    </row>
    <row r="145" spans="1:16" ht="48.75" customHeight="1" x14ac:dyDescent="0.25">
      <c r="A145" s="27" t="s">
        <v>111</v>
      </c>
      <c r="B145" s="33" t="s">
        <v>19</v>
      </c>
      <c r="C145" s="3">
        <f t="shared" si="41"/>
        <v>0</v>
      </c>
      <c r="D145" s="3">
        <f t="shared" ref="D145:H145" si="48">D146+D147+D148+D149</f>
        <v>0</v>
      </c>
      <c r="E145" s="3">
        <f t="shared" si="48"/>
        <v>0</v>
      </c>
      <c r="F145" s="3">
        <f t="shared" si="48"/>
        <v>0</v>
      </c>
      <c r="G145" s="3">
        <f t="shared" si="48"/>
        <v>0</v>
      </c>
      <c r="H145" s="3">
        <f t="shared" si="48"/>
        <v>0</v>
      </c>
      <c r="I145" s="30" t="s">
        <v>112</v>
      </c>
      <c r="J145" s="38" t="s">
        <v>6</v>
      </c>
      <c r="K145" s="38">
        <v>6</v>
      </c>
      <c r="L145" s="38">
        <v>6</v>
      </c>
      <c r="M145" s="38">
        <v>6</v>
      </c>
      <c r="N145" s="38">
        <v>6</v>
      </c>
      <c r="O145" s="38">
        <v>25</v>
      </c>
      <c r="P145" s="38">
        <v>44</v>
      </c>
    </row>
    <row r="146" spans="1:16" x14ac:dyDescent="0.25">
      <c r="A146" s="6" t="s">
        <v>5</v>
      </c>
      <c r="B146" s="34"/>
      <c r="C146" s="3">
        <f t="shared" si="41"/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31"/>
      <c r="J146" s="39"/>
      <c r="K146" s="39"/>
      <c r="L146" s="39"/>
      <c r="M146" s="39"/>
      <c r="N146" s="39"/>
      <c r="O146" s="39"/>
      <c r="P146" s="39"/>
    </row>
    <row r="147" spans="1:16" x14ac:dyDescent="0.25">
      <c r="A147" s="6" t="s">
        <v>16</v>
      </c>
      <c r="B147" s="34"/>
      <c r="C147" s="3">
        <f t="shared" si="41"/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31"/>
      <c r="J147" s="39"/>
      <c r="K147" s="39"/>
      <c r="L147" s="39"/>
      <c r="M147" s="39"/>
      <c r="N147" s="39"/>
      <c r="O147" s="39"/>
      <c r="P147" s="39"/>
    </row>
    <row r="148" spans="1:16" x14ac:dyDescent="0.25">
      <c r="A148" s="6" t="s">
        <v>4</v>
      </c>
      <c r="B148" s="34"/>
      <c r="C148" s="3">
        <f t="shared" si="41"/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31"/>
      <c r="J148" s="39"/>
      <c r="K148" s="39"/>
      <c r="L148" s="39"/>
      <c r="M148" s="39"/>
      <c r="N148" s="39"/>
      <c r="O148" s="39"/>
      <c r="P148" s="39"/>
    </row>
    <row r="149" spans="1:16" ht="18.75" customHeight="1" x14ac:dyDescent="0.25">
      <c r="A149" s="6" t="s">
        <v>17</v>
      </c>
      <c r="B149" s="36"/>
      <c r="C149" s="3">
        <f t="shared" si="41"/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32"/>
      <c r="J149" s="40"/>
      <c r="K149" s="40"/>
      <c r="L149" s="40"/>
      <c r="M149" s="40"/>
      <c r="N149" s="40"/>
      <c r="O149" s="40"/>
      <c r="P149" s="40"/>
    </row>
    <row r="150" spans="1:16" ht="67.5" customHeight="1" x14ac:dyDescent="0.25">
      <c r="A150" s="27" t="s">
        <v>113</v>
      </c>
      <c r="B150" s="33" t="s">
        <v>19</v>
      </c>
      <c r="C150" s="3">
        <f t="shared" si="41"/>
        <v>1313.4</v>
      </c>
      <c r="D150" s="3">
        <f t="shared" ref="D150:H150" si="49">D151+D152+D153+D154</f>
        <v>1313.4</v>
      </c>
      <c r="E150" s="3">
        <f t="shared" si="49"/>
        <v>0</v>
      </c>
      <c r="F150" s="3">
        <f t="shared" si="49"/>
        <v>0</v>
      </c>
      <c r="G150" s="3">
        <f t="shared" si="49"/>
        <v>0</v>
      </c>
      <c r="H150" s="3">
        <f t="shared" si="49"/>
        <v>0</v>
      </c>
      <c r="I150" s="30" t="s">
        <v>114</v>
      </c>
      <c r="J150" s="33" t="s">
        <v>8</v>
      </c>
      <c r="K150" s="33">
        <v>3</v>
      </c>
      <c r="L150" s="33">
        <v>4</v>
      </c>
      <c r="M150" s="33">
        <v>6</v>
      </c>
      <c r="N150" s="33">
        <v>6</v>
      </c>
      <c r="O150" s="33">
        <v>6</v>
      </c>
      <c r="P150" s="33">
        <v>6</v>
      </c>
    </row>
    <row r="151" spans="1:16" x14ac:dyDescent="0.25">
      <c r="A151" s="6" t="s">
        <v>5</v>
      </c>
      <c r="B151" s="34"/>
      <c r="C151" s="3">
        <f t="shared" si="41"/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31"/>
      <c r="J151" s="34"/>
      <c r="K151" s="34"/>
      <c r="L151" s="34"/>
      <c r="M151" s="34"/>
      <c r="N151" s="34"/>
      <c r="O151" s="34"/>
      <c r="P151" s="34"/>
    </row>
    <row r="152" spans="1:16" x14ac:dyDescent="0.25">
      <c r="A152" s="6" t="s">
        <v>16</v>
      </c>
      <c r="B152" s="34"/>
      <c r="C152" s="3">
        <f t="shared" si="41"/>
        <v>852.4</v>
      </c>
      <c r="D152" s="4">
        <v>852.4</v>
      </c>
      <c r="E152" s="4">
        <v>0</v>
      </c>
      <c r="F152" s="4">
        <v>0</v>
      </c>
      <c r="G152" s="4">
        <v>0</v>
      </c>
      <c r="H152" s="4">
        <v>0</v>
      </c>
      <c r="I152" s="31"/>
      <c r="J152" s="34"/>
      <c r="K152" s="34"/>
      <c r="L152" s="34"/>
      <c r="M152" s="34"/>
      <c r="N152" s="34"/>
      <c r="O152" s="34"/>
      <c r="P152" s="34"/>
    </row>
    <row r="153" spans="1:16" x14ac:dyDescent="0.25">
      <c r="A153" s="6" t="s">
        <v>4</v>
      </c>
      <c r="B153" s="34"/>
      <c r="C153" s="3">
        <f t="shared" si="41"/>
        <v>461</v>
      </c>
      <c r="D153" s="4">
        <v>461</v>
      </c>
      <c r="E153" s="4">
        <v>0</v>
      </c>
      <c r="F153" s="4">
        <v>0</v>
      </c>
      <c r="G153" s="4">
        <v>0</v>
      </c>
      <c r="H153" s="4">
        <v>0</v>
      </c>
      <c r="I153" s="31"/>
      <c r="J153" s="34"/>
      <c r="K153" s="34"/>
      <c r="L153" s="34"/>
      <c r="M153" s="34"/>
      <c r="N153" s="34"/>
      <c r="O153" s="34"/>
      <c r="P153" s="34"/>
    </row>
    <row r="154" spans="1:16" ht="18.75" customHeight="1" x14ac:dyDescent="0.25">
      <c r="A154" s="6" t="s">
        <v>17</v>
      </c>
      <c r="B154" s="36"/>
      <c r="C154" s="3">
        <f t="shared" si="41"/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32"/>
      <c r="J154" s="36"/>
      <c r="K154" s="36"/>
      <c r="L154" s="36"/>
      <c r="M154" s="36"/>
      <c r="N154" s="36"/>
      <c r="O154" s="36"/>
      <c r="P154" s="36"/>
    </row>
    <row r="155" spans="1:16" ht="60.75" customHeight="1" x14ac:dyDescent="0.25">
      <c r="A155" s="27" t="s">
        <v>115</v>
      </c>
      <c r="B155" s="33" t="s">
        <v>19</v>
      </c>
      <c r="C155" s="3">
        <f t="shared" si="41"/>
        <v>549.4</v>
      </c>
      <c r="D155" s="3">
        <f t="shared" ref="D155:H155" si="50">D156+D157+D158+D159</f>
        <v>0</v>
      </c>
      <c r="E155" s="3">
        <f t="shared" si="50"/>
        <v>549.4</v>
      </c>
      <c r="F155" s="3">
        <f t="shared" si="50"/>
        <v>0</v>
      </c>
      <c r="G155" s="3">
        <f t="shared" si="50"/>
        <v>0</v>
      </c>
      <c r="H155" s="3">
        <f t="shared" si="50"/>
        <v>0</v>
      </c>
      <c r="I155" s="30" t="s">
        <v>116</v>
      </c>
      <c r="J155" s="33" t="s">
        <v>8</v>
      </c>
      <c r="K155" s="38">
        <v>3</v>
      </c>
      <c r="L155" s="38">
        <v>4</v>
      </c>
      <c r="M155" s="38">
        <v>6</v>
      </c>
      <c r="N155" s="38">
        <v>6</v>
      </c>
      <c r="O155" s="38">
        <v>6</v>
      </c>
      <c r="P155" s="38">
        <v>6</v>
      </c>
    </row>
    <row r="156" spans="1:16" x14ac:dyDescent="0.25">
      <c r="A156" s="6" t="s">
        <v>5</v>
      </c>
      <c r="B156" s="34"/>
      <c r="C156" s="3">
        <f t="shared" si="41"/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31"/>
      <c r="J156" s="34"/>
      <c r="K156" s="39"/>
      <c r="L156" s="39"/>
      <c r="M156" s="39"/>
      <c r="N156" s="39"/>
      <c r="O156" s="39"/>
      <c r="P156" s="39"/>
    </row>
    <row r="157" spans="1:16" x14ac:dyDescent="0.25">
      <c r="A157" s="6" t="s">
        <v>16</v>
      </c>
      <c r="B157" s="34"/>
      <c r="C157" s="3">
        <f t="shared" si="41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31"/>
      <c r="J157" s="34"/>
      <c r="K157" s="39"/>
      <c r="L157" s="39"/>
      <c r="M157" s="39"/>
      <c r="N157" s="39"/>
      <c r="O157" s="39"/>
      <c r="P157" s="39"/>
    </row>
    <row r="158" spans="1:16" x14ac:dyDescent="0.25">
      <c r="A158" s="6" t="s">
        <v>4</v>
      </c>
      <c r="B158" s="34"/>
      <c r="C158" s="3">
        <f t="shared" si="41"/>
        <v>549.4</v>
      </c>
      <c r="D158" s="4">
        <v>0</v>
      </c>
      <c r="E158" s="4">
        <v>549.4</v>
      </c>
      <c r="F158" s="4">
        <v>0</v>
      </c>
      <c r="G158" s="4">
        <v>0</v>
      </c>
      <c r="H158" s="4">
        <v>0</v>
      </c>
      <c r="I158" s="31"/>
      <c r="J158" s="34"/>
      <c r="K158" s="39"/>
      <c r="L158" s="39"/>
      <c r="M158" s="39"/>
      <c r="N158" s="39"/>
      <c r="O158" s="39"/>
      <c r="P158" s="39"/>
    </row>
    <row r="159" spans="1:16" ht="18.75" customHeight="1" x14ac:dyDescent="0.25">
      <c r="A159" s="6" t="s">
        <v>17</v>
      </c>
      <c r="B159" s="36"/>
      <c r="C159" s="3">
        <f t="shared" si="41"/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32"/>
      <c r="J159" s="36"/>
      <c r="K159" s="40"/>
      <c r="L159" s="40"/>
      <c r="M159" s="40"/>
      <c r="N159" s="40"/>
      <c r="O159" s="40"/>
      <c r="P159" s="40"/>
    </row>
    <row r="160" spans="1:16" ht="60.75" customHeight="1" x14ac:dyDescent="0.25">
      <c r="A160" s="27" t="s">
        <v>230</v>
      </c>
      <c r="B160" s="33" t="s">
        <v>19</v>
      </c>
      <c r="C160" s="3">
        <f t="shared" si="41"/>
        <v>1384.7</v>
      </c>
      <c r="D160" s="3">
        <f t="shared" ref="D160:H160" si="51">D161+D162+D163+D164</f>
        <v>0</v>
      </c>
      <c r="E160" s="3">
        <f t="shared" si="51"/>
        <v>1384.7</v>
      </c>
      <c r="F160" s="3">
        <f t="shared" si="51"/>
        <v>0</v>
      </c>
      <c r="G160" s="3">
        <f t="shared" si="51"/>
        <v>0</v>
      </c>
      <c r="H160" s="3">
        <f t="shared" si="51"/>
        <v>0</v>
      </c>
      <c r="I160" s="30" t="s">
        <v>117</v>
      </c>
      <c r="J160" s="33" t="s">
        <v>8</v>
      </c>
      <c r="K160" s="38">
        <v>3</v>
      </c>
      <c r="L160" s="38">
        <v>4</v>
      </c>
      <c r="M160" s="38">
        <v>6</v>
      </c>
      <c r="N160" s="38">
        <v>6</v>
      </c>
      <c r="O160" s="38">
        <v>6</v>
      </c>
      <c r="P160" s="38">
        <v>6</v>
      </c>
    </row>
    <row r="161" spans="1:16" x14ac:dyDescent="0.25">
      <c r="A161" s="6" t="s">
        <v>5</v>
      </c>
      <c r="B161" s="34"/>
      <c r="C161" s="3">
        <f t="shared" si="41"/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31"/>
      <c r="J161" s="34"/>
      <c r="K161" s="39"/>
      <c r="L161" s="39"/>
      <c r="M161" s="39"/>
      <c r="N161" s="39"/>
      <c r="O161" s="39"/>
      <c r="P161" s="39"/>
    </row>
    <row r="162" spans="1:16" x14ac:dyDescent="0.25">
      <c r="A162" s="6" t="s">
        <v>16</v>
      </c>
      <c r="B162" s="34"/>
      <c r="C162" s="3">
        <f t="shared" si="41"/>
        <v>1038.5</v>
      </c>
      <c r="D162" s="4">
        <v>0</v>
      </c>
      <c r="E162" s="4">
        <v>1038.5</v>
      </c>
      <c r="F162" s="4">
        <v>0</v>
      </c>
      <c r="G162" s="4">
        <v>0</v>
      </c>
      <c r="H162" s="4">
        <v>0</v>
      </c>
      <c r="I162" s="31"/>
      <c r="J162" s="34"/>
      <c r="K162" s="39"/>
      <c r="L162" s="39"/>
      <c r="M162" s="39"/>
      <c r="N162" s="39"/>
      <c r="O162" s="39"/>
      <c r="P162" s="39"/>
    </row>
    <row r="163" spans="1:16" x14ac:dyDescent="0.25">
      <c r="A163" s="6" t="s">
        <v>4</v>
      </c>
      <c r="B163" s="34"/>
      <c r="C163" s="3">
        <f t="shared" si="41"/>
        <v>346.2</v>
      </c>
      <c r="D163" s="4">
        <v>0</v>
      </c>
      <c r="E163" s="4">
        <v>346.2</v>
      </c>
      <c r="F163" s="4">
        <v>0</v>
      </c>
      <c r="G163" s="4">
        <v>0</v>
      </c>
      <c r="H163" s="4">
        <v>0</v>
      </c>
      <c r="I163" s="31"/>
      <c r="J163" s="34"/>
      <c r="K163" s="39"/>
      <c r="L163" s="39"/>
      <c r="M163" s="39"/>
      <c r="N163" s="39"/>
      <c r="O163" s="39"/>
      <c r="P163" s="39"/>
    </row>
    <row r="164" spans="1:16" ht="18.75" customHeight="1" x14ac:dyDescent="0.25">
      <c r="A164" s="6" t="s">
        <v>17</v>
      </c>
      <c r="B164" s="36"/>
      <c r="C164" s="3">
        <f t="shared" si="41"/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32"/>
      <c r="J164" s="36"/>
      <c r="K164" s="40"/>
      <c r="L164" s="40"/>
      <c r="M164" s="40"/>
      <c r="N164" s="40"/>
      <c r="O164" s="40"/>
      <c r="P164" s="40"/>
    </row>
    <row r="165" spans="1:16" ht="69.75" customHeight="1" x14ac:dyDescent="0.25">
      <c r="A165" s="27" t="s">
        <v>150</v>
      </c>
      <c r="B165" s="33" t="s">
        <v>19</v>
      </c>
      <c r="C165" s="3">
        <f t="shared" si="41"/>
        <v>9508.9</v>
      </c>
      <c r="D165" s="3">
        <f t="shared" ref="D165:H165" si="52">D166+D167+D168+D169</f>
        <v>0</v>
      </c>
      <c r="E165" s="3">
        <f t="shared" si="52"/>
        <v>9508.9</v>
      </c>
      <c r="F165" s="3">
        <f t="shared" si="52"/>
        <v>0</v>
      </c>
      <c r="G165" s="3">
        <f t="shared" si="52"/>
        <v>0</v>
      </c>
      <c r="H165" s="3">
        <f t="shared" si="52"/>
        <v>0</v>
      </c>
      <c r="I165" s="30" t="s">
        <v>146</v>
      </c>
      <c r="J165" s="33" t="s">
        <v>8</v>
      </c>
      <c r="K165" s="38">
        <v>0</v>
      </c>
      <c r="L165" s="38">
        <v>3</v>
      </c>
      <c r="M165" s="38">
        <v>5</v>
      </c>
      <c r="N165" s="38">
        <v>6</v>
      </c>
      <c r="O165" s="38">
        <v>7</v>
      </c>
      <c r="P165" s="38">
        <v>7</v>
      </c>
    </row>
    <row r="166" spans="1:16" x14ac:dyDescent="0.25">
      <c r="A166" s="6" t="s">
        <v>5</v>
      </c>
      <c r="B166" s="34"/>
      <c r="C166" s="3">
        <f t="shared" si="41"/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31"/>
      <c r="J166" s="34"/>
      <c r="K166" s="39"/>
      <c r="L166" s="39"/>
      <c r="M166" s="39"/>
      <c r="N166" s="39"/>
      <c r="O166" s="39"/>
      <c r="P166" s="39"/>
    </row>
    <row r="167" spans="1:16" x14ac:dyDescent="0.25">
      <c r="A167" s="6" t="s">
        <v>16</v>
      </c>
      <c r="B167" s="34"/>
      <c r="C167" s="3">
        <f t="shared" si="41"/>
        <v>6470.5</v>
      </c>
      <c r="D167" s="4">
        <v>0</v>
      </c>
      <c r="E167" s="4">
        <v>6470.5</v>
      </c>
      <c r="F167" s="4">
        <v>0</v>
      </c>
      <c r="G167" s="4">
        <v>0</v>
      </c>
      <c r="H167" s="4">
        <v>0</v>
      </c>
      <c r="I167" s="31"/>
      <c r="J167" s="34"/>
      <c r="K167" s="39"/>
      <c r="L167" s="39"/>
      <c r="M167" s="39"/>
      <c r="N167" s="39"/>
      <c r="O167" s="39"/>
      <c r="P167" s="39"/>
    </row>
    <row r="168" spans="1:16" x14ac:dyDescent="0.25">
      <c r="A168" s="6" t="s">
        <v>4</v>
      </c>
      <c r="B168" s="34"/>
      <c r="C168" s="3">
        <f t="shared" si="41"/>
        <v>3038.4</v>
      </c>
      <c r="D168" s="4">
        <v>0</v>
      </c>
      <c r="E168" s="4">
        <v>3038.4</v>
      </c>
      <c r="F168" s="4">
        <v>0</v>
      </c>
      <c r="G168" s="4">
        <v>0</v>
      </c>
      <c r="H168" s="4">
        <v>0</v>
      </c>
      <c r="I168" s="31"/>
      <c r="J168" s="34"/>
      <c r="K168" s="39"/>
      <c r="L168" s="39"/>
      <c r="M168" s="39"/>
      <c r="N168" s="39"/>
      <c r="O168" s="39"/>
      <c r="P168" s="39"/>
    </row>
    <row r="169" spans="1:16" x14ac:dyDescent="0.25">
      <c r="A169" s="6" t="s">
        <v>17</v>
      </c>
      <c r="B169" s="36"/>
      <c r="C169" s="3">
        <f t="shared" si="41"/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32"/>
      <c r="J169" s="36"/>
      <c r="K169" s="40"/>
      <c r="L169" s="40"/>
      <c r="M169" s="40"/>
      <c r="N169" s="40"/>
      <c r="O169" s="40"/>
      <c r="P169" s="40"/>
    </row>
    <row r="170" spans="1:16" ht="69" customHeight="1" x14ac:dyDescent="0.25">
      <c r="A170" s="27" t="s">
        <v>149</v>
      </c>
      <c r="B170" s="33" t="s">
        <v>19</v>
      </c>
      <c r="C170" s="3">
        <f t="shared" si="41"/>
        <v>9866.4</v>
      </c>
      <c r="D170" s="3">
        <f t="shared" ref="D170:H170" si="53">D171+D172+D173+D174</f>
        <v>9866.4</v>
      </c>
      <c r="E170" s="3">
        <f t="shared" si="53"/>
        <v>0</v>
      </c>
      <c r="F170" s="3">
        <f t="shared" si="53"/>
        <v>0</v>
      </c>
      <c r="G170" s="3">
        <f t="shared" si="53"/>
        <v>0</v>
      </c>
      <c r="H170" s="3">
        <f t="shared" si="53"/>
        <v>0</v>
      </c>
      <c r="I170" s="30" t="s">
        <v>145</v>
      </c>
      <c r="J170" s="33" t="s">
        <v>8</v>
      </c>
      <c r="K170" s="33">
        <v>0</v>
      </c>
      <c r="L170" s="33">
        <v>3</v>
      </c>
      <c r="M170" s="33">
        <v>5</v>
      </c>
      <c r="N170" s="33">
        <v>6</v>
      </c>
      <c r="O170" s="33">
        <v>7</v>
      </c>
      <c r="P170" s="33">
        <v>7</v>
      </c>
    </row>
    <row r="171" spans="1:16" x14ac:dyDescent="0.25">
      <c r="A171" s="6" t="s">
        <v>5</v>
      </c>
      <c r="B171" s="34"/>
      <c r="C171" s="3">
        <f t="shared" si="41"/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31"/>
      <c r="J171" s="34"/>
      <c r="K171" s="34"/>
      <c r="L171" s="34"/>
      <c r="M171" s="34"/>
      <c r="N171" s="34"/>
      <c r="O171" s="34"/>
      <c r="P171" s="34"/>
    </row>
    <row r="172" spans="1:16" x14ac:dyDescent="0.25">
      <c r="A172" s="6" t="s">
        <v>16</v>
      </c>
      <c r="B172" s="34"/>
      <c r="C172" s="3">
        <f t="shared" si="41"/>
        <v>7445</v>
      </c>
      <c r="D172" s="4">
        <v>7445</v>
      </c>
      <c r="E172" s="4">
        <v>0</v>
      </c>
      <c r="F172" s="4">
        <v>0</v>
      </c>
      <c r="G172" s="4">
        <v>0</v>
      </c>
      <c r="H172" s="4">
        <v>0</v>
      </c>
      <c r="I172" s="31"/>
      <c r="J172" s="34"/>
      <c r="K172" s="34"/>
      <c r="L172" s="34"/>
      <c r="M172" s="34"/>
      <c r="N172" s="34"/>
      <c r="O172" s="34"/>
      <c r="P172" s="34"/>
    </row>
    <row r="173" spans="1:16" x14ac:dyDescent="0.25">
      <c r="A173" s="6" t="s">
        <v>4</v>
      </c>
      <c r="B173" s="34"/>
      <c r="C173" s="3">
        <f t="shared" si="41"/>
        <v>2421.4</v>
      </c>
      <c r="D173" s="4">
        <v>2421.4</v>
      </c>
      <c r="E173" s="4">
        <v>0</v>
      </c>
      <c r="F173" s="4">
        <v>0</v>
      </c>
      <c r="G173" s="4">
        <v>0</v>
      </c>
      <c r="H173" s="4">
        <v>0</v>
      </c>
      <c r="I173" s="31"/>
      <c r="J173" s="34"/>
      <c r="K173" s="34"/>
      <c r="L173" s="34"/>
      <c r="M173" s="34"/>
      <c r="N173" s="34"/>
      <c r="O173" s="34"/>
      <c r="P173" s="34"/>
    </row>
    <row r="174" spans="1:16" x14ac:dyDescent="0.25">
      <c r="A174" s="6" t="s">
        <v>17</v>
      </c>
      <c r="B174" s="36"/>
      <c r="C174" s="3">
        <f t="shared" si="41"/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32"/>
      <c r="J174" s="36"/>
      <c r="K174" s="36"/>
      <c r="L174" s="36"/>
      <c r="M174" s="36"/>
      <c r="N174" s="36"/>
      <c r="O174" s="36"/>
      <c r="P174" s="36"/>
    </row>
    <row r="175" spans="1:16" ht="71.25" customHeight="1" x14ac:dyDescent="0.25">
      <c r="A175" s="27" t="s">
        <v>151</v>
      </c>
      <c r="B175" s="33" t="s">
        <v>19</v>
      </c>
      <c r="C175" s="3">
        <f t="shared" si="41"/>
        <v>0</v>
      </c>
      <c r="D175" s="3">
        <f t="shared" ref="D175:H175" si="54">D176+D177+D178+D179</f>
        <v>0</v>
      </c>
      <c r="E175" s="3">
        <f t="shared" si="54"/>
        <v>0</v>
      </c>
      <c r="F175" s="3">
        <f t="shared" si="54"/>
        <v>0</v>
      </c>
      <c r="G175" s="3">
        <f t="shared" si="54"/>
        <v>0</v>
      </c>
      <c r="H175" s="3">
        <f t="shared" si="54"/>
        <v>0</v>
      </c>
      <c r="I175" s="30" t="s">
        <v>144</v>
      </c>
      <c r="J175" s="33" t="s">
        <v>8</v>
      </c>
      <c r="K175" s="38">
        <v>0</v>
      </c>
      <c r="L175" s="38">
        <v>3</v>
      </c>
      <c r="M175" s="38">
        <v>5</v>
      </c>
      <c r="N175" s="38">
        <v>6</v>
      </c>
      <c r="O175" s="38">
        <v>7</v>
      </c>
      <c r="P175" s="38">
        <v>7</v>
      </c>
    </row>
    <row r="176" spans="1:16" x14ac:dyDescent="0.25">
      <c r="A176" s="6" t="s">
        <v>5</v>
      </c>
      <c r="B176" s="34"/>
      <c r="C176" s="3">
        <f t="shared" si="41"/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31"/>
      <c r="J176" s="34"/>
      <c r="K176" s="39"/>
      <c r="L176" s="39"/>
      <c r="M176" s="39"/>
      <c r="N176" s="39"/>
      <c r="O176" s="39"/>
      <c r="P176" s="39"/>
    </row>
    <row r="177" spans="1:16" x14ac:dyDescent="0.25">
      <c r="A177" s="6" t="s">
        <v>16</v>
      </c>
      <c r="B177" s="34"/>
      <c r="C177" s="3">
        <f t="shared" si="41"/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31"/>
      <c r="J177" s="34"/>
      <c r="K177" s="39"/>
      <c r="L177" s="39"/>
      <c r="M177" s="39"/>
      <c r="N177" s="39"/>
      <c r="O177" s="39"/>
      <c r="P177" s="39"/>
    </row>
    <row r="178" spans="1:16" x14ac:dyDescent="0.25">
      <c r="A178" s="6" t="s">
        <v>4</v>
      </c>
      <c r="B178" s="34"/>
      <c r="C178" s="3">
        <f t="shared" si="41"/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31"/>
      <c r="J178" s="34"/>
      <c r="K178" s="39"/>
      <c r="L178" s="39"/>
      <c r="M178" s="39"/>
      <c r="N178" s="39"/>
      <c r="O178" s="39"/>
      <c r="P178" s="39"/>
    </row>
    <row r="179" spans="1:16" x14ac:dyDescent="0.25">
      <c r="A179" s="6" t="s">
        <v>17</v>
      </c>
      <c r="B179" s="36"/>
      <c r="C179" s="3">
        <f t="shared" si="41"/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32"/>
      <c r="J179" s="36"/>
      <c r="K179" s="40"/>
      <c r="L179" s="40"/>
      <c r="M179" s="40"/>
      <c r="N179" s="40"/>
      <c r="O179" s="40"/>
      <c r="P179" s="40"/>
    </row>
    <row r="180" spans="1:16" ht="75" customHeight="1" x14ac:dyDescent="0.25">
      <c r="A180" s="27" t="s">
        <v>152</v>
      </c>
      <c r="B180" s="33" t="s">
        <v>19</v>
      </c>
      <c r="C180" s="3">
        <f t="shared" si="41"/>
        <v>8175.2</v>
      </c>
      <c r="D180" s="3">
        <f t="shared" ref="D180:H180" si="55">D181+D182+D183+D184</f>
        <v>0</v>
      </c>
      <c r="E180" s="3">
        <f t="shared" si="55"/>
        <v>0</v>
      </c>
      <c r="F180" s="3">
        <f t="shared" si="55"/>
        <v>8175.2</v>
      </c>
      <c r="G180" s="3">
        <f t="shared" si="55"/>
        <v>0</v>
      </c>
      <c r="H180" s="3">
        <f t="shared" si="55"/>
        <v>0</v>
      </c>
      <c r="I180" s="30" t="s">
        <v>143</v>
      </c>
      <c r="J180" s="33" t="s">
        <v>8</v>
      </c>
      <c r="K180" s="38">
        <v>0</v>
      </c>
      <c r="L180" s="38">
        <v>3</v>
      </c>
      <c r="M180" s="38">
        <v>5</v>
      </c>
      <c r="N180" s="38">
        <v>6</v>
      </c>
      <c r="O180" s="38">
        <v>7</v>
      </c>
      <c r="P180" s="38">
        <v>7</v>
      </c>
    </row>
    <row r="181" spans="1:16" x14ac:dyDescent="0.25">
      <c r="A181" s="6" t="s">
        <v>5</v>
      </c>
      <c r="B181" s="34"/>
      <c r="C181" s="3">
        <f t="shared" si="41"/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31"/>
      <c r="J181" s="34"/>
      <c r="K181" s="39"/>
      <c r="L181" s="39"/>
      <c r="M181" s="39"/>
      <c r="N181" s="39"/>
      <c r="O181" s="39"/>
      <c r="P181" s="39"/>
    </row>
    <row r="182" spans="1:16" x14ac:dyDescent="0.25">
      <c r="A182" s="6" t="s">
        <v>16</v>
      </c>
      <c r="B182" s="34"/>
      <c r="C182" s="3">
        <f t="shared" si="41"/>
        <v>6131.4</v>
      </c>
      <c r="D182" s="4">
        <v>0</v>
      </c>
      <c r="E182" s="4">
        <v>0</v>
      </c>
      <c r="F182" s="4">
        <v>6131.4</v>
      </c>
      <c r="G182" s="4">
        <v>0</v>
      </c>
      <c r="H182" s="4">
        <v>0</v>
      </c>
      <c r="I182" s="31"/>
      <c r="J182" s="34"/>
      <c r="K182" s="39"/>
      <c r="L182" s="39"/>
      <c r="M182" s="39"/>
      <c r="N182" s="39"/>
      <c r="O182" s="39"/>
      <c r="P182" s="39"/>
    </row>
    <row r="183" spans="1:16" x14ac:dyDescent="0.25">
      <c r="A183" s="6" t="s">
        <v>4</v>
      </c>
      <c r="B183" s="34"/>
      <c r="C183" s="3">
        <f t="shared" si="41"/>
        <v>2043.8</v>
      </c>
      <c r="D183" s="4">
        <v>0</v>
      </c>
      <c r="E183" s="4">
        <v>0</v>
      </c>
      <c r="F183" s="4">
        <v>2043.8</v>
      </c>
      <c r="G183" s="4">
        <v>0</v>
      </c>
      <c r="H183" s="4">
        <v>0</v>
      </c>
      <c r="I183" s="31"/>
      <c r="J183" s="34"/>
      <c r="K183" s="39"/>
      <c r="L183" s="39"/>
      <c r="M183" s="39"/>
      <c r="N183" s="39"/>
      <c r="O183" s="39"/>
      <c r="P183" s="39"/>
    </row>
    <row r="184" spans="1:16" x14ac:dyDescent="0.25">
      <c r="A184" s="6" t="s">
        <v>17</v>
      </c>
      <c r="B184" s="36"/>
      <c r="C184" s="3">
        <f t="shared" si="41"/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32"/>
      <c r="J184" s="36"/>
      <c r="K184" s="40"/>
      <c r="L184" s="40"/>
      <c r="M184" s="40"/>
      <c r="N184" s="40"/>
      <c r="O184" s="40"/>
      <c r="P184" s="40"/>
    </row>
    <row r="185" spans="1:16" ht="75" customHeight="1" x14ac:dyDescent="0.25">
      <c r="A185" s="27" t="s">
        <v>168</v>
      </c>
      <c r="B185" s="33" t="s">
        <v>19</v>
      </c>
      <c r="C185" s="3">
        <f t="shared" si="41"/>
        <v>7948.4</v>
      </c>
      <c r="D185" s="3">
        <f>D186+D187+D188+D189</f>
        <v>6448.4</v>
      </c>
      <c r="E185" s="3">
        <f>E186+E187+E188+E189</f>
        <v>1500</v>
      </c>
      <c r="F185" s="3">
        <f>F186+F187+F188+F189</f>
        <v>0</v>
      </c>
      <c r="G185" s="3">
        <f>G186+G187+G188+G189</f>
        <v>0</v>
      </c>
      <c r="H185" s="3">
        <f>H186+H187+H188+H189</f>
        <v>0</v>
      </c>
      <c r="I185" s="30" t="s">
        <v>170</v>
      </c>
      <c r="J185" s="33" t="s">
        <v>8</v>
      </c>
      <c r="K185" s="33">
        <v>0</v>
      </c>
      <c r="L185" s="33">
        <v>3</v>
      </c>
      <c r="M185" s="33">
        <v>5</v>
      </c>
      <c r="N185" s="33">
        <v>6</v>
      </c>
      <c r="O185" s="33">
        <v>7</v>
      </c>
      <c r="P185" s="33">
        <v>7</v>
      </c>
    </row>
    <row r="186" spans="1:16" x14ac:dyDescent="0.25">
      <c r="A186" s="6" t="s">
        <v>5</v>
      </c>
      <c r="B186" s="34"/>
      <c r="C186" s="3">
        <f t="shared" si="41"/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31"/>
      <c r="J186" s="34"/>
      <c r="K186" s="34"/>
      <c r="L186" s="34"/>
      <c r="M186" s="34"/>
      <c r="N186" s="34"/>
      <c r="O186" s="34"/>
      <c r="P186" s="34"/>
    </row>
    <row r="187" spans="1:16" x14ac:dyDescent="0.25">
      <c r="A187" s="6" t="s">
        <v>16</v>
      </c>
      <c r="B187" s="34"/>
      <c r="C187" s="3">
        <f t="shared" si="41"/>
        <v>3000</v>
      </c>
      <c r="D187" s="4">
        <v>3000</v>
      </c>
      <c r="E187" s="4">
        <v>0</v>
      </c>
      <c r="F187" s="4">
        <v>0</v>
      </c>
      <c r="G187" s="4">
        <v>0</v>
      </c>
      <c r="H187" s="4">
        <v>0</v>
      </c>
      <c r="I187" s="31"/>
      <c r="J187" s="34"/>
      <c r="K187" s="34"/>
      <c r="L187" s="34"/>
      <c r="M187" s="34"/>
      <c r="N187" s="34"/>
      <c r="O187" s="34"/>
      <c r="P187" s="34"/>
    </row>
    <row r="188" spans="1:16" x14ac:dyDescent="0.25">
      <c r="A188" s="6" t="s">
        <v>4</v>
      </c>
      <c r="B188" s="34"/>
      <c r="C188" s="3">
        <f t="shared" si="41"/>
        <v>4948.3999999999996</v>
      </c>
      <c r="D188" s="4">
        <v>3448.4</v>
      </c>
      <c r="E188" s="4">
        <v>1500</v>
      </c>
      <c r="F188" s="4">
        <v>0</v>
      </c>
      <c r="G188" s="4">
        <v>0</v>
      </c>
      <c r="H188" s="4">
        <v>0</v>
      </c>
      <c r="I188" s="31"/>
      <c r="J188" s="34"/>
      <c r="K188" s="34"/>
      <c r="L188" s="34"/>
      <c r="M188" s="34"/>
      <c r="N188" s="34"/>
      <c r="O188" s="34"/>
      <c r="P188" s="34"/>
    </row>
    <row r="189" spans="1:16" x14ac:dyDescent="0.25">
      <c r="A189" s="6" t="s">
        <v>17</v>
      </c>
      <c r="B189" s="36"/>
      <c r="C189" s="3">
        <f t="shared" si="41"/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32"/>
      <c r="J189" s="36"/>
      <c r="K189" s="36"/>
      <c r="L189" s="36"/>
      <c r="M189" s="36"/>
      <c r="N189" s="36"/>
      <c r="O189" s="36"/>
      <c r="P189" s="36"/>
    </row>
    <row r="190" spans="1:16" ht="30" x14ac:dyDescent="0.25">
      <c r="A190" s="27" t="s">
        <v>232</v>
      </c>
      <c r="B190" s="38" t="s">
        <v>231</v>
      </c>
      <c r="C190" s="3">
        <f t="shared" ref="C190:C194" si="56">E190+F190+H190+D190+G190</f>
        <v>200</v>
      </c>
      <c r="D190" s="3">
        <f>D191+D192+D193+D194</f>
        <v>0</v>
      </c>
      <c r="E190" s="3">
        <f>E191+E192+E193+E194</f>
        <v>200</v>
      </c>
      <c r="F190" s="3">
        <f>F191+F192+F193+F194</f>
        <v>0</v>
      </c>
      <c r="G190" s="3">
        <f>G191+G192+G193+G194</f>
        <v>0</v>
      </c>
      <c r="H190" s="3">
        <f>H191+H192+H193+H194</f>
        <v>0</v>
      </c>
      <c r="I190" s="30" t="s">
        <v>233</v>
      </c>
      <c r="J190" s="33" t="s">
        <v>6</v>
      </c>
      <c r="K190" s="33">
        <v>66</v>
      </c>
      <c r="L190" s="33">
        <v>79</v>
      </c>
      <c r="M190" s="33">
        <v>94</v>
      </c>
      <c r="N190" s="33">
        <v>100</v>
      </c>
      <c r="O190" s="33">
        <v>100</v>
      </c>
      <c r="P190" s="33">
        <v>100</v>
      </c>
    </row>
    <row r="191" spans="1:16" x14ac:dyDescent="0.25">
      <c r="A191" s="6" t="s">
        <v>5</v>
      </c>
      <c r="B191" s="39"/>
      <c r="C191" s="3">
        <f t="shared" si="56"/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31"/>
      <c r="J191" s="34"/>
      <c r="K191" s="34"/>
      <c r="L191" s="34"/>
      <c r="M191" s="34"/>
      <c r="N191" s="34"/>
      <c r="O191" s="34"/>
      <c r="P191" s="34"/>
    </row>
    <row r="192" spans="1:16" x14ac:dyDescent="0.25">
      <c r="A192" s="6" t="s">
        <v>16</v>
      </c>
      <c r="B192" s="39"/>
      <c r="C192" s="3">
        <f t="shared" si="56"/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31"/>
      <c r="J192" s="34"/>
      <c r="K192" s="34"/>
      <c r="L192" s="34"/>
      <c r="M192" s="34"/>
      <c r="N192" s="34"/>
      <c r="O192" s="34"/>
      <c r="P192" s="34"/>
    </row>
    <row r="193" spans="1:16" x14ac:dyDescent="0.25">
      <c r="A193" s="6" t="s">
        <v>4</v>
      </c>
      <c r="B193" s="39"/>
      <c r="C193" s="3">
        <f t="shared" si="56"/>
        <v>200</v>
      </c>
      <c r="D193" s="4">
        <v>0</v>
      </c>
      <c r="E193" s="4">
        <v>200</v>
      </c>
      <c r="F193" s="4">
        <v>0</v>
      </c>
      <c r="G193" s="4">
        <v>0</v>
      </c>
      <c r="H193" s="4">
        <v>0</v>
      </c>
      <c r="I193" s="31"/>
      <c r="J193" s="34"/>
      <c r="K193" s="34"/>
      <c r="L193" s="34"/>
      <c r="M193" s="34"/>
      <c r="N193" s="34"/>
      <c r="O193" s="34"/>
      <c r="P193" s="34"/>
    </row>
    <row r="194" spans="1:16" x14ac:dyDescent="0.25">
      <c r="A194" s="6" t="s">
        <v>17</v>
      </c>
      <c r="B194" s="40"/>
      <c r="C194" s="3">
        <f t="shared" si="56"/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31"/>
      <c r="J194" s="34"/>
      <c r="K194" s="34"/>
      <c r="L194" s="34"/>
      <c r="M194" s="34"/>
      <c r="N194" s="34"/>
      <c r="O194" s="34"/>
      <c r="P194" s="34"/>
    </row>
    <row r="195" spans="1:16" ht="31.5" customHeight="1" x14ac:dyDescent="0.25">
      <c r="A195" s="41" t="s">
        <v>60</v>
      </c>
      <c r="B195" s="42"/>
      <c r="C195" s="3">
        <f>E195+F195+H195+D195+G195</f>
        <v>7853.7</v>
      </c>
      <c r="D195" s="3">
        <f>D200+D205+D210</f>
        <v>333.70000000000005</v>
      </c>
      <c r="E195" s="3">
        <f t="shared" ref="E195:H195" si="57">E200+E205+E210</f>
        <v>380</v>
      </c>
      <c r="F195" s="3">
        <f t="shared" si="57"/>
        <v>2380</v>
      </c>
      <c r="G195" s="3">
        <f t="shared" si="57"/>
        <v>2380</v>
      </c>
      <c r="H195" s="3">
        <f t="shared" si="57"/>
        <v>2380</v>
      </c>
      <c r="I195" s="16"/>
      <c r="J195" s="28"/>
      <c r="K195" s="28"/>
      <c r="L195" s="28"/>
      <c r="M195" s="28"/>
      <c r="N195" s="28"/>
      <c r="O195" s="28"/>
      <c r="P195" s="28"/>
    </row>
    <row r="196" spans="1:16" x14ac:dyDescent="0.25">
      <c r="A196" s="43" t="s">
        <v>5</v>
      </c>
      <c r="B196" s="44"/>
      <c r="C196" s="3">
        <f t="shared" ref="C196:C214" si="58">E196+F196+H196+D196+G196</f>
        <v>0</v>
      </c>
      <c r="D196" s="3">
        <f t="shared" ref="D196:H198" si="59">D201+D206+D211</f>
        <v>0</v>
      </c>
      <c r="E196" s="3">
        <f t="shared" si="59"/>
        <v>0</v>
      </c>
      <c r="F196" s="3">
        <f t="shared" si="59"/>
        <v>0</v>
      </c>
      <c r="G196" s="3">
        <f t="shared" si="59"/>
        <v>0</v>
      </c>
      <c r="H196" s="3">
        <f t="shared" si="59"/>
        <v>0</v>
      </c>
      <c r="I196" s="16"/>
      <c r="J196" s="28"/>
      <c r="K196" s="28"/>
      <c r="L196" s="28"/>
      <c r="M196" s="28"/>
      <c r="N196" s="28"/>
      <c r="O196" s="28"/>
      <c r="P196" s="28"/>
    </row>
    <row r="197" spans="1:16" ht="15" customHeight="1" x14ac:dyDescent="0.25">
      <c r="A197" s="43" t="s">
        <v>16</v>
      </c>
      <c r="B197" s="44"/>
      <c r="C197" s="3">
        <f t="shared" si="58"/>
        <v>0</v>
      </c>
      <c r="D197" s="3">
        <f t="shared" si="59"/>
        <v>0</v>
      </c>
      <c r="E197" s="3">
        <f t="shared" si="59"/>
        <v>0</v>
      </c>
      <c r="F197" s="3">
        <f t="shared" si="59"/>
        <v>0</v>
      </c>
      <c r="G197" s="3">
        <f t="shared" si="59"/>
        <v>0</v>
      </c>
      <c r="H197" s="3">
        <f t="shared" si="59"/>
        <v>0</v>
      </c>
      <c r="I197" s="16"/>
      <c r="J197" s="28"/>
      <c r="K197" s="28"/>
      <c r="L197" s="28"/>
      <c r="M197" s="28"/>
      <c r="N197" s="28"/>
      <c r="O197" s="28"/>
      <c r="P197" s="28"/>
    </row>
    <row r="198" spans="1:16" x14ac:dyDescent="0.25">
      <c r="A198" s="43" t="s">
        <v>4</v>
      </c>
      <c r="B198" s="44"/>
      <c r="C198" s="3">
        <f t="shared" si="58"/>
        <v>7853.7</v>
      </c>
      <c r="D198" s="3">
        <f>D203+D208+D213</f>
        <v>333.70000000000005</v>
      </c>
      <c r="E198" s="3">
        <f t="shared" si="59"/>
        <v>380</v>
      </c>
      <c r="F198" s="3">
        <f t="shared" si="59"/>
        <v>2380</v>
      </c>
      <c r="G198" s="3">
        <f t="shared" si="59"/>
        <v>2380</v>
      </c>
      <c r="H198" s="3">
        <f t="shared" si="59"/>
        <v>2380</v>
      </c>
      <c r="I198" s="16"/>
      <c r="J198" s="28"/>
      <c r="K198" s="28"/>
      <c r="L198" s="28"/>
      <c r="M198" s="28"/>
      <c r="N198" s="28"/>
      <c r="O198" s="28"/>
      <c r="P198" s="28"/>
    </row>
    <row r="199" spans="1:16" ht="17.25" customHeight="1" x14ac:dyDescent="0.25">
      <c r="A199" s="43" t="s">
        <v>17</v>
      </c>
      <c r="B199" s="44"/>
      <c r="C199" s="3">
        <f t="shared" si="58"/>
        <v>0</v>
      </c>
      <c r="D199" s="3">
        <f t="shared" ref="D199:H199" si="60">D204+D209+D214</f>
        <v>0</v>
      </c>
      <c r="E199" s="3">
        <f t="shared" si="60"/>
        <v>0</v>
      </c>
      <c r="F199" s="3">
        <f t="shared" si="60"/>
        <v>0</v>
      </c>
      <c r="G199" s="3">
        <f t="shared" si="60"/>
        <v>0</v>
      </c>
      <c r="H199" s="3">
        <f t="shared" si="60"/>
        <v>0</v>
      </c>
      <c r="I199" s="16"/>
      <c r="J199" s="28"/>
      <c r="K199" s="28"/>
      <c r="L199" s="28"/>
      <c r="M199" s="28"/>
      <c r="N199" s="28"/>
      <c r="O199" s="28"/>
      <c r="P199" s="28"/>
    </row>
    <row r="200" spans="1:16" ht="30" x14ac:dyDescent="0.25">
      <c r="A200" s="27" t="s">
        <v>61</v>
      </c>
      <c r="B200" s="33" t="s">
        <v>18</v>
      </c>
      <c r="C200" s="3">
        <f t="shared" si="58"/>
        <v>1161.8</v>
      </c>
      <c r="D200" s="3">
        <f>D201+D202+D203+D204</f>
        <v>155.80000000000001</v>
      </c>
      <c r="E200" s="3">
        <f t="shared" ref="E200:H200" si="61">E201+E202+E203+E204</f>
        <v>251.5</v>
      </c>
      <c r="F200" s="3">
        <f t="shared" si="61"/>
        <v>251.5</v>
      </c>
      <c r="G200" s="3">
        <f t="shared" si="61"/>
        <v>251.5</v>
      </c>
      <c r="H200" s="3">
        <f t="shared" si="61"/>
        <v>251.5</v>
      </c>
      <c r="I200" s="30" t="s">
        <v>76</v>
      </c>
      <c r="J200" s="33" t="s">
        <v>6</v>
      </c>
      <c r="K200" s="33">
        <v>100</v>
      </c>
      <c r="L200" s="33">
        <v>100</v>
      </c>
      <c r="M200" s="33">
        <v>100</v>
      </c>
      <c r="N200" s="33">
        <v>100</v>
      </c>
      <c r="O200" s="33">
        <v>100</v>
      </c>
      <c r="P200" s="33">
        <v>100</v>
      </c>
    </row>
    <row r="201" spans="1:16" ht="15" customHeight="1" x14ac:dyDescent="0.25">
      <c r="A201" s="6" t="s">
        <v>5</v>
      </c>
      <c r="B201" s="34"/>
      <c r="C201" s="3">
        <f t="shared" si="58"/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31"/>
      <c r="J201" s="34"/>
      <c r="K201" s="34"/>
      <c r="L201" s="34"/>
      <c r="M201" s="34"/>
      <c r="N201" s="34"/>
      <c r="O201" s="34"/>
      <c r="P201" s="34"/>
    </row>
    <row r="202" spans="1:16" x14ac:dyDescent="0.25">
      <c r="A202" s="6" t="s">
        <v>16</v>
      </c>
      <c r="B202" s="34"/>
      <c r="C202" s="3">
        <f t="shared" si="58"/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31"/>
      <c r="J202" s="34"/>
      <c r="K202" s="34"/>
      <c r="L202" s="34"/>
      <c r="M202" s="34"/>
      <c r="N202" s="34"/>
      <c r="O202" s="34"/>
      <c r="P202" s="34"/>
    </row>
    <row r="203" spans="1:16" ht="17.25" customHeight="1" x14ac:dyDescent="0.25">
      <c r="A203" s="6" t="s">
        <v>4</v>
      </c>
      <c r="B203" s="34"/>
      <c r="C203" s="3">
        <f t="shared" si="58"/>
        <v>1161.8</v>
      </c>
      <c r="D203" s="4">
        <v>155.80000000000001</v>
      </c>
      <c r="E203" s="4">
        <v>251.5</v>
      </c>
      <c r="F203" s="4">
        <v>251.5</v>
      </c>
      <c r="G203" s="4">
        <v>251.5</v>
      </c>
      <c r="H203" s="4">
        <v>251.5</v>
      </c>
      <c r="I203" s="31"/>
      <c r="J203" s="34"/>
      <c r="K203" s="34"/>
      <c r="L203" s="34"/>
      <c r="M203" s="34"/>
      <c r="N203" s="34"/>
      <c r="O203" s="34"/>
      <c r="P203" s="34"/>
    </row>
    <row r="204" spans="1:16" ht="14.25" customHeight="1" x14ac:dyDescent="0.25">
      <c r="A204" s="6" t="s">
        <v>17</v>
      </c>
      <c r="B204" s="36"/>
      <c r="C204" s="3">
        <f t="shared" si="58"/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31"/>
      <c r="J204" s="34"/>
      <c r="K204" s="34"/>
      <c r="L204" s="34"/>
      <c r="M204" s="34"/>
      <c r="N204" s="34"/>
      <c r="O204" s="34"/>
      <c r="P204" s="34"/>
    </row>
    <row r="205" spans="1:16" ht="37.5" customHeight="1" x14ac:dyDescent="0.25">
      <c r="A205" s="27" t="s">
        <v>78</v>
      </c>
      <c r="B205" s="33" t="s">
        <v>40</v>
      </c>
      <c r="C205" s="3">
        <f t="shared" si="58"/>
        <v>6000</v>
      </c>
      <c r="D205" s="3">
        <f>D206+D207+D208+D209</f>
        <v>0</v>
      </c>
      <c r="E205" s="3">
        <f t="shared" ref="E205:H205" si="62">E206+E207+E208+E209</f>
        <v>0</v>
      </c>
      <c r="F205" s="3">
        <f t="shared" si="62"/>
        <v>2000</v>
      </c>
      <c r="G205" s="3">
        <f t="shared" si="62"/>
        <v>2000</v>
      </c>
      <c r="H205" s="3">
        <f t="shared" si="62"/>
        <v>2000</v>
      </c>
      <c r="I205" s="30" t="s">
        <v>77</v>
      </c>
      <c r="J205" s="33" t="s">
        <v>6</v>
      </c>
      <c r="K205" s="33">
        <v>100</v>
      </c>
      <c r="L205" s="33">
        <v>100</v>
      </c>
      <c r="M205" s="33">
        <v>100</v>
      </c>
      <c r="N205" s="33">
        <v>100</v>
      </c>
      <c r="O205" s="33">
        <v>100</v>
      </c>
      <c r="P205" s="33">
        <v>100</v>
      </c>
    </row>
    <row r="206" spans="1:16" x14ac:dyDescent="0.25">
      <c r="A206" s="6" t="s">
        <v>5</v>
      </c>
      <c r="B206" s="34"/>
      <c r="C206" s="3">
        <f t="shared" si="58"/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31"/>
      <c r="J206" s="34"/>
      <c r="K206" s="34"/>
      <c r="L206" s="34"/>
      <c r="M206" s="34"/>
      <c r="N206" s="34"/>
      <c r="O206" s="34"/>
      <c r="P206" s="34"/>
    </row>
    <row r="207" spans="1:16" x14ac:dyDescent="0.25">
      <c r="A207" s="6" t="s">
        <v>16</v>
      </c>
      <c r="B207" s="34"/>
      <c r="C207" s="3">
        <f t="shared" si="58"/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31"/>
      <c r="J207" s="34"/>
      <c r="K207" s="34"/>
      <c r="L207" s="34"/>
      <c r="M207" s="34"/>
      <c r="N207" s="34"/>
      <c r="O207" s="34"/>
      <c r="P207" s="34"/>
    </row>
    <row r="208" spans="1:16" ht="17.25" customHeight="1" x14ac:dyDescent="0.25">
      <c r="A208" s="6" t="s">
        <v>4</v>
      </c>
      <c r="B208" s="34"/>
      <c r="C208" s="3">
        <f t="shared" si="58"/>
        <v>6000</v>
      </c>
      <c r="D208" s="4">
        <v>0</v>
      </c>
      <c r="E208" s="4">
        <v>0</v>
      </c>
      <c r="F208" s="4">
        <v>2000</v>
      </c>
      <c r="G208" s="4">
        <v>2000</v>
      </c>
      <c r="H208" s="4">
        <v>2000</v>
      </c>
      <c r="I208" s="31"/>
      <c r="J208" s="34"/>
      <c r="K208" s="34"/>
      <c r="L208" s="34"/>
      <c r="M208" s="34"/>
      <c r="N208" s="34"/>
      <c r="O208" s="34"/>
      <c r="P208" s="34"/>
    </row>
    <row r="209" spans="1:16" ht="16.5" customHeight="1" x14ac:dyDescent="0.25">
      <c r="A209" s="6" t="s">
        <v>17</v>
      </c>
      <c r="B209" s="36"/>
      <c r="C209" s="3">
        <f t="shared" si="58"/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31"/>
      <c r="J209" s="34"/>
      <c r="K209" s="34"/>
      <c r="L209" s="34"/>
      <c r="M209" s="34"/>
      <c r="N209" s="34"/>
      <c r="O209" s="34"/>
      <c r="P209" s="34"/>
    </row>
    <row r="210" spans="1:16" ht="36" customHeight="1" x14ac:dyDescent="0.25">
      <c r="A210" s="27" t="s">
        <v>79</v>
      </c>
      <c r="B210" s="33" t="s">
        <v>19</v>
      </c>
      <c r="C210" s="3">
        <f t="shared" si="58"/>
        <v>691.9</v>
      </c>
      <c r="D210" s="3">
        <f t="shared" ref="D210:H210" si="63">D211+D212+D213+D214</f>
        <v>177.9</v>
      </c>
      <c r="E210" s="3">
        <f t="shared" si="63"/>
        <v>128.5</v>
      </c>
      <c r="F210" s="3">
        <f t="shared" si="63"/>
        <v>128.5</v>
      </c>
      <c r="G210" s="3">
        <f t="shared" si="63"/>
        <v>128.5</v>
      </c>
      <c r="H210" s="3">
        <f t="shared" si="63"/>
        <v>128.5</v>
      </c>
      <c r="I210" s="30" t="s">
        <v>80</v>
      </c>
      <c r="J210" s="33" t="s">
        <v>6</v>
      </c>
      <c r="K210" s="33">
        <v>100</v>
      </c>
      <c r="L210" s="33">
        <v>100</v>
      </c>
      <c r="M210" s="33">
        <v>100</v>
      </c>
      <c r="N210" s="33">
        <v>100</v>
      </c>
      <c r="O210" s="33">
        <v>100</v>
      </c>
      <c r="P210" s="33">
        <v>100</v>
      </c>
    </row>
    <row r="211" spans="1:16" x14ac:dyDescent="0.25">
      <c r="A211" s="6" t="s">
        <v>5</v>
      </c>
      <c r="B211" s="34"/>
      <c r="C211" s="3">
        <f t="shared" si="58"/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31"/>
      <c r="J211" s="34"/>
      <c r="K211" s="34"/>
      <c r="L211" s="34"/>
      <c r="M211" s="34"/>
      <c r="N211" s="34"/>
      <c r="O211" s="34"/>
      <c r="P211" s="34"/>
    </row>
    <row r="212" spans="1:16" x14ac:dyDescent="0.25">
      <c r="A212" s="6" t="s">
        <v>16</v>
      </c>
      <c r="B212" s="34"/>
      <c r="C212" s="3">
        <f t="shared" si="58"/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31"/>
      <c r="J212" s="34"/>
      <c r="K212" s="34"/>
      <c r="L212" s="34"/>
      <c r="M212" s="34"/>
      <c r="N212" s="34"/>
      <c r="O212" s="34"/>
      <c r="P212" s="34"/>
    </row>
    <row r="213" spans="1:16" x14ac:dyDescent="0.25">
      <c r="A213" s="6" t="s">
        <v>4</v>
      </c>
      <c r="B213" s="34"/>
      <c r="C213" s="3">
        <f t="shared" si="58"/>
        <v>691.9</v>
      </c>
      <c r="D213" s="4">
        <v>177.9</v>
      </c>
      <c r="E213" s="4">
        <v>128.5</v>
      </c>
      <c r="F213" s="4">
        <v>128.5</v>
      </c>
      <c r="G213" s="4">
        <v>128.5</v>
      </c>
      <c r="H213" s="4">
        <v>128.5</v>
      </c>
      <c r="I213" s="31"/>
      <c r="J213" s="34"/>
      <c r="K213" s="34"/>
      <c r="L213" s="34"/>
      <c r="M213" s="34"/>
      <c r="N213" s="34"/>
      <c r="O213" s="34"/>
      <c r="P213" s="34"/>
    </row>
    <row r="214" spans="1:16" ht="17.25" customHeight="1" x14ac:dyDescent="0.25">
      <c r="A214" s="6" t="s">
        <v>17</v>
      </c>
      <c r="B214" s="36"/>
      <c r="C214" s="3">
        <f t="shared" si="58"/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32"/>
      <c r="J214" s="36"/>
      <c r="K214" s="36"/>
      <c r="L214" s="36"/>
      <c r="M214" s="36"/>
      <c r="N214" s="36"/>
      <c r="O214" s="36"/>
      <c r="P214" s="36"/>
    </row>
    <row r="215" spans="1:16" ht="35.25" customHeight="1" x14ac:dyDescent="0.25">
      <c r="A215" s="41" t="s">
        <v>81</v>
      </c>
      <c r="B215" s="42"/>
      <c r="C215" s="3">
        <f>E215+F215+H215+D215+G215</f>
        <v>56615.199999999997</v>
      </c>
      <c r="D215" s="3">
        <f>D220+D229</f>
        <v>10335.6</v>
      </c>
      <c r="E215" s="3">
        <f t="shared" ref="E215:H215" si="64">E220+E229</f>
        <v>11569.9</v>
      </c>
      <c r="F215" s="3">
        <f t="shared" si="64"/>
        <v>11569.9</v>
      </c>
      <c r="G215" s="3">
        <f t="shared" si="64"/>
        <v>11569.9</v>
      </c>
      <c r="H215" s="3">
        <f t="shared" si="64"/>
        <v>11569.9</v>
      </c>
      <c r="I215" s="16"/>
      <c r="J215" s="28"/>
      <c r="K215" s="28"/>
      <c r="L215" s="28"/>
      <c r="M215" s="28"/>
      <c r="N215" s="28"/>
      <c r="O215" s="28"/>
      <c r="P215" s="28"/>
    </row>
    <row r="216" spans="1:16" x14ac:dyDescent="0.25">
      <c r="A216" s="43" t="s">
        <v>5</v>
      </c>
      <c r="B216" s="44"/>
      <c r="C216" s="3">
        <f>E216+F216+H216+D216+G216</f>
        <v>0</v>
      </c>
      <c r="D216" s="3">
        <f>D221+D230+D225+D234</f>
        <v>0</v>
      </c>
      <c r="E216" s="3">
        <f t="shared" ref="E216:H218" si="65">E221+E230+E225+E234</f>
        <v>0</v>
      </c>
      <c r="F216" s="3">
        <f t="shared" si="65"/>
        <v>0</v>
      </c>
      <c r="G216" s="3">
        <f t="shared" si="65"/>
        <v>0</v>
      </c>
      <c r="H216" s="3">
        <f t="shared" si="65"/>
        <v>0</v>
      </c>
      <c r="I216" s="16"/>
      <c r="J216" s="28"/>
      <c r="K216" s="28"/>
      <c r="L216" s="28"/>
      <c r="M216" s="28"/>
      <c r="N216" s="28"/>
      <c r="O216" s="28"/>
      <c r="P216" s="28"/>
    </row>
    <row r="217" spans="1:16" x14ac:dyDescent="0.25">
      <c r="A217" s="43" t="s">
        <v>16</v>
      </c>
      <c r="B217" s="44"/>
      <c r="C217" s="8">
        <f t="shared" ref="C217:C237" si="66">E217+F217+H217+D217+G217</f>
        <v>41005.699999999997</v>
      </c>
      <c r="D217" s="3">
        <f>D222+D231+D226+D235</f>
        <v>7475.7000000000007</v>
      </c>
      <c r="E217" s="3">
        <f t="shared" si="65"/>
        <v>8382.5</v>
      </c>
      <c r="F217" s="3">
        <f t="shared" si="65"/>
        <v>8382.5</v>
      </c>
      <c r="G217" s="3">
        <f t="shared" si="65"/>
        <v>8382.5</v>
      </c>
      <c r="H217" s="3">
        <f t="shared" si="65"/>
        <v>8382.5</v>
      </c>
      <c r="I217" s="16"/>
      <c r="J217" s="28"/>
      <c r="K217" s="28"/>
      <c r="L217" s="28"/>
      <c r="M217" s="28"/>
      <c r="N217" s="28"/>
      <c r="O217" s="28"/>
      <c r="P217" s="28"/>
    </row>
    <row r="218" spans="1:16" x14ac:dyDescent="0.25">
      <c r="A218" s="43" t="s">
        <v>4</v>
      </c>
      <c r="B218" s="44"/>
      <c r="C218" s="8">
        <f t="shared" si="66"/>
        <v>15609.5</v>
      </c>
      <c r="D218" s="3">
        <f>D223+D232+D227+D236</f>
        <v>2859.8999999999996</v>
      </c>
      <c r="E218" s="3">
        <f t="shared" si="65"/>
        <v>3187.4</v>
      </c>
      <c r="F218" s="3">
        <f t="shared" si="65"/>
        <v>3187.4</v>
      </c>
      <c r="G218" s="3">
        <f t="shared" si="65"/>
        <v>3187.4</v>
      </c>
      <c r="H218" s="3">
        <f t="shared" si="65"/>
        <v>3187.4</v>
      </c>
      <c r="I218" s="16"/>
      <c r="J218" s="28"/>
      <c r="K218" s="28"/>
      <c r="L218" s="28"/>
      <c r="M218" s="28"/>
      <c r="N218" s="28"/>
      <c r="O218" s="28"/>
      <c r="P218" s="28"/>
    </row>
    <row r="219" spans="1:16" ht="15.75" customHeight="1" x14ac:dyDescent="0.25">
      <c r="A219" s="43" t="s">
        <v>17</v>
      </c>
      <c r="B219" s="44"/>
      <c r="C219" s="8">
        <f t="shared" si="66"/>
        <v>0</v>
      </c>
      <c r="D219" s="3">
        <f t="shared" ref="D219:H219" si="67">D224+D233+D228+D237</f>
        <v>0</v>
      </c>
      <c r="E219" s="3">
        <f t="shared" si="67"/>
        <v>0</v>
      </c>
      <c r="F219" s="3">
        <f t="shared" si="67"/>
        <v>0</v>
      </c>
      <c r="G219" s="3">
        <f t="shared" si="67"/>
        <v>0</v>
      </c>
      <c r="H219" s="3">
        <f t="shared" si="67"/>
        <v>0</v>
      </c>
      <c r="I219" s="16"/>
      <c r="J219" s="28"/>
      <c r="K219" s="28"/>
      <c r="L219" s="28"/>
      <c r="M219" s="28"/>
      <c r="N219" s="28"/>
      <c r="O219" s="28"/>
      <c r="P219" s="28"/>
    </row>
    <row r="220" spans="1:16" ht="30" x14ac:dyDescent="0.25">
      <c r="A220" s="27" t="s">
        <v>165</v>
      </c>
      <c r="B220" s="33" t="s">
        <v>18</v>
      </c>
      <c r="C220" s="8">
        <f t="shared" si="66"/>
        <v>56615.199999999997</v>
      </c>
      <c r="D220" s="3">
        <f>D221+D222+D223+D224+D225+D226+D227+D228</f>
        <v>10335.6</v>
      </c>
      <c r="E220" s="3">
        <f t="shared" ref="E220:H220" si="68">E221+E222+E223+E224+E225+E226+E227+E228</f>
        <v>11569.9</v>
      </c>
      <c r="F220" s="3">
        <f t="shared" si="68"/>
        <v>11569.9</v>
      </c>
      <c r="G220" s="3">
        <f t="shared" si="68"/>
        <v>11569.9</v>
      </c>
      <c r="H220" s="3">
        <f t="shared" si="68"/>
        <v>11569.9</v>
      </c>
      <c r="I220" s="30" t="s">
        <v>122</v>
      </c>
      <c r="J220" s="33" t="s">
        <v>6</v>
      </c>
      <c r="K220" s="33">
        <v>55</v>
      </c>
      <c r="L220" s="33">
        <v>55</v>
      </c>
      <c r="M220" s="33">
        <v>55</v>
      </c>
      <c r="N220" s="33">
        <v>55</v>
      </c>
      <c r="O220" s="33">
        <v>55</v>
      </c>
      <c r="P220" s="33">
        <v>55</v>
      </c>
    </row>
    <row r="221" spans="1:16" x14ac:dyDescent="0.25">
      <c r="A221" s="6" t="s">
        <v>5</v>
      </c>
      <c r="B221" s="34"/>
      <c r="C221" s="8">
        <f t="shared" si="66"/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31"/>
      <c r="J221" s="34"/>
      <c r="K221" s="34"/>
      <c r="L221" s="34"/>
      <c r="M221" s="34"/>
      <c r="N221" s="34"/>
      <c r="O221" s="34"/>
      <c r="P221" s="34"/>
    </row>
    <row r="222" spans="1:16" x14ac:dyDescent="0.25">
      <c r="A222" s="6" t="s">
        <v>16</v>
      </c>
      <c r="B222" s="34"/>
      <c r="C222" s="8">
        <f t="shared" si="66"/>
        <v>40801.599999999999</v>
      </c>
      <c r="D222" s="4">
        <v>7271.6</v>
      </c>
      <c r="E222" s="4">
        <v>8382.5</v>
      </c>
      <c r="F222" s="4">
        <v>8382.5</v>
      </c>
      <c r="G222" s="4">
        <v>8382.5</v>
      </c>
      <c r="H222" s="4">
        <v>8382.5</v>
      </c>
      <c r="I222" s="31"/>
      <c r="J222" s="34"/>
      <c r="K222" s="34"/>
      <c r="L222" s="34"/>
      <c r="M222" s="34"/>
      <c r="N222" s="34"/>
      <c r="O222" s="34"/>
      <c r="P222" s="34"/>
    </row>
    <row r="223" spans="1:16" ht="16.5" customHeight="1" x14ac:dyDescent="0.25">
      <c r="A223" s="6" t="s">
        <v>4</v>
      </c>
      <c r="B223" s="34"/>
      <c r="C223" s="8">
        <f t="shared" si="66"/>
        <v>14966.300000000001</v>
      </c>
      <c r="D223" s="4">
        <v>2718.7</v>
      </c>
      <c r="E223" s="4">
        <v>3061.9</v>
      </c>
      <c r="F223" s="4">
        <v>3061.9</v>
      </c>
      <c r="G223" s="4">
        <v>3061.9</v>
      </c>
      <c r="H223" s="4">
        <v>3061.9</v>
      </c>
      <c r="I223" s="31"/>
      <c r="J223" s="34"/>
      <c r="K223" s="34"/>
      <c r="L223" s="34"/>
      <c r="M223" s="34"/>
      <c r="N223" s="34"/>
      <c r="O223" s="34"/>
      <c r="P223" s="34"/>
    </row>
    <row r="224" spans="1:16" ht="17.25" customHeight="1" x14ac:dyDescent="0.25">
      <c r="A224" s="6" t="s">
        <v>17</v>
      </c>
      <c r="B224" s="36"/>
      <c r="C224" s="8">
        <f t="shared" si="66"/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31"/>
      <c r="J224" s="34"/>
      <c r="K224" s="34"/>
      <c r="L224" s="34"/>
      <c r="M224" s="34"/>
      <c r="N224" s="34"/>
      <c r="O224" s="34"/>
      <c r="P224" s="34"/>
    </row>
    <row r="225" spans="1:16" x14ac:dyDescent="0.25">
      <c r="A225" s="6" t="s">
        <v>5</v>
      </c>
      <c r="B225" s="33" t="s">
        <v>39</v>
      </c>
      <c r="C225" s="8">
        <f t="shared" si="66"/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31"/>
      <c r="J225" s="34"/>
      <c r="K225" s="34"/>
      <c r="L225" s="34"/>
      <c r="M225" s="34"/>
      <c r="N225" s="34"/>
      <c r="O225" s="34"/>
      <c r="P225" s="34"/>
    </row>
    <row r="226" spans="1:16" x14ac:dyDescent="0.25">
      <c r="A226" s="6" t="s">
        <v>16</v>
      </c>
      <c r="B226" s="34"/>
      <c r="C226" s="8">
        <f t="shared" si="66"/>
        <v>204.1</v>
      </c>
      <c r="D226" s="4">
        <v>204.1</v>
      </c>
      <c r="E226" s="4">
        <v>0</v>
      </c>
      <c r="F226" s="4">
        <v>0</v>
      </c>
      <c r="G226" s="4">
        <v>0</v>
      </c>
      <c r="H226" s="4">
        <v>0</v>
      </c>
      <c r="I226" s="31"/>
      <c r="J226" s="34"/>
      <c r="K226" s="34"/>
      <c r="L226" s="34"/>
      <c r="M226" s="34"/>
      <c r="N226" s="34"/>
      <c r="O226" s="34"/>
      <c r="P226" s="34"/>
    </row>
    <row r="227" spans="1:16" x14ac:dyDescent="0.25">
      <c r="A227" s="6" t="s">
        <v>4</v>
      </c>
      <c r="B227" s="34"/>
      <c r="C227" s="8">
        <f t="shared" si="66"/>
        <v>643.20000000000005</v>
      </c>
      <c r="D227" s="4">
        <v>141.19999999999999</v>
      </c>
      <c r="E227" s="4">
        <v>125.5</v>
      </c>
      <c r="F227" s="4">
        <v>125.5</v>
      </c>
      <c r="G227" s="4">
        <v>125.5</v>
      </c>
      <c r="H227" s="4">
        <v>125.5</v>
      </c>
      <c r="I227" s="31"/>
      <c r="J227" s="34"/>
      <c r="K227" s="34"/>
      <c r="L227" s="34"/>
      <c r="M227" s="34"/>
      <c r="N227" s="34"/>
      <c r="O227" s="34"/>
      <c r="P227" s="34"/>
    </row>
    <row r="228" spans="1:16" ht="18.75" customHeight="1" x14ac:dyDescent="0.25">
      <c r="A228" s="6" t="s">
        <v>17</v>
      </c>
      <c r="B228" s="36"/>
      <c r="C228" s="8">
        <f t="shared" si="66"/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32"/>
      <c r="J228" s="36"/>
      <c r="K228" s="36"/>
      <c r="L228" s="36"/>
      <c r="M228" s="36"/>
      <c r="N228" s="36"/>
      <c r="O228" s="36"/>
      <c r="P228" s="36"/>
    </row>
    <row r="229" spans="1:16" ht="45" x14ac:dyDescent="0.25">
      <c r="A229" s="27" t="s">
        <v>167</v>
      </c>
      <c r="B229" s="33" t="s">
        <v>18</v>
      </c>
      <c r="C229" s="8">
        <f t="shared" si="66"/>
        <v>0</v>
      </c>
      <c r="D229" s="3">
        <f>D230+D231+D232+D233+D234+D235+D236+D237</f>
        <v>0</v>
      </c>
      <c r="E229" s="3">
        <f>E230+E231+E232+E233+E234+E235+E236+E237</f>
        <v>0</v>
      </c>
      <c r="F229" s="3">
        <f t="shared" ref="F229:H229" si="69">F230+F231+F232+F233+F234+F235+F236+F237</f>
        <v>0</v>
      </c>
      <c r="G229" s="3">
        <f t="shared" si="69"/>
        <v>0</v>
      </c>
      <c r="H229" s="3">
        <f t="shared" si="69"/>
        <v>0</v>
      </c>
      <c r="I229" s="30" t="s">
        <v>123</v>
      </c>
      <c r="J229" s="33" t="s">
        <v>6</v>
      </c>
      <c r="K229" s="33">
        <v>55</v>
      </c>
      <c r="L229" s="33">
        <v>55</v>
      </c>
      <c r="M229" s="33">
        <v>55</v>
      </c>
      <c r="N229" s="33">
        <v>55</v>
      </c>
      <c r="O229" s="33">
        <v>55</v>
      </c>
      <c r="P229" s="33">
        <v>55</v>
      </c>
    </row>
    <row r="230" spans="1:16" x14ac:dyDescent="0.25">
      <c r="A230" s="6" t="s">
        <v>5</v>
      </c>
      <c r="B230" s="34"/>
      <c r="C230" s="8">
        <f t="shared" si="66"/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31"/>
      <c r="J230" s="34"/>
      <c r="K230" s="34"/>
      <c r="L230" s="34"/>
      <c r="M230" s="34"/>
      <c r="N230" s="34"/>
      <c r="O230" s="34"/>
      <c r="P230" s="34"/>
    </row>
    <row r="231" spans="1:16" x14ac:dyDescent="0.25">
      <c r="A231" s="6" t="s">
        <v>16</v>
      </c>
      <c r="B231" s="34"/>
      <c r="C231" s="8">
        <f t="shared" si="66"/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31"/>
      <c r="J231" s="34"/>
      <c r="K231" s="34"/>
      <c r="L231" s="34"/>
      <c r="M231" s="34"/>
      <c r="N231" s="34"/>
      <c r="O231" s="34"/>
      <c r="P231" s="34"/>
    </row>
    <row r="232" spans="1:16" ht="21" customHeight="1" x14ac:dyDescent="0.25">
      <c r="A232" s="6" t="s">
        <v>4</v>
      </c>
      <c r="B232" s="34"/>
      <c r="C232" s="8">
        <f t="shared" si="66"/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31"/>
      <c r="J232" s="34"/>
      <c r="K232" s="34"/>
      <c r="L232" s="34"/>
      <c r="M232" s="34"/>
      <c r="N232" s="34"/>
      <c r="O232" s="34"/>
      <c r="P232" s="34"/>
    </row>
    <row r="233" spans="1:16" ht="16.5" customHeight="1" x14ac:dyDescent="0.25">
      <c r="A233" s="6" t="s">
        <v>17</v>
      </c>
      <c r="B233" s="36"/>
      <c r="C233" s="8">
        <f t="shared" si="66"/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31"/>
      <c r="J233" s="34"/>
      <c r="K233" s="34"/>
      <c r="L233" s="34"/>
      <c r="M233" s="34"/>
      <c r="N233" s="34"/>
      <c r="O233" s="34"/>
      <c r="P233" s="34"/>
    </row>
    <row r="234" spans="1:16" x14ac:dyDescent="0.25">
      <c r="A234" s="6" t="s">
        <v>5</v>
      </c>
      <c r="B234" s="33" t="s">
        <v>39</v>
      </c>
      <c r="C234" s="3">
        <f t="shared" si="66"/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31"/>
      <c r="J234" s="34"/>
      <c r="K234" s="34"/>
      <c r="L234" s="34"/>
      <c r="M234" s="34"/>
      <c r="N234" s="34"/>
      <c r="O234" s="34"/>
      <c r="P234" s="34"/>
    </row>
    <row r="235" spans="1:16" x14ac:dyDescent="0.25">
      <c r="A235" s="6" t="s">
        <v>16</v>
      </c>
      <c r="B235" s="34"/>
      <c r="C235" s="3">
        <f t="shared" si="66"/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31"/>
      <c r="J235" s="34"/>
      <c r="K235" s="34"/>
      <c r="L235" s="34"/>
      <c r="M235" s="34"/>
      <c r="N235" s="34"/>
      <c r="O235" s="34"/>
      <c r="P235" s="34"/>
    </row>
    <row r="236" spans="1:16" x14ac:dyDescent="0.25">
      <c r="A236" s="6" t="s">
        <v>4</v>
      </c>
      <c r="B236" s="34"/>
      <c r="C236" s="3">
        <f t="shared" si="66"/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31"/>
      <c r="J236" s="34"/>
      <c r="K236" s="34"/>
      <c r="L236" s="34"/>
      <c r="M236" s="34"/>
      <c r="N236" s="34"/>
      <c r="O236" s="34"/>
      <c r="P236" s="34"/>
    </row>
    <row r="237" spans="1:16" ht="18.75" customHeight="1" x14ac:dyDescent="0.25">
      <c r="A237" s="6" t="s">
        <v>17</v>
      </c>
      <c r="B237" s="36"/>
      <c r="C237" s="3">
        <f t="shared" si="66"/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32"/>
      <c r="J237" s="36"/>
      <c r="K237" s="36"/>
      <c r="L237" s="36"/>
      <c r="M237" s="36"/>
      <c r="N237" s="36"/>
      <c r="O237" s="36"/>
      <c r="P237" s="36"/>
    </row>
    <row r="238" spans="1:16" ht="51" customHeight="1" x14ac:dyDescent="0.25">
      <c r="A238" s="41" t="s">
        <v>82</v>
      </c>
      <c r="B238" s="42"/>
      <c r="C238" s="3">
        <f>E238+F238+H238+D238+G238</f>
        <v>220411</v>
      </c>
      <c r="D238" s="3">
        <f>D243+D248+D253+D258</f>
        <v>42185.8</v>
      </c>
      <c r="E238" s="3">
        <f t="shared" ref="E238:H238" si="70">E243+E248+E253+E258</f>
        <v>44556.3</v>
      </c>
      <c r="F238" s="3">
        <f t="shared" si="70"/>
        <v>44556.3</v>
      </c>
      <c r="G238" s="3">
        <f t="shared" si="70"/>
        <v>44556.3</v>
      </c>
      <c r="H238" s="3">
        <f t="shared" si="70"/>
        <v>44556.3</v>
      </c>
      <c r="I238" s="16"/>
      <c r="J238" s="28"/>
      <c r="K238" s="28"/>
      <c r="L238" s="28"/>
      <c r="M238" s="28"/>
      <c r="N238" s="28"/>
      <c r="O238" s="28"/>
      <c r="P238" s="28"/>
    </row>
    <row r="239" spans="1:16" ht="17.25" customHeight="1" x14ac:dyDescent="0.25">
      <c r="A239" s="43" t="s">
        <v>5</v>
      </c>
      <c r="B239" s="44"/>
      <c r="C239" s="3">
        <f t="shared" ref="C239:C262" si="71">E239+F239+H239+D239+G239</f>
        <v>0</v>
      </c>
      <c r="D239" s="3">
        <f t="shared" ref="D239:H241" si="72">D244+D249+D254+D259</f>
        <v>0</v>
      </c>
      <c r="E239" s="3">
        <f t="shared" si="72"/>
        <v>0</v>
      </c>
      <c r="F239" s="3">
        <f t="shared" si="72"/>
        <v>0</v>
      </c>
      <c r="G239" s="3">
        <f t="shared" si="72"/>
        <v>0</v>
      </c>
      <c r="H239" s="3">
        <f t="shared" si="72"/>
        <v>0</v>
      </c>
      <c r="I239" s="16"/>
      <c r="J239" s="28"/>
      <c r="K239" s="28"/>
      <c r="L239" s="28"/>
      <c r="M239" s="28"/>
      <c r="N239" s="28"/>
      <c r="O239" s="28"/>
      <c r="P239" s="28"/>
    </row>
    <row r="240" spans="1:16" ht="19.5" customHeight="1" x14ac:dyDescent="0.25">
      <c r="A240" s="43" t="s">
        <v>16</v>
      </c>
      <c r="B240" s="44"/>
      <c r="C240" s="3">
        <f t="shared" si="71"/>
        <v>207561.5</v>
      </c>
      <c r="D240" s="3">
        <f t="shared" si="72"/>
        <v>40539.5</v>
      </c>
      <c r="E240" s="3">
        <f t="shared" si="72"/>
        <v>41755.5</v>
      </c>
      <c r="F240" s="3">
        <f t="shared" si="72"/>
        <v>41755.5</v>
      </c>
      <c r="G240" s="3">
        <f t="shared" si="72"/>
        <v>41755.5</v>
      </c>
      <c r="H240" s="3">
        <f t="shared" si="72"/>
        <v>41755.5</v>
      </c>
      <c r="I240" s="16"/>
      <c r="J240" s="28"/>
      <c r="K240" s="28"/>
      <c r="L240" s="28"/>
      <c r="M240" s="28"/>
      <c r="N240" s="28"/>
      <c r="O240" s="28"/>
      <c r="P240" s="28"/>
    </row>
    <row r="241" spans="1:18" ht="18.75" customHeight="1" x14ac:dyDescent="0.25">
      <c r="A241" s="43" t="s">
        <v>4</v>
      </c>
      <c r="B241" s="44"/>
      <c r="C241" s="3">
        <f t="shared" si="71"/>
        <v>12849.5</v>
      </c>
      <c r="D241" s="3">
        <f>D246+D251+D256+D261</f>
        <v>1646.3</v>
      </c>
      <c r="E241" s="3">
        <f t="shared" si="72"/>
        <v>2800.8</v>
      </c>
      <c r="F241" s="3">
        <f t="shared" si="72"/>
        <v>2800.8</v>
      </c>
      <c r="G241" s="3">
        <f t="shared" si="72"/>
        <v>2800.8</v>
      </c>
      <c r="H241" s="3">
        <f t="shared" si="72"/>
        <v>2800.8</v>
      </c>
      <c r="I241" s="16"/>
      <c r="J241" s="28"/>
      <c r="K241" s="28"/>
      <c r="L241" s="28"/>
      <c r="M241" s="28"/>
      <c r="N241" s="28"/>
      <c r="O241" s="28"/>
      <c r="P241" s="28"/>
    </row>
    <row r="242" spans="1:18" ht="18" customHeight="1" x14ac:dyDescent="0.25">
      <c r="A242" s="43" t="s">
        <v>17</v>
      </c>
      <c r="B242" s="44"/>
      <c r="C242" s="3">
        <f t="shared" si="71"/>
        <v>0</v>
      </c>
      <c r="D242" s="3">
        <f t="shared" ref="D242:H242" si="73">D247+D252+D257+D262</f>
        <v>0</v>
      </c>
      <c r="E242" s="3">
        <f t="shared" si="73"/>
        <v>0</v>
      </c>
      <c r="F242" s="3">
        <f t="shared" si="73"/>
        <v>0</v>
      </c>
      <c r="G242" s="3">
        <f t="shared" si="73"/>
        <v>0</v>
      </c>
      <c r="H242" s="3">
        <f t="shared" si="73"/>
        <v>0</v>
      </c>
      <c r="I242" s="16"/>
      <c r="J242" s="28"/>
      <c r="K242" s="28"/>
      <c r="L242" s="28"/>
      <c r="M242" s="28"/>
      <c r="N242" s="28"/>
      <c r="O242" s="28"/>
      <c r="P242" s="28"/>
    </row>
    <row r="243" spans="1:18" ht="45.75" customHeight="1" x14ac:dyDescent="0.25">
      <c r="A243" s="27" t="s">
        <v>140</v>
      </c>
      <c r="B243" s="33" t="s">
        <v>18</v>
      </c>
      <c r="C243" s="3">
        <f t="shared" si="71"/>
        <v>0</v>
      </c>
      <c r="D243" s="3">
        <f t="shared" ref="D243:H243" si="74">D244+D245+D246+D247</f>
        <v>0</v>
      </c>
      <c r="E243" s="3">
        <f t="shared" si="74"/>
        <v>0</v>
      </c>
      <c r="F243" s="3">
        <f t="shared" si="74"/>
        <v>0</v>
      </c>
      <c r="G243" s="3">
        <f t="shared" si="74"/>
        <v>0</v>
      </c>
      <c r="H243" s="3">
        <f t="shared" si="74"/>
        <v>0</v>
      </c>
      <c r="I243" s="30" t="s">
        <v>83</v>
      </c>
      <c r="J243" s="33" t="s">
        <v>6</v>
      </c>
      <c r="K243" s="33">
        <v>70</v>
      </c>
      <c r="L243" s="33">
        <v>100</v>
      </c>
      <c r="M243" s="33">
        <v>100</v>
      </c>
      <c r="N243" s="33">
        <v>100</v>
      </c>
      <c r="O243" s="33">
        <v>100</v>
      </c>
      <c r="P243" s="33">
        <v>100</v>
      </c>
    </row>
    <row r="244" spans="1:18" x14ac:dyDescent="0.25">
      <c r="A244" s="6" t="s">
        <v>5</v>
      </c>
      <c r="B244" s="34"/>
      <c r="C244" s="3">
        <f t="shared" si="71"/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31"/>
      <c r="J244" s="34"/>
      <c r="K244" s="34"/>
      <c r="L244" s="34"/>
      <c r="M244" s="34"/>
      <c r="N244" s="34"/>
      <c r="O244" s="34"/>
      <c r="P244" s="34"/>
    </row>
    <row r="245" spans="1:18" x14ac:dyDescent="0.25">
      <c r="A245" s="6" t="s">
        <v>16</v>
      </c>
      <c r="B245" s="34"/>
      <c r="C245" s="3">
        <f t="shared" si="71"/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31"/>
      <c r="J245" s="34"/>
      <c r="K245" s="34"/>
      <c r="L245" s="34"/>
      <c r="M245" s="34"/>
      <c r="N245" s="34"/>
      <c r="O245" s="34"/>
      <c r="P245" s="34"/>
    </row>
    <row r="246" spans="1:18" x14ac:dyDescent="0.25">
      <c r="A246" s="6" t="s">
        <v>4</v>
      </c>
      <c r="B246" s="34"/>
      <c r="C246" s="3">
        <f t="shared" si="71"/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31"/>
      <c r="J246" s="34"/>
      <c r="K246" s="34"/>
      <c r="L246" s="34"/>
      <c r="M246" s="34"/>
      <c r="N246" s="34"/>
      <c r="O246" s="34"/>
      <c r="P246" s="34"/>
    </row>
    <row r="247" spans="1:18" ht="21" customHeight="1" x14ac:dyDescent="0.25">
      <c r="A247" s="6" t="s">
        <v>17</v>
      </c>
      <c r="B247" s="36"/>
      <c r="C247" s="3">
        <f t="shared" si="71"/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32"/>
      <c r="J247" s="36"/>
      <c r="K247" s="36"/>
      <c r="L247" s="36"/>
      <c r="M247" s="36"/>
      <c r="N247" s="36"/>
      <c r="O247" s="36"/>
      <c r="P247" s="36"/>
    </row>
    <row r="248" spans="1:18" ht="44.25" customHeight="1" x14ac:dyDescent="0.25">
      <c r="A248" s="27" t="s">
        <v>177</v>
      </c>
      <c r="B248" s="33" t="s">
        <v>18</v>
      </c>
      <c r="C248" s="3">
        <f t="shared" si="71"/>
        <v>207561.5</v>
      </c>
      <c r="D248" s="3">
        <f t="shared" ref="D248:H248" si="75">D249+D250+D251+D252</f>
        <v>40539.5</v>
      </c>
      <c r="E248" s="3">
        <f t="shared" si="75"/>
        <v>41755.5</v>
      </c>
      <c r="F248" s="3">
        <f t="shared" si="75"/>
        <v>41755.5</v>
      </c>
      <c r="G248" s="3">
        <f t="shared" si="75"/>
        <v>41755.5</v>
      </c>
      <c r="H248" s="3">
        <f t="shared" si="75"/>
        <v>41755.5</v>
      </c>
      <c r="I248" s="30" t="s">
        <v>178</v>
      </c>
      <c r="J248" s="33" t="s">
        <v>6</v>
      </c>
      <c r="K248" s="33">
        <v>100</v>
      </c>
      <c r="L248" s="33">
        <v>100</v>
      </c>
      <c r="M248" s="33">
        <v>100</v>
      </c>
      <c r="N248" s="33">
        <v>100</v>
      </c>
      <c r="O248" s="33">
        <v>100</v>
      </c>
      <c r="P248" s="33">
        <v>100</v>
      </c>
    </row>
    <row r="249" spans="1:18" x14ac:dyDescent="0.25">
      <c r="A249" s="6" t="s">
        <v>5</v>
      </c>
      <c r="B249" s="34"/>
      <c r="C249" s="3">
        <f t="shared" si="71"/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31"/>
      <c r="J249" s="34"/>
      <c r="K249" s="34"/>
      <c r="L249" s="34"/>
      <c r="M249" s="34"/>
      <c r="N249" s="34"/>
      <c r="O249" s="34"/>
      <c r="P249" s="34"/>
    </row>
    <row r="250" spans="1:18" x14ac:dyDescent="0.25">
      <c r="A250" s="6" t="s">
        <v>16</v>
      </c>
      <c r="B250" s="34"/>
      <c r="C250" s="3">
        <f t="shared" si="71"/>
        <v>207561.5</v>
      </c>
      <c r="D250" s="4">
        <v>40539.5</v>
      </c>
      <c r="E250" s="4">
        <v>41755.5</v>
      </c>
      <c r="F250" s="4">
        <v>41755.5</v>
      </c>
      <c r="G250" s="4">
        <v>41755.5</v>
      </c>
      <c r="H250" s="4">
        <v>41755.5</v>
      </c>
      <c r="I250" s="31"/>
      <c r="J250" s="34"/>
      <c r="K250" s="34"/>
      <c r="L250" s="34"/>
      <c r="M250" s="34"/>
      <c r="N250" s="34"/>
      <c r="O250" s="34"/>
      <c r="P250" s="34"/>
    </row>
    <row r="251" spans="1:18" x14ac:dyDescent="0.25">
      <c r="A251" s="6" t="s">
        <v>4</v>
      </c>
      <c r="B251" s="34"/>
      <c r="C251" s="3">
        <f t="shared" si="71"/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31"/>
      <c r="J251" s="34"/>
      <c r="K251" s="34"/>
      <c r="L251" s="34"/>
      <c r="M251" s="34"/>
      <c r="N251" s="34"/>
      <c r="O251" s="34"/>
      <c r="P251" s="34"/>
    </row>
    <row r="252" spans="1:18" ht="48" customHeight="1" x14ac:dyDescent="0.25">
      <c r="A252" s="6" t="s">
        <v>17</v>
      </c>
      <c r="B252" s="36"/>
      <c r="C252" s="3">
        <f t="shared" si="71"/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32"/>
      <c r="J252" s="36"/>
      <c r="K252" s="36"/>
      <c r="L252" s="36"/>
      <c r="M252" s="36"/>
      <c r="N252" s="36"/>
      <c r="O252" s="36"/>
      <c r="P252" s="36"/>
    </row>
    <row r="253" spans="1:18" ht="37.5" customHeight="1" x14ac:dyDescent="0.25">
      <c r="A253" s="27" t="s">
        <v>84</v>
      </c>
      <c r="B253" s="33" t="s">
        <v>18</v>
      </c>
      <c r="C253" s="3">
        <f t="shared" si="71"/>
        <v>0</v>
      </c>
      <c r="D253" s="3">
        <f t="shared" ref="D253:H253" si="76">D254+D255+D256+D257</f>
        <v>0</v>
      </c>
      <c r="E253" s="3">
        <f t="shared" si="76"/>
        <v>0</v>
      </c>
      <c r="F253" s="3">
        <f t="shared" si="76"/>
        <v>0</v>
      </c>
      <c r="G253" s="3">
        <f t="shared" si="76"/>
        <v>0</v>
      </c>
      <c r="H253" s="3">
        <f t="shared" si="76"/>
        <v>0</v>
      </c>
      <c r="I253" s="30" t="s">
        <v>85</v>
      </c>
      <c r="J253" s="33" t="s">
        <v>6</v>
      </c>
      <c r="K253" s="33">
        <v>100</v>
      </c>
      <c r="L253" s="33">
        <v>100</v>
      </c>
      <c r="M253" s="33">
        <v>100</v>
      </c>
      <c r="N253" s="33">
        <v>100</v>
      </c>
      <c r="O253" s="33">
        <v>100</v>
      </c>
      <c r="P253" s="33">
        <v>100</v>
      </c>
      <c r="R253" s="18"/>
    </row>
    <row r="254" spans="1:18" x14ac:dyDescent="0.25">
      <c r="A254" s="6" t="s">
        <v>5</v>
      </c>
      <c r="B254" s="34"/>
      <c r="C254" s="3">
        <f t="shared" si="71"/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31"/>
      <c r="J254" s="34"/>
      <c r="K254" s="34"/>
      <c r="L254" s="34"/>
      <c r="M254" s="34"/>
      <c r="N254" s="34"/>
      <c r="O254" s="34"/>
      <c r="P254" s="34"/>
      <c r="R254" s="18"/>
    </row>
    <row r="255" spans="1:18" x14ac:dyDescent="0.25">
      <c r="A255" s="6" t="s">
        <v>16</v>
      </c>
      <c r="B255" s="34"/>
      <c r="C255" s="3">
        <f t="shared" si="71"/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31"/>
      <c r="J255" s="34"/>
      <c r="K255" s="34"/>
      <c r="L255" s="34"/>
      <c r="M255" s="34"/>
      <c r="N255" s="34"/>
      <c r="O255" s="34"/>
      <c r="P255" s="34"/>
      <c r="R255" s="18"/>
    </row>
    <row r="256" spans="1:18" x14ac:dyDescent="0.25">
      <c r="A256" s="6" t="s">
        <v>4</v>
      </c>
      <c r="B256" s="34"/>
      <c r="C256" s="3">
        <f t="shared" si="71"/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31"/>
      <c r="J256" s="34"/>
      <c r="K256" s="34"/>
      <c r="L256" s="34"/>
      <c r="M256" s="34"/>
      <c r="N256" s="34"/>
      <c r="O256" s="34"/>
      <c r="P256" s="34"/>
      <c r="R256" s="18"/>
    </row>
    <row r="257" spans="1:18" ht="21" customHeight="1" x14ac:dyDescent="0.25">
      <c r="A257" s="6" t="s">
        <v>17</v>
      </c>
      <c r="B257" s="36"/>
      <c r="C257" s="3">
        <f t="shared" si="71"/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32"/>
      <c r="J257" s="36"/>
      <c r="K257" s="36"/>
      <c r="L257" s="36"/>
      <c r="M257" s="36"/>
      <c r="N257" s="36"/>
      <c r="O257" s="36"/>
      <c r="P257" s="36"/>
      <c r="R257" s="18"/>
    </row>
    <row r="258" spans="1:18" ht="40.5" customHeight="1" x14ac:dyDescent="0.25">
      <c r="A258" s="27" t="s">
        <v>86</v>
      </c>
      <c r="B258" s="33" t="s">
        <v>18</v>
      </c>
      <c r="C258" s="3">
        <f t="shared" si="71"/>
        <v>12849.5</v>
      </c>
      <c r="D258" s="3">
        <f t="shared" ref="D258:H258" si="77">D259+D260+D261+D262</f>
        <v>1646.3</v>
      </c>
      <c r="E258" s="3">
        <f t="shared" si="77"/>
        <v>2800.8</v>
      </c>
      <c r="F258" s="3">
        <f t="shared" si="77"/>
        <v>2800.8</v>
      </c>
      <c r="G258" s="3">
        <f t="shared" si="77"/>
        <v>2800.8</v>
      </c>
      <c r="H258" s="3">
        <f t="shared" si="77"/>
        <v>2800.8</v>
      </c>
      <c r="I258" s="30" t="s">
        <v>87</v>
      </c>
      <c r="J258" s="33" t="s">
        <v>6</v>
      </c>
      <c r="K258" s="38">
        <v>100</v>
      </c>
      <c r="L258" s="38">
        <v>100</v>
      </c>
      <c r="M258" s="38">
        <v>100</v>
      </c>
      <c r="N258" s="38">
        <v>100</v>
      </c>
      <c r="O258" s="38">
        <v>100</v>
      </c>
      <c r="P258" s="38">
        <v>100</v>
      </c>
      <c r="Q258" s="18"/>
    </row>
    <row r="259" spans="1:18" x14ac:dyDescent="0.25">
      <c r="A259" s="6" t="s">
        <v>5</v>
      </c>
      <c r="B259" s="34"/>
      <c r="C259" s="3">
        <f t="shared" si="71"/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31"/>
      <c r="J259" s="34"/>
      <c r="K259" s="39"/>
      <c r="L259" s="39"/>
      <c r="M259" s="39"/>
      <c r="N259" s="39"/>
      <c r="O259" s="39"/>
      <c r="P259" s="39"/>
      <c r="Q259" s="18"/>
    </row>
    <row r="260" spans="1:18" x14ac:dyDescent="0.25">
      <c r="A260" s="6" t="s">
        <v>16</v>
      </c>
      <c r="B260" s="34"/>
      <c r="C260" s="3">
        <f t="shared" si="71"/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31"/>
      <c r="J260" s="34"/>
      <c r="K260" s="39"/>
      <c r="L260" s="39"/>
      <c r="M260" s="39"/>
      <c r="N260" s="39"/>
      <c r="O260" s="39"/>
      <c r="P260" s="39"/>
      <c r="Q260" s="18"/>
    </row>
    <row r="261" spans="1:18" x14ac:dyDescent="0.25">
      <c r="A261" s="6" t="s">
        <v>4</v>
      </c>
      <c r="B261" s="34"/>
      <c r="C261" s="3">
        <f>E261+F261+H261+D261+G261</f>
        <v>12849.5</v>
      </c>
      <c r="D261" s="4">
        <v>1646.3</v>
      </c>
      <c r="E261" s="4">
        <v>2800.8</v>
      </c>
      <c r="F261" s="4">
        <v>2800.8</v>
      </c>
      <c r="G261" s="4">
        <v>2800.8</v>
      </c>
      <c r="H261" s="4">
        <v>2800.8</v>
      </c>
      <c r="I261" s="31"/>
      <c r="J261" s="34"/>
      <c r="K261" s="39"/>
      <c r="L261" s="39"/>
      <c r="M261" s="39"/>
      <c r="N261" s="39"/>
      <c r="O261" s="39"/>
      <c r="P261" s="39"/>
      <c r="Q261" s="18"/>
    </row>
    <row r="262" spans="1:18" x14ac:dyDescent="0.25">
      <c r="A262" s="6" t="s">
        <v>17</v>
      </c>
      <c r="B262" s="36"/>
      <c r="C262" s="3">
        <f t="shared" si="71"/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32"/>
      <c r="J262" s="36"/>
      <c r="K262" s="40"/>
      <c r="L262" s="40"/>
      <c r="M262" s="40"/>
      <c r="N262" s="40"/>
      <c r="O262" s="40"/>
      <c r="P262" s="40"/>
      <c r="Q262" s="18"/>
    </row>
    <row r="263" spans="1:18" ht="51.75" customHeight="1" x14ac:dyDescent="0.25">
      <c r="A263" s="41" t="s">
        <v>100</v>
      </c>
      <c r="B263" s="42"/>
      <c r="C263" s="3">
        <f>E263+F263+H263+D263+G263</f>
        <v>282.39999999999998</v>
      </c>
      <c r="D263" s="3">
        <f>D268+D273</f>
        <v>282.39999999999998</v>
      </c>
      <c r="E263" s="3">
        <f t="shared" ref="E263:H263" si="78">E268+E273</f>
        <v>0</v>
      </c>
      <c r="F263" s="3">
        <f t="shared" si="78"/>
        <v>0</v>
      </c>
      <c r="G263" s="3">
        <f t="shared" si="78"/>
        <v>0</v>
      </c>
      <c r="H263" s="3">
        <f t="shared" si="78"/>
        <v>0</v>
      </c>
      <c r="I263" s="16"/>
      <c r="J263" s="28"/>
      <c r="K263" s="28"/>
      <c r="L263" s="28"/>
      <c r="M263" s="28"/>
      <c r="N263" s="28"/>
      <c r="O263" s="28"/>
      <c r="P263" s="28"/>
    </row>
    <row r="264" spans="1:18" ht="17.25" customHeight="1" x14ac:dyDescent="0.25">
      <c r="A264" s="43" t="s">
        <v>5</v>
      </c>
      <c r="B264" s="44"/>
      <c r="C264" s="3">
        <f>E264+F264+H264+D264+G264</f>
        <v>0</v>
      </c>
      <c r="D264" s="3">
        <f t="shared" ref="D264:H266" si="79">D269+D274</f>
        <v>0</v>
      </c>
      <c r="E264" s="3">
        <f t="shared" si="79"/>
        <v>0</v>
      </c>
      <c r="F264" s="3">
        <f t="shared" si="79"/>
        <v>0</v>
      </c>
      <c r="G264" s="3">
        <f t="shared" si="79"/>
        <v>0</v>
      </c>
      <c r="H264" s="3">
        <f t="shared" si="79"/>
        <v>0</v>
      </c>
      <c r="I264" s="16"/>
      <c r="J264" s="28"/>
      <c r="K264" s="28"/>
      <c r="L264" s="28"/>
      <c r="M264" s="28"/>
      <c r="N264" s="28"/>
      <c r="O264" s="28"/>
      <c r="P264" s="28"/>
    </row>
    <row r="265" spans="1:18" ht="19.5" customHeight="1" x14ac:dyDescent="0.25">
      <c r="A265" s="43" t="s">
        <v>16</v>
      </c>
      <c r="B265" s="44"/>
      <c r="C265" s="3">
        <f t="shared" ref="C265:C277" si="80">E265+F265+H265+D265+G265</f>
        <v>0</v>
      </c>
      <c r="D265" s="3">
        <f t="shared" si="79"/>
        <v>0</v>
      </c>
      <c r="E265" s="3">
        <f t="shared" si="79"/>
        <v>0</v>
      </c>
      <c r="F265" s="3">
        <f t="shared" si="79"/>
        <v>0</v>
      </c>
      <c r="G265" s="3">
        <f t="shared" si="79"/>
        <v>0</v>
      </c>
      <c r="H265" s="3">
        <f t="shared" si="79"/>
        <v>0</v>
      </c>
      <c r="I265" s="16"/>
      <c r="J265" s="28"/>
      <c r="K265" s="28"/>
      <c r="L265" s="28"/>
      <c r="M265" s="28"/>
      <c r="N265" s="28"/>
      <c r="O265" s="28"/>
      <c r="P265" s="28"/>
    </row>
    <row r="266" spans="1:18" ht="18.75" customHeight="1" x14ac:dyDescent="0.25">
      <c r="A266" s="43" t="s">
        <v>4</v>
      </c>
      <c r="B266" s="44"/>
      <c r="C266" s="3">
        <f t="shared" si="80"/>
        <v>282.39999999999998</v>
      </c>
      <c r="D266" s="3">
        <f>D271+D276</f>
        <v>282.39999999999998</v>
      </c>
      <c r="E266" s="3">
        <f t="shared" si="79"/>
        <v>0</v>
      </c>
      <c r="F266" s="3">
        <f t="shared" si="79"/>
        <v>0</v>
      </c>
      <c r="G266" s="3">
        <f t="shared" si="79"/>
        <v>0</v>
      </c>
      <c r="H266" s="3">
        <f t="shared" si="79"/>
        <v>0</v>
      </c>
      <c r="I266" s="16"/>
      <c r="J266" s="28"/>
      <c r="K266" s="28"/>
      <c r="L266" s="28"/>
      <c r="M266" s="28"/>
      <c r="N266" s="28"/>
      <c r="O266" s="28"/>
      <c r="P266" s="28"/>
    </row>
    <row r="267" spans="1:18" ht="18" customHeight="1" x14ac:dyDescent="0.25">
      <c r="A267" s="43" t="s">
        <v>17</v>
      </c>
      <c r="B267" s="44"/>
      <c r="C267" s="3">
        <f t="shared" si="80"/>
        <v>0</v>
      </c>
      <c r="D267" s="3">
        <f t="shared" ref="D267:H267" si="81">D272+D277</f>
        <v>0</v>
      </c>
      <c r="E267" s="3">
        <f t="shared" si="81"/>
        <v>0</v>
      </c>
      <c r="F267" s="3">
        <f t="shared" si="81"/>
        <v>0</v>
      </c>
      <c r="G267" s="3">
        <f t="shared" si="81"/>
        <v>0</v>
      </c>
      <c r="H267" s="3">
        <f t="shared" si="81"/>
        <v>0</v>
      </c>
      <c r="I267" s="16"/>
      <c r="J267" s="28"/>
      <c r="K267" s="28"/>
      <c r="L267" s="28"/>
      <c r="M267" s="28"/>
      <c r="N267" s="28"/>
      <c r="O267" s="28"/>
      <c r="P267" s="28"/>
    </row>
    <row r="268" spans="1:18" ht="54" customHeight="1" x14ac:dyDescent="0.25">
      <c r="A268" s="27" t="s">
        <v>124</v>
      </c>
      <c r="B268" s="33" t="s">
        <v>18</v>
      </c>
      <c r="C268" s="3">
        <f t="shared" si="80"/>
        <v>282.39999999999998</v>
      </c>
      <c r="D268" s="3">
        <f t="shared" ref="D268:H268" si="82">D269+D270+D271+D272</f>
        <v>282.39999999999998</v>
      </c>
      <c r="E268" s="3">
        <f t="shared" si="82"/>
        <v>0</v>
      </c>
      <c r="F268" s="3">
        <f t="shared" si="82"/>
        <v>0</v>
      </c>
      <c r="G268" s="3">
        <f t="shared" si="82"/>
        <v>0</v>
      </c>
      <c r="H268" s="3">
        <f t="shared" si="82"/>
        <v>0</v>
      </c>
      <c r="I268" s="30" t="s">
        <v>101</v>
      </c>
      <c r="J268" s="33" t="s">
        <v>42</v>
      </c>
      <c r="K268" s="38">
        <v>0</v>
      </c>
      <c r="L268" s="38">
        <v>150</v>
      </c>
      <c r="M268" s="38">
        <v>150</v>
      </c>
      <c r="N268" s="38">
        <v>150</v>
      </c>
      <c r="O268" s="38">
        <v>150</v>
      </c>
      <c r="P268" s="38">
        <v>150</v>
      </c>
      <c r="Q268" s="18"/>
    </row>
    <row r="269" spans="1:18" x14ac:dyDescent="0.25">
      <c r="A269" s="6" t="s">
        <v>5</v>
      </c>
      <c r="B269" s="34"/>
      <c r="C269" s="3">
        <f t="shared" si="80"/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31"/>
      <c r="J269" s="34"/>
      <c r="K269" s="39"/>
      <c r="L269" s="39"/>
      <c r="M269" s="39"/>
      <c r="N269" s="39"/>
      <c r="O269" s="39"/>
      <c r="P269" s="39"/>
      <c r="Q269" s="18"/>
    </row>
    <row r="270" spans="1:18" x14ac:dyDescent="0.25">
      <c r="A270" s="6" t="s">
        <v>16</v>
      </c>
      <c r="B270" s="34"/>
      <c r="C270" s="3">
        <f t="shared" si="80"/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31"/>
      <c r="J270" s="34"/>
      <c r="K270" s="39"/>
      <c r="L270" s="39"/>
      <c r="M270" s="39"/>
      <c r="N270" s="39"/>
      <c r="O270" s="39"/>
      <c r="P270" s="39"/>
      <c r="Q270" s="18"/>
    </row>
    <row r="271" spans="1:18" x14ac:dyDescent="0.25">
      <c r="A271" s="6" t="s">
        <v>4</v>
      </c>
      <c r="B271" s="34"/>
      <c r="C271" s="3">
        <f t="shared" si="80"/>
        <v>282.39999999999998</v>
      </c>
      <c r="D271" s="4">
        <v>282.39999999999998</v>
      </c>
      <c r="E271" s="4">
        <v>0</v>
      </c>
      <c r="F271" s="4">
        <v>0</v>
      </c>
      <c r="G271" s="4">
        <v>0</v>
      </c>
      <c r="H271" s="4">
        <v>0</v>
      </c>
      <c r="I271" s="31"/>
      <c r="J271" s="34"/>
      <c r="K271" s="39"/>
      <c r="L271" s="39"/>
      <c r="M271" s="39"/>
      <c r="N271" s="39"/>
      <c r="O271" s="39"/>
      <c r="P271" s="39"/>
      <c r="Q271" s="18"/>
    </row>
    <row r="272" spans="1:18" x14ac:dyDescent="0.25">
      <c r="A272" s="6" t="s">
        <v>17</v>
      </c>
      <c r="B272" s="36"/>
      <c r="C272" s="3">
        <f t="shared" si="80"/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32"/>
      <c r="J272" s="36"/>
      <c r="K272" s="40"/>
      <c r="L272" s="40"/>
      <c r="M272" s="40"/>
      <c r="N272" s="40"/>
      <c r="O272" s="40"/>
      <c r="P272" s="40"/>
      <c r="Q272" s="18"/>
    </row>
    <row r="273" spans="1:17" ht="54" customHeight="1" x14ac:dyDescent="0.25">
      <c r="A273" s="27" t="s">
        <v>125</v>
      </c>
      <c r="B273" s="33" t="s">
        <v>18</v>
      </c>
      <c r="C273" s="3">
        <f t="shared" si="80"/>
        <v>0</v>
      </c>
      <c r="D273" s="3">
        <f t="shared" ref="D273:H273" si="83">D274+D275+D276+D277</f>
        <v>0</v>
      </c>
      <c r="E273" s="3">
        <f t="shared" si="83"/>
        <v>0</v>
      </c>
      <c r="F273" s="3">
        <f t="shared" si="83"/>
        <v>0</v>
      </c>
      <c r="G273" s="3">
        <f t="shared" si="83"/>
        <v>0</v>
      </c>
      <c r="H273" s="3">
        <f t="shared" si="83"/>
        <v>0</v>
      </c>
      <c r="I273" s="30" t="s">
        <v>118</v>
      </c>
      <c r="J273" s="33" t="s">
        <v>42</v>
      </c>
      <c r="K273" s="38">
        <v>0</v>
      </c>
      <c r="L273" s="38">
        <v>0</v>
      </c>
      <c r="M273" s="38">
        <v>75</v>
      </c>
      <c r="N273" s="38">
        <v>75</v>
      </c>
      <c r="O273" s="38">
        <v>75</v>
      </c>
      <c r="P273" s="38">
        <v>75</v>
      </c>
      <c r="Q273" s="18"/>
    </row>
    <row r="274" spans="1:17" x14ac:dyDescent="0.25">
      <c r="A274" s="6" t="s">
        <v>5</v>
      </c>
      <c r="B274" s="34"/>
      <c r="C274" s="3">
        <f t="shared" si="80"/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31"/>
      <c r="J274" s="34"/>
      <c r="K274" s="39"/>
      <c r="L274" s="39"/>
      <c r="M274" s="39"/>
      <c r="N274" s="39"/>
      <c r="O274" s="39"/>
      <c r="P274" s="39"/>
      <c r="Q274" s="18"/>
    </row>
    <row r="275" spans="1:17" x14ac:dyDescent="0.25">
      <c r="A275" s="6" t="s">
        <v>16</v>
      </c>
      <c r="B275" s="34"/>
      <c r="C275" s="3">
        <f t="shared" si="80"/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31"/>
      <c r="J275" s="34"/>
      <c r="K275" s="39"/>
      <c r="L275" s="39"/>
      <c r="M275" s="39"/>
      <c r="N275" s="39"/>
      <c r="O275" s="39"/>
      <c r="P275" s="39"/>
      <c r="Q275" s="18"/>
    </row>
    <row r="276" spans="1:17" x14ac:dyDescent="0.25">
      <c r="A276" s="6" t="s">
        <v>4</v>
      </c>
      <c r="B276" s="34"/>
      <c r="C276" s="3">
        <f t="shared" si="80"/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31"/>
      <c r="J276" s="34"/>
      <c r="K276" s="39"/>
      <c r="L276" s="39"/>
      <c r="M276" s="39"/>
      <c r="N276" s="39"/>
      <c r="O276" s="39"/>
      <c r="P276" s="39"/>
      <c r="Q276" s="18"/>
    </row>
    <row r="277" spans="1:17" x14ac:dyDescent="0.25">
      <c r="A277" s="6" t="s">
        <v>17</v>
      </c>
      <c r="B277" s="36"/>
      <c r="C277" s="3">
        <f t="shared" si="80"/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32"/>
      <c r="J277" s="36"/>
      <c r="K277" s="40"/>
      <c r="L277" s="40"/>
      <c r="M277" s="40"/>
      <c r="N277" s="40"/>
      <c r="O277" s="40"/>
      <c r="P277" s="40"/>
      <c r="Q277" s="18"/>
    </row>
    <row r="278" spans="1:17" ht="27" customHeight="1" x14ac:dyDescent="0.25">
      <c r="A278" s="41" t="s">
        <v>126</v>
      </c>
      <c r="B278" s="42"/>
      <c r="C278" s="3">
        <f>E278+F278+H278+D278+G278</f>
        <v>0</v>
      </c>
      <c r="D278" s="3">
        <f>D283</f>
        <v>0</v>
      </c>
      <c r="E278" s="3">
        <f t="shared" ref="E278:H278" si="84">E283</f>
        <v>0</v>
      </c>
      <c r="F278" s="3">
        <f t="shared" si="84"/>
        <v>0</v>
      </c>
      <c r="G278" s="3">
        <f t="shared" si="84"/>
        <v>0</v>
      </c>
      <c r="H278" s="3">
        <f t="shared" si="84"/>
        <v>0</v>
      </c>
      <c r="I278" s="16"/>
      <c r="J278" s="28"/>
      <c r="K278" s="28"/>
      <c r="L278" s="28"/>
      <c r="M278" s="28"/>
      <c r="N278" s="28"/>
      <c r="O278" s="28"/>
      <c r="P278" s="28"/>
    </row>
    <row r="279" spans="1:17" ht="17.25" customHeight="1" x14ac:dyDescent="0.25">
      <c r="A279" s="43" t="s">
        <v>5</v>
      </c>
      <c r="B279" s="44"/>
      <c r="C279" s="3">
        <f t="shared" ref="C279:C292" si="85">E279+F279+H279+D279+G279</f>
        <v>0</v>
      </c>
      <c r="D279" s="3">
        <f t="shared" ref="D279:H282" si="86">D284</f>
        <v>0</v>
      </c>
      <c r="E279" s="3">
        <f t="shared" si="86"/>
        <v>0</v>
      </c>
      <c r="F279" s="3">
        <f t="shared" si="86"/>
        <v>0</v>
      </c>
      <c r="G279" s="3">
        <f t="shared" si="86"/>
        <v>0</v>
      </c>
      <c r="H279" s="3">
        <f t="shared" si="86"/>
        <v>0</v>
      </c>
      <c r="I279" s="16"/>
      <c r="J279" s="28"/>
      <c r="K279" s="28"/>
      <c r="L279" s="28"/>
      <c r="M279" s="28"/>
      <c r="N279" s="28"/>
      <c r="O279" s="28"/>
      <c r="P279" s="28"/>
    </row>
    <row r="280" spans="1:17" ht="19.5" customHeight="1" x14ac:dyDescent="0.25">
      <c r="A280" s="43" t="s">
        <v>16</v>
      </c>
      <c r="B280" s="44"/>
      <c r="C280" s="3">
        <f t="shared" si="85"/>
        <v>0</v>
      </c>
      <c r="D280" s="3">
        <f t="shared" si="86"/>
        <v>0</v>
      </c>
      <c r="E280" s="3">
        <f t="shared" si="86"/>
        <v>0</v>
      </c>
      <c r="F280" s="3">
        <f t="shared" si="86"/>
        <v>0</v>
      </c>
      <c r="G280" s="3">
        <f t="shared" si="86"/>
        <v>0</v>
      </c>
      <c r="H280" s="3">
        <f t="shared" si="86"/>
        <v>0</v>
      </c>
      <c r="I280" s="16"/>
      <c r="J280" s="28"/>
      <c r="K280" s="28"/>
      <c r="L280" s="28"/>
      <c r="M280" s="28"/>
      <c r="N280" s="28"/>
      <c r="O280" s="28"/>
      <c r="P280" s="28"/>
    </row>
    <row r="281" spans="1:17" ht="18.75" customHeight="1" x14ac:dyDescent="0.25">
      <c r="A281" s="43" t="s">
        <v>4</v>
      </c>
      <c r="B281" s="44"/>
      <c r="C281" s="3">
        <f t="shared" si="85"/>
        <v>0</v>
      </c>
      <c r="D281" s="3">
        <f t="shared" si="86"/>
        <v>0</v>
      </c>
      <c r="E281" s="3">
        <f t="shared" si="86"/>
        <v>0</v>
      </c>
      <c r="F281" s="3">
        <f t="shared" si="86"/>
        <v>0</v>
      </c>
      <c r="G281" s="3">
        <f t="shared" si="86"/>
        <v>0</v>
      </c>
      <c r="H281" s="3">
        <f t="shared" si="86"/>
        <v>0</v>
      </c>
      <c r="I281" s="16"/>
      <c r="J281" s="28"/>
      <c r="K281" s="28"/>
      <c r="L281" s="28"/>
      <c r="M281" s="28"/>
      <c r="N281" s="28"/>
      <c r="O281" s="28"/>
      <c r="P281" s="28"/>
    </row>
    <row r="282" spans="1:17" ht="18" customHeight="1" x14ac:dyDescent="0.25">
      <c r="A282" s="43" t="s">
        <v>17</v>
      </c>
      <c r="B282" s="44"/>
      <c r="C282" s="3">
        <f t="shared" si="85"/>
        <v>0</v>
      </c>
      <c r="D282" s="3">
        <f t="shared" si="86"/>
        <v>0</v>
      </c>
      <c r="E282" s="3">
        <f t="shared" si="86"/>
        <v>0</v>
      </c>
      <c r="F282" s="3">
        <f t="shared" si="86"/>
        <v>0</v>
      </c>
      <c r="G282" s="3">
        <f t="shared" si="86"/>
        <v>0</v>
      </c>
      <c r="H282" s="3">
        <f t="shared" si="86"/>
        <v>0</v>
      </c>
      <c r="I282" s="16"/>
      <c r="J282" s="28"/>
      <c r="K282" s="28"/>
      <c r="L282" s="28"/>
      <c r="M282" s="28"/>
      <c r="N282" s="28"/>
      <c r="O282" s="28"/>
      <c r="P282" s="28"/>
    </row>
    <row r="283" spans="1:17" ht="54" customHeight="1" x14ac:dyDescent="0.25">
      <c r="A283" s="27" t="s">
        <v>127</v>
      </c>
      <c r="B283" s="33" t="s">
        <v>18</v>
      </c>
      <c r="C283" s="3">
        <f t="shared" si="85"/>
        <v>0</v>
      </c>
      <c r="D283" s="3">
        <f t="shared" ref="D283:H283" si="87">D284+D285+D286+D287</f>
        <v>0</v>
      </c>
      <c r="E283" s="3">
        <f t="shared" si="87"/>
        <v>0</v>
      </c>
      <c r="F283" s="3">
        <f t="shared" si="87"/>
        <v>0</v>
      </c>
      <c r="G283" s="3">
        <f t="shared" si="87"/>
        <v>0</v>
      </c>
      <c r="H283" s="3">
        <f t="shared" si="87"/>
        <v>0</v>
      </c>
      <c r="I283" s="30" t="s">
        <v>102</v>
      </c>
      <c r="J283" s="33" t="s">
        <v>8</v>
      </c>
      <c r="K283" s="38">
        <v>42</v>
      </c>
      <c r="L283" s="38">
        <v>40</v>
      </c>
      <c r="M283" s="38">
        <v>38</v>
      </c>
      <c r="N283" s="38">
        <v>36</v>
      </c>
      <c r="O283" s="38">
        <v>36</v>
      </c>
      <c r="P283" s="38">
        <v>36</v>
      </c>
      <c r="Q283" s="18"/>
    </row>
    <row r="284" spans="1:17" x14ac:dyDescent="0.25">
      <c r="A284" s="6" t="s">
        <v>5</v>
      </c>
      <c r="B284" s="34"/>
      <c r="C284" s="3">
        <f t="shared" si="85"/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31"/>
      <c r="J284" s="34"/>
      <c r="K284" s="39"/>
      <c r="L284" s="39"/>
      <c r="M284" s="39"/>
      <c r="N284" s="39"/>
      <c r="O284" s="39"/>
      <c r="P284" s="39"/>
      <c r="Q284" s="18"/>
    </row>
    <row r="285" spans="1:17" x14ac:dyDescent="0.25">
      <c r="A285" s="6" t="s">
        <v>16</v>
      </c>
      <c r="B285" s="34"/>
      <c r="C285" s="3">
        <f t="shared" si="85"/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31"/>
      <c r="J285" s="34"/>
      <c r="K285" s="39"/>
      <c r="L285" s="39"/>
      <c r="M285" s="39"/>
      <c r="N285" s="39"/>
      <c r="O285" s="39"/>
      <c r="P285" s="39"/>
      <c r="Q285" s="18"/>
    </row>
    <row r="286" spans="1:17" x14ac:dyDescent="0.25">
      <c r="A286" s="6" t="s">
        <v>4</v>
      </c>
      <c r="B286" s="34"/>
      <c r="C286" s="3">
        <f t="shared" si="85"/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31"/>
      <c r="J286" s="34"/>
      <c r="K286" s="39"/>
      <c r="L286" s="39"/>
      <c r="M286" s="39"/>
      <c r="N286" s="39"/>
      <c r="O286" s="39"/>
      <c r="P286" s="39"/>
      <c r="Q286" s="18"/>
    </row>
    <row r="287" spans="1:17" x14ac:dyDescent="0.25">
      <c r="A287" s="6" t="s">
        <v>17</v>
      </c>
      <c r="B287" s="36"/>
      <c r="C287" s="3">
        <f t="shared" si="85"/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32"/>
      <c r="J287" s="36"/>
      <c r="K287" s="40"/>
      <c r="L287" s="40"/>
      <c r="M287" s="40"/>
      <c r="N287" s="40"/>
      <c r="O287" s="40"/>
      <c r="P287" s="40"/>
      <c r="Q287" s="18"/>
    </row>
    <row r="288" spans="1:17" ht="54" customHeight="1" x14ac:dyDescent="0.25">
      <c r="A288" s="27" t="s">
        <v>132</v>
      </c>
      <c r="B288" s="33" t="s">
        <v>18</v>
      </c>
      <c r="C288" s="3">
        <f t="shared" si="85"/>
        <v>0</v>
      </c>
      <c r="D288" s="3">
        <f t="shared" ref="D288:H288" si="88">D289+D290+D291+D292</f>
        <v>0</v>
      </c>
      <c r="E288" s="3">
        <f t="shared" si="88"/>
        <v>0</v>
      </c>
      <c r="F288" s="3">
        <f t="shared" si="88"/>
        <v>0</v>
      </c>
      <c r="G288" s="3">
        <f t="shared" si="88"/>
        <v>0</v>
      </c>
      <c r="H288" s="3">
        <f t="shared" si="88"/>
        <v>0</v>
      </c>
      <c r="I288" s="30" t="s">
        <v>133</v>
      </c>
      <c r="J288" s="33" t="s">
        <v>8</v>
      </c>
      <c r="K288" s="38">
        <v>120</v>
      </c>
      <c r="L288" s="38">
        <v>125</v>
      </c>
      <c r="M288" s="38">
        <v>130</v>
      </c>
      <c r="N288" s="38">
        <v>135</v>
      </c>
      <c r="O288" s="38">
        <v>140</v>
      </c>
      <c r="P288" s="38">
        <v>145</v>
      </c>
      <c r="Q288" s="18"/>
    </row>
    <row r="289" spans="1:20" x14ac:dyDescent="0.25">
      <c r="A289" s="6" t="s">
        <v>5</v>
      </c>
      <c r="B289" s="34"/>
      <c r="C289" s="3">
        <f t="shared" si="85"/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31"/>
      <c r="J289" s="34"/>
      <c r="K289" s="39"/>
      <c r="L289" s="39"/>
      <c r="M289" s="39"/>
      <c r="N289" s="39"/>
      <c r="O289" s="39"/>
      <c r="P289" s="39"/>
      <c r="Q289" s="18"/>
    </row>
    <row r="290" spans="1:20" x14ac:dyDescent="0.25">
      <c r="A290" s="6" t="s">
        <v>16</v>
      </c>
      <c r="B290" s="34"/>
      <c r="C290" s="3">
        <f t="shared" si="85"/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31"/>
      <c r="J290" s="34"/>
      <c r="K290" s="39"/>
      <c r="L290" s="39"/>
      <c r="M290" s="39"/>
      <c r="N290" s="39"/>
      <c r="O290" s="39"/>
      <c r="P290" s="39"/>
      <c r="Q290" s="18"/>
    </row>
    <row r="291" spans="1:20" x14ac:dyDescent="0.25">
      <c r="A291" s="6" t="s">
        <v>4</v>
      </c>
      <c r="B291" s="34"/>
      <c r="C291" s="3">
        <f t="shared" si="85"/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31"/>
      <c r="J291" s="34"/>
      <c r="K291" s="39"/>
      <c r="L291" s="39"/>
      <c r="M291" s="39"/>
      <c r="N291" s="39"/>
      <c r="O291" s="39"/>
      <c r="P291" s="39"/>
      <c r="Q291" s="18"/>
    </row>
    <row r="292" spans="1:20" x14ac:dyDescent="0.25">
      <c r="A292" s="6" t="s">
        <v>17</v>
      </c>
      <c r="B292" s="36"/>
      <c r="C292" s="3">
        <f t="shared" si="85"/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32"/>
      <c r="J292" s="36"/>
      <c r="K292" s="40"/>
      <c r="L292" s="40"/>
      <c r="M292" s="40"/>
      <c r="N292" s="40"/>
      <c r="O292" s="40"/>
      <c r="P292" s="40"/>
      <c r="Q292" s="18"/>
    </row>
    <row r="293" spans="1:20" ht="35.25" customHeight="1" x14ac:dyDescent="0.25">
      <c r="A293" s="45" t="s">
        <v>41</v>
      </c>
      <c r="B293" s="46"/>
      <c r="C293" s="3">
        <f>E293+F293+H293+D293+G293</f>
        <v>53306.3</v>
      </c>
      <c r="D293" s="3">
        <f>D298+D318+D358+D413+D429</f>
        <v>11224.4</v>
      </c>
      <c r="E293" s="3">
        <f t="shared" ref="E293:H293" si="89">E298+E318+E358+E413+E429</f>
        <v>10451.700000000001</v>
      </c>
      <c r="F293" s="3">
        <f t="shared" si="89"/>
        <v>10543.400000000001</v>
      </c>
      <c r="G293" s="3">
        <f t="shared" si="89"/>
        <v>10543.400000000001</v>
      </c>
      <c r="H293" s="3">
        <f t="shared" si="89"/>
        <v>10543.400000000001</v>
      </c>
      <c r="I293" s="16"/>
      <c r="J293" s="28"/>
      <c r="K293" s="28"/>
      <c r="L293" s="28"/>
      <c r="M293" s="28"/>
      <c r="N293" s="28"/>
      <c r="O293" s="28"/>
      <c r="P293" s="28"/>
      <c r="Q293" s="5"/>
      <c r="R293" s="5"/>
      <c r="S293" s="5"/>
      <c r="T293" s="5"/>
    </row>
    <row r="294" spans="1:20" ht="15.75" customHeight="1" x14ac:dyDescent="0.25">
      <c r="A294" s="43" t="s">
        <v>5</v>
      </c>
      <c r="B294" s="44"/>
      <c r="C294" s="3">
        <f t="shared" ref="C294:C297" si="90">E294+F294+H294+D294+G294</f>
        <v>0</v>
      </c>
      <c r="D294" s="3">
        <f t="shared" ref="D294:H297" si="91">D299+D319+D359+D414+D430</f>
        <v>0</v>
      </c>
      <c r="E294" s="3">
        <f t="shared" si="91"/>
        <v>0</v>
      </c>
      <c r="F294" s="3">
        <f t="shared" si="91"/>
        <v>0</v>
      </c>
      <c r="G294" s="3">
        <f t="shared" si="91"/>
        <v>0</v>
      </c>
      <c r="H294" s="3">
        <f t="shared" si="91"/>
        <v>0</v>
      </c>
      <c r="I294" s="16"/>
      <c r="J294" s="28"/>
      <c r="K294" s="28"/>
      <c r="L294" s="28"/>
      <c r="M294" s="28"/>
      <c r="N294" s="28"/>
      <c r="O294" s="28"/>
      <c r="P294" s="28"/>
      <c r="Q294" s="5"/>
      <c r="R294" s="5"/>
      <c r="S294" s="5"/>
      <c r="T294" s="5"/>
    </row>
    <row r="295" spans="1:20" ht="15.75" customHeight="1" x14ac:dyDescent="0.25">
      <c r="A295" s="43" t="s">
        <v>16</v>
      </c>
      <c r="B295" s="44"/>
      <c r="C295" s="3">
        <f t="shared" si="90"/>
        <v>43738</v>
      </c>
      <c r="D295" s="3">
        <f t="shared" si="91"/>
        <v>9564.9</v>
      </c>
      <c r="E295" s="3">
        <f t="shared" si="91"/>
        <v>8437</v>
      </c>
      <c r="F295" s="3">
        <f t="shared" si="91"/>
        <v>8578.7000000000007</v>
      </c>
      <c r="G295" s="3">
        <f t="shared" si="91"/>
        <v>8578.7000000000007</v>
      </c>
      <c r="H295" s="3">
        <f t="shared" si="91"/>
        <v>8578.7000000000007</v>
      </c>
      <c r="I295" s="16"/>
      <c r="J295" s="28"/>
      <c r="K295" s="28"/>
      <c r="L295" s="28"/>
      <c r="M295" s="28"/>
      <c r="N295" s="28"/>
      <c r="O295" s="28"/>
      <c r="P295" s="28"/>
      <c r="Q295" s="5"/>
      <c r="R295" s="5"/>
      <c r="S295" s="5"/>
      <c r="T295" s="5"/>
    </row>
    <row r="296" spans="1:20" ht="15.75" customHeight="1" x14ac:dyDescent="0.25">
      <c r="A296" s="43" t="s">
        <v>4</v>
      </c>
      <c r="B296" s="44"/>
      <c r="C296" s="3">
        <f t="shared" si="90"/>
        <v>9568.2999999999993</v>
      </c>
      <c r="D296" s="3">
        <f t="shared" si="91"/>
        <v>1659.5</v>
      </c>
      <c r="E296" s="3">
        <f t="shared" si="91"/>
        <v>2014.6999999999998</v>
      </c>
      <c r="F296" s="3">
        <f t="shared" si="91"/>
        <v>1964.6999999999998</v>
      </c>
      <c r="G296" s="3">
        <f t="shared" si="91"/>
        <v>1964.6999999999998</v>
      </c>
      <c r="H296" s="3">
        <f t="shared" si="91"/>
        <v>1964.6999999999998</v>
      </c>
      <c r="I296" s="16"/>
      <c r="J296" s="28"/>
      <c r="K296" s="28"/>
      <c r="L296" s="28"/>
      <c r="M296" s="28"/>
      <c r="N296" s="28"/>
      <c r="O296" s="28"/>
      <c r="P296" s="28"/>
      <c r="Q296" s="5"/>
      <c r="R296" s="5"/>
      <c r="S296" s="5"/>
      <c r="T296" s="5"/>
    </row>
    <row r="297" spans="1:20" ht="15.75" customHeight="1" x14ac:dyDescent="0.25">
      <c r="A297" s="43" t="s">
        <v>17</v>
      </c>
      <c r="B297" s="44"/>
      <c r="C297" s="3">
        <f t="shared" si="90"/>
        <v>0</v>
      </c>
      <c r="D297" s="3">
        <f t="shared" si="91"/>
        <v>0</v>
      </c>
      <c r="E297" s="3">
        <f t="shared" si="91"/>
        <v>0</v>
      </c>
      <c r="F297" s="3">
        <f t="shared" si="91"/>
        <v>0</v>
      </c>
      <c r="G297" s="3">
        <f t="shared" si="91"/>
        <v>0</v>
      </c>
      <c r="H297" s="3">
        <f t="shared" si="91"/>
        <v>0</v>
      </c>
      <c r="I297" s="16"/>
      <c r="J297" s="28"/>
      <c r="K297" s="28"/>
      <c r="L297" s="28"/>
      <c r="M297" s="28"/>
      <c r="N297" s="28"/>
      <c r="O297" s="28"/>
      <c r="P297" s="28"/>
      <c r="Q297" s="5"/>
      <c r="R297" s="5"/>
      <c r="S297" s="5"/>
      <c r="T297" s="5"/>
    </row>
    <row r="298" spans="1:20" ht="36.75" customHeight="1" x14ac:dyDescent="0.25">
      <c r="A298" s="41" t="s">
        <v>57</v>
      </c>
      <c r="B298" s="42"/>
      <c r="C298" s="3">
        <f>E298+F298+H298+D298+G298</f>
        <v>1750</v>
      </c>
      <c r="D298" s="3">
        <f>D303</f>
        <v>350</v>
      </c>
      <c r="E298" s="3">
        <f t="shared" ref="E298:H298" si="92">E303</f>
        <v>350</v>
      </c>
      <c r="F298" s="3">
        <f t="shared" si="92"/>
        <v>350</v>
      </c>
      <c r="G298" s="3">
        <f t="shared" si="92"/>
        <v>350</v>
      </c>
      <c r="H298" s="3">
        <f t="shared" si="92"/>
        <v>350</v>
      </c>
      <c r="I298" s="16"/>
      <c r="J298" s="28"/>
      <c r="K298" s="28"/>
      <c r="L298" s="28"/>
      <c r="M298" s="28"/>
      <c r="N298" s="28"/>
      <c r="O298" s="28"/>
      <c r="P298" s="28"/>
      <c r="Q298" s="5"/>
      <c r="R298" s="5"/>
      <c r="S298" s="5"/>
      <c r="T298" s="5"/>
    </row>
    <row r="299" spans="1:20" ht="15.75" customHeight="1" x14ac:dyDescent="0.25">
      <c r="A299" s="43" t="s">
        <v>5</v>
      </c>
      <c r="B299" s="44"/>
      <c r="C299" s="3">
        <f t="shared" ref="C299:C302" si="93">E299+F299+H299+D299+G299</f>
        <v>0</v>
      </c>
      <c r="D299" s="3">
        <f t="shared" ref="D299:H302" si="94">D304</f>
        <v>0</v>
      </c>
      <c r="E299" s="3">
        <f t="shared" si="94"/>
        <v>0</v>
      </c>
      <c r="F299" s="3">
        <f t="shared" si="94"/>
        <v>0</v>
      </c>
      <c r="G299" s="3">
        <f t="shared" si="94"/>
        <v>0</v>
      </c>
      <c r="H299" s="3">
        <f t="shared" si="94"/>
        <v>0</v>
      </c>
      <c r="I299" s="16"/>
      <c r="J299" s="28"/>
      <c r="K299" s="28"/>
      <c r="L299" s="28"/>
      <c r="M299" s="28"/>
      <c r="N299" s="28"/>
      <c r="O299" s="28"/>
      <c r="P299" s="28"/>
      <c r="Q299" s="5"/>
      <c r="R299" s="5"/>
      <c r="S299" s="5"/>
      <c r="T299" s="5"/>
    </row>
    <row r="300" spans="1:20" ht="15.75" customHeight="1" x14ac:dyDescent="0.25">
      <c r="A300" s="43" t="s">
        <v>16</v>
      </c>
      <c r="B300" s="44"/>
      <c r="C300" s="3">
        <f t="shared" si="93"/>
        <v>0</v>
      </c>
      <c r="D300" s="3">
        <f t="shared" si="94"/>
        <v>0</v>
      </c>
      <c r="E300" s="3">
        <f t="shared" si="94"/>
        <v>0</v>
      </c>
      <c r="F300" s="3">
        <f t="shared" si="94"/>
        <v>0</v>
      </c>
      <c r="G300" s="3">
        <f t="shared" si="94"/>
        <v>0</v>
      </c>
      <c r="H300" s="3">
        <f t="shared" si="94"/>
        <v>0</v>
      </c>
      <c r="I300" s="16"/>
      <c r="J300" s="28"/>
      <c r="K300" s="28"/>
      <c r="L300" s="28"/>
      <c r="M300" s="28"/>
      <c r="N300" s="28"/>
      <c r="O300" s="28"/>
      <c r="P300" s="28"/>
      <c r="Q300" s="5"/>
      <c r="R300" s="5"/>
      <c r="S300" s="5"/>
      <c r="T300" s="5"/>
    </row>
    <row r="301" spans="1:20" ht="15.75" customHeight="1" x14ac:dyDescent="0.25">
      <c r="A301" s="43" t="s">
        <v>4</v>
      </c>
      <c r="B301" s="44"/>
      <c r="C301" s="3">
        <f t="shared" si="93"/>
        <v>1750</v>
      </c>
      <c r="D301" s="3">
        <f t="shared" si="94"/>
        <v>350</v>
      </c>
      <c r="E301" s="3">
        <f t="shared" si="94"/>
        <v>350</v>
      </c>
      <c r="F301" s="3">
        <f t="shared" si="94"/>
        <v>350</v>
      </c>
      <c r="G301" s="3">
        <f t="shared" si="94"/>
        <v>350</v>
      </c>
      <c r="H301" s="3">
        <f t="shared" si="94"/>
        <v>350</v>
      </c>
      <c r="I301" s="16"/>
      <c r="J301" s="28"/>
      <c r="K301" s="28"/>
      <c r="L301" s="28"/>
      <c r="M301" s="28"/>
      <c r="N301" s="28"/>
      <c r="O301" s="28"/>
      <c r="P301" s="28"/>
      <c r="Q301" s="5"/>
      <c r="R301" s="5"/>
      <c r="S301" s="5"/>
      <c r="T301" s="5"/>
    </row>
    <row r="302" spans="1:20" ht="15.75" customHeight="1" x14ac:dyDescent="0.25">
      <c r="A302" s="43" t="s">
        <v>17</v>
      </c>
      <c r="B302" s="44"/>
      <c r="C302" s="3">
        <f t="shared" si="93"/>
        <v>0</v>
      </c>
      <c r="D302" s="3">
        <f t="shared" si="94"/>
        <v>0</v>
      </c>
      <c r="E302" s="3">
        <f t="shared" si="94"/>
        <v>0</v>
      </c>
      <c r="F302" s="3">
        <f t="shared" si="94"/>
        <v>0</v>
      </c>
      <c r="G302" s="3">
        <f t="shared" si="94"/>
        <v>0</v>
      </c>
      <c r="H302" s="3">
        <f t="shared" si="94"/>
        <v>0</v>
      </c>
      <c r="I302" s="16"/>
      <c r="J302" s="28"/>
      <c r="K302" s="28"/>
      <c r="L302" s="28"/>
      <c r="M302" s="28"/>
      <c r="N302" s="28"/>
      <c r="O302" s="28"/>
      <c r="P302" s="28"/>
      <c r="Q302" s="5"/>
      <c r="R302" s="5"/>
      <c r="S302" s="5"/>
      <c r="T302" s="5"/>
    </row>
    <row r="303" spans="1:20" ht="50.25" customHeight="1" x14ac:dyDescent="0.25">
      <c r="A303" s="27" t="s">
        <v>88</v>
      </c>
      <c r="B303" s="33" t="s">
        <v>18</v>
      </c>
      <c r="C303" s="3">
        <f>E303+F303+H303+D303+G303</f>
        <v>1750</v>
      </c>
      <c r="D303" s="7">
        <f t="shared" ref="D303:H303" si="95">D304+D305+D306+D307</f>
        <v>350</v>
      </c>
      <c r="E303" s="7">
        <f t="shared" si="95"/>
        <v>350</v>
      </c>
      <c r="F303" s="7">
        <f t="shared" si="95"/>
        <v>350</v>
      </c>
      <c r="G303" s="7">
        <f t="shared" si="95"/>
        <v>350</v>
      </c>
      <c r="H303" s="7">
        <f t="shared" si="95"/>
        <v>350</v>
      </c>
      <c r="I303" s="30" t="s">
        <v>89</v>
      </c>
      <c r="J303" s="33" t="s">
        <v>6</v>
      </c>
      <c r="K303" s="33">
        <v>9</v>
      </c>
      <c r="L303" s="33">
        <v>9</v>
      </c>
      <c r="M303" s="33">
        <v>9</v>
      </c>
      <c r="N303" s="33">
        <v>10</v>
      </c>
      <c r="O303" s="33">
        <v>10</v>
      </c>
      <c r="P303" s="33">
        <v>10</v>
      </c>
      <c r="Q303" s="5"/>
      <c r="R303" s="5"/>
      <c r="S303" s="5"/>
      <c r="T303" s="5"/>
    </row>
    <row r="304" spans="1:20" ht="15.75" customHeight="1" x14ac:dyDescent="0.25">
      <c r="A304" s="6" t="s">
        <v>5</v>
      </c>
      <c r="B304" s="34"/>
      <c r="C304" s="3">
        <f t="shared" ref="C304:C307" si="96">E304+F304+H304+D304+G304</f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31"/>
      <c r="J304" s="34"/>
      <c r="K304" s="34"/>
      <c r="L304" s="34"/>
      <c r="M304" s="34"/>
      <c r="N304" s="34"/>
      <c r="O304" s="34"/>
      <c r="P304" s="34"/>
      <c r="Q304" s="5"/>
      <c r="R304" s="5"/>
      <c r="S304" s="5"/>
      <c r="T304" s="5"/>
    </row>
    <row r="305" spans="1:20" ht="15.75" customHeight="1" x14ac:dyDescent="0.25">
      <c r="A305" s="6" t="s">
        <v>16</v>
      </c>
      <c r="B305" s="34"/>
      <c r="C305" s="3">
        <f t="shared" si="96"/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31"/>
      <c r="J305" s="34"/>
      <c r="K305" s="34"/>
      <c r="L305" s="34"/>
      <c r="M305" s="34"/>
      <c r="N305" s="34"/>
      <c r="O305" s="34"/>
      <c r="P305" s="34"/>
      <c r="Q305" s="5"/>
      <c r="R305" s="5"/>
      <c r="S305" s="5"/>
      <c r="T305" s="5"/>
    </row>
    <row r="306" spans="1:20" ht="15.75" customHeight="1" x14ac:dyDescent="0.25">
      <c r="A306" s="6" t="s">
        <v>4</v>
      </c>
      <c r="B306" s="34"/>
      <c r="C306" s="3">
        <f t="shared" si="96"/>
        <v>1750</v>
      </c>
      <c r="D306" s="4">
        <v>350</v>
      </c>
      <c r="E306" s="4">
        <v>350</v>
      </c>
      <c r="F306" s="4">
        <v>350</v>
      </c>
      <c r="G306" s="4">
        <v>350</v>
      </c>
      <c r="H306" s="4">
        <v>350</v>
      </c>
      <c r="I306" s="31"/>
      <c r="J306" s="34"/>
      <c r="K306" s="34"/>
      <c r="L306" s="34"/>
      <c r="M306" s="34"/>
      <c r="N306" s="34"/>
      <c r="O306" s="34"/>
      <c r="P306" s="34"/>
      <c r="Q306" s="5"/>
      <c r="R306" s="5"/>
      <c r="S306" s="5"/>
      <c r="T306" s="5"/>
    </row>
    <row r="307" spans="1:20" ht="15.75" customHeight="1" x14ac:dyDescent="0.25">
      <c r="A307" s="6" t="s">
        <v>17</v>
      </c>
      <c r="B307" s="36"/>
      <c r="C307" s="3">
        <f t="shared" si="96"/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32"/>
      <c r="J307" s="36"/>
      <c r="K307" s="36"/>
      <c r="L307" s="36"/>
      <c r="M307" s="36"/>
      <c r="N307" s="36"/>
      <c r="O307" s="36"/>
      <c r="P307" s="36"/>
      <c r="Q307" s="5"/>
      <c r="R307" s="5"/>
      <c r="S307" s="5"/>
      <c r="T307" s="5"/>
    </row>
    <row r="308" spans="1:20" ht="50.25" customHeight="1" x14ac:dyDescent="0.25">
      <c r="A308" s="27" t="s">
        <v>134</v>
      </c>
      <c r="B308" s="33" t="s">
        <v>18</v>
      </c>
      <c r="C308" s="3">
        <f>E308+F308+H308+D308+G308</f>
        <v>0</v>
      </c>
      <c r="D308" s="7">
        <f t="shared" ref="D308:H308" si="97">D309+D310+D311+D312</f>
        <v>0</v>
      </c>
      <c r="E308" s="7">
        <f t="shared" si="97"/>
        <v>0</v>
      </c>
      <c r="F308" s="7">
        <f t="shared" si="97"/>
        <v>0</v>
      </c>
      <c r="G308" s="7">
        <f t="shared" si="97"/>
        <v>0</v>
      </c>
      <c r="H308" s="7">
        <f t="shared" si="97"/>
        <v>0</v>
      </c>
      <c r="I308" s="30" t="s">
        <v>135</v>
      </c>
      <c r="J308" s="33" t="s">
        <v>6</v>
      </c>
      <c r="K308" s="33">
        <v>15</v>
      </c>
      <c r="L308" s="33">
        <v>17</v>
      </c>
      <c r="M308" s="33">
        <v>19</v>
      </c>
      <c r="N308" s="33">
        <v>21</v>
      </c>
      <c r="O308" s="33">
        <v>23</v>
      </c>
      <c r="P308" s="33">
        <v>25</v>
      </c>
      <c r="Q308" s="5"/>
      <c r="R308" s="5"/>
      <c r="S308" s="5"/>
      <c r="T308" s="5"/>
    </row>
    <row r="309" spans="1:20" ht="15.75" customHeight="1" x14ac:dyDescent="0.25">
      <c r="A309" s="6" t="s">
        <v>5</v>
      </c>
      <c r="B309" s="34"/>
      <c r="C309" s="3">
        <f t="shared" ref="C309:C312" si="98">E309+F309+H309+D309+G309</f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31"/>
      <c r="J309" s="34"/>
      <c r="K309" s="34"/>
      <c r="L309" s="34"/>
      <c r="M309" s="34"/>
      <c r="N309" s="34"/>
      <c r="O309" s="34"/>
      <c r="P309" s="34"/>
      <c r="Q309" s="5"/>
      <c r="R309" s="5"/>
      <c r="S309" s="5"/>
      <c r="T309" s="5"/>
    </row>
    <row r="310" spans="1:20" ht="15.75" customHeight="1" x14ac:dyDescent="0.25">
      <c r="A310" s="6" t="s">
        <v>16</v>
      </c>
      <c r="B310" s="34"/>
      <c r="C310" s="3">
        <f t="shared" si="98"/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31"/>
      <c r="J310" s="34"/>
      <c r="K310" s="34"/>
      <c r="L310" s="34"/>
      <c r="M310" s="34"/>
      <c r="N310" s="34"/>
      <c r="O310" s="34"/>
      <c r="P310" s="34"/>
      <c r="Q310" s="5"/>
      <c r="R310" s="5"/>
      <c r="S310" s="5"/>
      <c r="T310" s="5"/>
    </row>
    <row r="311" spans="1:20" ht="15.75" customHeight="1" x14ac:dyDescent="0.25">
      <c r="A311" s="6" t="s">
        <v>4</v>
      </c>
      <c r="B311" s="34"/>
      <c r="C311" s="3">
        <f t="shared" si="98"/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31"/>
      <c r="J311" s="34"/>
      <c r="K311" s="34"/>
      <c r="L311" s="34"/>
      <c r="M311" s="34"/>
      <c r="N311" s="34"/>
      <c r="O311" s="34"/>
      <c r="P311" s="34"/>
      <c r="Q311" s="5"/>
      <c r="R311" s="5"/>
      <c r="S311" s="5"/>
      <c r="T311" s="5"/>
    </row>
    <row r="312" spans="1:20" ht="15.75" customHeight="1" x14ac:dyDescent="0.25">
      <c r="A312" s="6" t="s">
        <v>17</v>
      </c>
      <c r="B312" s="36"/>
      <c r="C312" s="3">
        <f t="shared" si="98"/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32"/>
      <c r="J312" s="36"/>
      <c r="K312" s="36"/>
      <c r="L312" s="36"/>
      <c r="M312" s="36"/>
      <c r="N312" s="36"/>
      <c r="O312" s="36"/>
      <c r="P312" s="36"/>
      <c r="Q312" s="5"/>
      <c r="R312" s="5"/>
      <c r="S312" s="5"/>
      <c r="T312" s="5"/>
    </row>
    <row r="313" spans="1:20" ht="50.25" customHeight="1" x14ac:dyDescent="0.25">
      <c r="A313" s="27" t="s">
        <v>136</v>
      </c>
      <c r="B313" s="33" t="s">
        <v>18</v>
      </c>
      <c r="C313" s="3">
        <f>E313+F313+H313+D313+G313</f>
        <v>0</v>
      </c>
      <c r="D313" s="7">
        <f t="shared" ref="D313:H313" si="99">D314+D315+D316+D317</f>
        <v>0</v>
      </c>
      <c r="E313" s="7">
        <f t="shared" si="99"/>
        <v>0</v>
      </c>
      <c r="F313" s="7">
        <f t="shared" si="99"/>
        <v>0</v>
      </c>
      <c r="G313" s="7">
        <f t="shared" si="99"/>
        <v>0</v>
      </c>
      <c r="H313" s="7">
        <f t="shared" si="99"/>
        <v>0</v>
      </c>
      <c r="I313" s="30" t="s">
        <v>137</v>
      </c>
      <c r="J313" s="33" t="s">
        <v>6</v>
      </c>
      <c r="K313" s="33">
        <v>0</v>
      </c>
      <c r="L313" s="33">
        <v>5</v>
      </c>
      <c r="M313" s="33">
        <v>7</v>
      </c>
      <c r="N313" s="33">
        <v>9</v>
      </c>
      <c r="O313" s="33">
        <v>11</v>
      </c>
      <c r="P313" s="33">
        <v>13</v>
      </c>
      <c r="Q313" s="5"/>
      <c r="R313" s="5"/>
      <c r="S313" s="5"/>
      <c r="T313" s="5"/>
    </row>
    <row r="314" spans="1:20" ht="15.75" customHeight="1" x14ac:dyDescent="0.25">
      <c r="A314" s="6" t="s">
        <v>5</v>
      </c>
      <c r="B314" s="34"/>
      <c r="C314" s="3">
        <f t="shared" ref="C314:C317" si="100">E314+F314+H314+D314+G314</f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31"/>
      <c r="J314" s="34"/>
      <c r="K314" s="34"/>
      <c r="L314" s="34"/>
      <c r="M314" s="34"/>
      <c r="N314" s="34"/>
      <c r="O314" s="34"/>
      <c r="P314" s="34"/>
      <c r="Q314" s="5"/>
      <c r="R314" s="5"/>
      <c r="S314" s="5"/>
      <c r="T314" s="5"/>
    </row>
    <row r="315" spans="1:20" ht="15.75" customHeight="1" x14ac:dyDescent="0.25">
      <c r="A315" s="6" t="s">
        <v>16</v>
      </c>
      <c r="B315" s="34"/>
      <c r="C315" s="3">
        <f t="shared" si="100"/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31"/>
      <c r="J315" s="34"/>
      <c r="K315" s="34"/>
      <c r="L315" s="34"/>
      <c r="M315" s="34"/>
      <c r="N315" s="34"/>
      <c r="O315" s="34"/>
      <c r="P315" s="34"/>
      <c r="Q315" s="5"/>
      <c r="R315" s="5"/>
      <c r="S315" s="5"/>
      <c r="T315" s="5"/>
    </row>
    <row r="316" spans="1:20" ht="15.75" customHeight="1" x14ac:dyDescent="0.25">
      <c r="A316" s="6" t="s">
        <v>4</v>
      </c>
      <c r="B316" s="34"/>
      <c r="C316" s="3">
        <f t="shared" si="100"/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31"/>
      <c r="J316" s="34"/>
      <c r="K316" s="34"/>
      <c r="L316" s="34"/>
      <c r="M316" s="34"/>
      <c r="N316" s="34"/>
      <c r="O316" s="34"/>
      <c r="P316" s="34"/>
      <c r="Q316" s="5"/>
      <c r="R316" s="5"/>
      <c r="S316" s="5"/>
      <c r="T316" s="5"/>
    </row>
    <row r="317" spans="1:20" ht="15.75" customHeight="1" x14ac:dyDescent="0.25">
      <c r="A317" s="6" t="s">
        <v>17</v>
      </c>
      <c r="B317" s="36"/>
      <c r="C317" s="3">
        <f t="shared" si="100"/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32"/>
      <c r="J317" s="36"/>
      <c r="K317" s="36"/>
      <c r="L317" s="36"/>
      <c r="M317" s="36"/>
      <c r="N317" s="36"/>
      <c r="O317" s="36"/>
      <c r="P317" s="36"/>
      <c r="Q317" s="5"/>
      <c r="R317" s="5"/>
      <c r="S317" s="5"/>
      <c r="T317" s="5"/>
    </row>
    <row r="318" spans="1:20" ht="35.25" customHeight="1" x14ac:dyDescent="0.25">
      <c r="A318" s="41" t="s">
        <v>62</v>
      </c>
      <c r="B318" s="42"/>
      <c r="C318" s="3">
        <f>E318+F318+H318+D318+G318</f>
        <v>4600.3</v>
      </c>
      <c r="D318" s="3">
        <f>D323+D328+D333+D338+D343+D348+D353</f>
        <v>921.9</v>
      </c>
      <c r="E318" s="3">
        <f t="shared" ref="E318:H319" si="101">E323+E328+E333+E338+E343+E348+E353</f>
        <v>957.1</v>
      </c>
      <c r="F318" s="3">
        <f t="shared" si="101"/>
        <v>907.1</v>
      </c>
      <c r="G318" s="3">
        <f t="shared" si="101"/>
        <v>907.1</v>
      </c>
      <c r="H318" s="3">
        <f t="shared" si="101"/>
        <v>907.1</v>
      </c>
      <c r="I318" s="16"/>
      <c r="J318" s="28"/>
      <c r="K318" s="28"/>
      <c r="L318" s="28"/>
      <c r="M318" s="28"/>
      <c r="N318" s="28"/>
      <c r="O318" s="28"/>
      <c r="P318" s="28"/>
      <c r="Q318" s="5"/>
      <c r="R318" s="5"/>
      <c r="S318" s="5"/>
      <c r="T318" s="5"/>
    </row>
    <row r="319" spans="1:20" ht="15.75" customHeight="1" x14ac:dyDescent="0.25">
      <c r="A319" s="43" t="s">
        <v>5</v>
      </c>
      <c r="B319" s="44"/>
      <c r="C319" s="3">
        <f t="shared" ref="C319:C322" si="102">E319+F319+H319+D319+G319</f>
        <v>0</v>
      </c>
      <c r="D319" s="3">
        <f>D324+D329+D334+D339+D344+D349+D354</f>
        <v>0</v>
      </c>
      <c r="E319" s="3">
        <f t="shared" si="101"/>
        <v>0</v>
      </c>
      <c r="F319" s="3">
        <f t="shared" si="101"/>
        <v>0</v>
      </c>
      <c r="G319" s="3">
        <f t="shared" si="101"/>
        <v>0</v>
      </c>
      <c r="H319" s="3">
        <f t="shared" si="101"/>
        <v>0</v>
      </c>
      <c r="I319" s="16"/>
      <c r="J319" s="28"/>
      <c r="K319" s="28"/>
      <c r="L319" s="28"/>
      <c r="M319" s="28"/>
      <c r="N319" s="28"/>
      <c r="O319" s="28"/>
      <c r="P319" s="28"/>
      <c r="Q319" s="5"/>
      <c r="R319" s="5"/>
      <c r="S319" s="5"/>
      <c r="T319" s="5"/>
    </row>
    <row r="320" spans="1:20" ht="15.75" customHeight="1" x14ac:dyDescent="0.25">
      <c r="A320" s="43" t="s">
        <v>16</v>
      </c>
      <c r="B320" s="44"/>
      <c r="C320" s="3">
        <f t="shared" si="102"/>
        <v>55</v>
      </c>
      <c r="D320" s="3">
        <f t="shared" ref="D320:H322" si="103">D325+D330+D335+D340+D345+D350+D355</f>
        <v>55</v>
      </c>
      <c r="E320" s="3">
        <f t="shared" si="103"/>
        <v>0</v>
      </c>
      <c r="F320" s="3">
        <f t="shared" si="103"/>
        <v>0</v>
      </c>
      <c r="G320" s="3">
        <f t="shared" si="103"/>
        <v>0</v>
      </c>
      <c r="H320" s="3">
        <f t="shared" si="103"/>
        <v>0</v>
      </c>
      <c r="I320" s="16"/>
      <c r="J320" s="28"/>
      <c r="K320" s="28"/>
      <c r="L320" s="28"/>
      <c r="M320" s="28"/>
      <c r="N320" s="28"/>
      <c r="O320" s="28"/>
      <c r="P320" s="28"/>
      <c r="Q320" s="5"/>
      <c r="R320" s="5"/>
      <c r="S320" s="5"/>
      <c r="T320" s="5"/>
    </row>
    <row r="321" spans="1:20" ht="15.75" customHeight="1" x14ac:dyDescent="0.25">
      <c r="A321" s="43" t="s">
        <v>4</v>
      </c>
      <c r="B321" s="44"/>
      <c r="C321" s="3">
        <f t="shared" si="102"/>
        <v>4545.3</v>
      </c>
      <c r="D321" s="3">
        <f t="shared" si="103"/>
        <v>866.9</v>
      </c>
      <c r="E321" s="3">
        <f t="shared" si="103"/>
        <v>957.1</v>
      </c>
      <c r="F321" s="3">
        <f t="shared" si="103"/>
        <v>907.1</v>
      </c>
      <c r="G321" s="3">
        <f t="shared" si="103"/>
        <v>907.1</v>
      </c>
      <c r="H321" s="3">
        <f t="shared" si="103"/>
        <v>907.1</v>
      </c>
      <c r="I321" s="16"/>
      <c r="J321" s="28"/>
      <c r="K321" s="28"/>
      <c r="L321" s="28"/>
      <c r="M321" s="28"/>
      <c r="N321" s="28"/>
      <c r="O321" s="28"/>
      <c r="P321" s="28"/>
      <c r="Q321" s="5"/>
      <c r="R321" s="5"/>
      <c r="S321" s="5"/>
      <c r="T321" s="5"/>
    </row>
    <row r="322" spans="1:20" ht="15.75" customHeight="1" x14ac:dyDescent="0.25">
      <c r="A322" s="43" t="s">
        <v>17</v>
      </c>
      <c r="B322" s="44"/>
      <c r="C322" s="3">
        <f t="shared" si="102"/>
        <v>0</v>
      </c>
      <c r="D322" s="3">
        <f t="shared" si="103"/>
        <v>0</v>
      </c>
      <c r="E322" s="3">
        <f t="shared" si="103"/>
        <v>0</v>
      </c>
      <c r="F322" s="3">
        <f t="shared" si="103"/>
        <v>0</v>
      </c>
      <c r="G322" s="3">
        <f t="shared" si="103"/>
        <v>0</v>
      </c>
      <c r="H322" s="3">
        <f t="shared" si="103"/>
        <v>0</v>
      </c>
      <c r="I322" s="16"/>
      <c r="J322" s="28"/>
      <c r="K322" s="28"/>
      <c r="L322" s="28"/>
      <c r="M322" s="28"/>
      <c r="N322" s="28"/>
      <c r="O322" s="28"/>
      <c r="P322" s="28"/>
      <c r="Q322" s="5"/>
      <c r="R322" s="5"/>
      <c r="S322" s="5"/>
      <c r="T322" s="5"/>
    </row>
    <row r="323" spans="1:20" ht="113.25" customHeight="1" x14ac:dyDescent="0.25">
      <c r="A323" s="27" t="s">
        <v>154</v>
      </c>
      <c r="B323" s="33" t="s">
        <v>18</v>
      </c>
      <c r="C323" s="3">
        <f>E323+F323+H323+D323+G323</f>
        <v>1110</v>
      </c>
      <c r="D323" s="7">
        <f t="shared" ref="D323:H323" si="104">D324+D325+D326+D327</f>
        <v>334</v>
      </c>
      <c r="E323" s="7">
        <f t="shared" si="104"/>
        <v>194</v>
      </c>
      <c r="F323" s="7">
        <f t="shared" si="104"/>
        <v>194</v>
      </c>
      <c r="G323" s="7">
        <f t="shared" si="104"/>
        <v>194</v>
      </c>
      <c r="H323" s="7">
        <f t="shared" si="104"/>
        <v>194</v>
      </c>
      <c r="I323" s="30" t="s">
        <v>90</v>
      </c>
      <c r="J323" s="33" t="s">
        <v>6</v>
      </c>
      <c r="K323" s="33">
        <v>100</v>
      </c>
      <c r="L323" s="33">
        <v>100</v>
      </c>
      <c r="M323" s="33">
        <v>100</v>
      </c>
      <c r="N323" s="33">
        <v>100</v>
      </c>
      <c r="O323" s="33">
        <v>100</v>
      </c>
      <c r="P323" s="33">
        <v>100</v>
      </c>
      <c r="Q323" s="5"/>
      <c r="R323" s="5"/>
      <c r="S323" s="5"/>
      <c r="T323" s="5"/>
    </row>
    <row r="324" spans="1:20" ht="15.75" customHeight="1" x14ac:dyDescent="0.25">
      <c r="A324" s="6" t="s">
        <v>5</v>
      </c>
      <c r="B324" s="34"/>
      <c r="C324" s="3">
        <f t="shared" ref="C324:C357" si="105">E324+F324+H324+D324+G324</f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31"/>
      <c r="J324" s="34"/>
      <c r="K324" s="34"/>
      <c r="L324" s="34"/>
      <c r="M324" s="34"/>
      <c r="N324" s="34"/>
      <c r="O324" s="34"/>
      <c r="P324" s="34"/>
      <c r="Q324" s="5"/>
      <c r="R324" s="5"/>
      <c r="S324" s="5"/>
      <c r="T324" s="5"/>
    </row>
    <row r="325" spans="1:20" ht="15.75" customHeight="1" x14ac:dyDescent="0.25">
      <c r="A325" s="6" t="s">
        <v>16</v>
      </c>
      <c r="B325" s="34"/>
      <c r="C325" s="3">
        <f t="shared" si="105"/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31"/>
      <c r="J325" s="34"/>
      <c r="K325" s="34"/>
      <c r="L325" s="34"/>
      <c r="M325" s="34"/>
      <c r="N325" s="34"/>
      <c r="O325" s="34"/>
      <c r="P325" s="34"/>
      <c r="Q325" s="5"/>
      <c r="R325" s="5"/>
      <c r="S325" s="5"/>
      <c r="T325" s="5"/>
    </row>
    <row r="326" spans="1:20" ht="15.75" customHeight="1" x14ac:dyDescent="0.25">
      <c r="A326" s="6" t="s">
        <v>4</v>
      </c>
      <c r="B326" s="34"/>
      <c r="C326" s="3">
        <f t="shared" si="105"/>
        <v>1110</v>
      </c>
      <c r="D326" s="4">
        <v>334</v>
      </c>
      <c r="E326" s="4">
        <v>194</v>
      </c>
      <c r="F326" s="4">
        <v>194</v>
      </c>
      <c r="G326" s="4">
        <v>194</v>
      </c>
      <c r="H326" s="4">
        <v>194</v>
      </c>
      <c r="I326" s="31"/>
      <c r="J326" s="34"/>
      <c r="K326" s="34"/>
      <c r="L326" s="34"/>
      <c r="M326" s="34"/>
      <c r="N326" s="34"/>
      <c r="O326" s="34"/>
      <c r="P326" s="34"/>
      <c r="Q326" s="5"/>
      <c r="R326" s="5"/>
      <c r="S326" s="5"/>
      <c r="T326" s="5"/>
    </row>
    <row r="327" spans="1:20" ht="15.75" customHeight="1" x14ac:dyDescent="0.25">
      <c r="A327" s="6" t="s">
        <v>17</v>
      </c>
      <c r="B327" s="36"/>
      <c r="C327" s="3">
        <f t="shared" si="105"/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32"/>
      <c r="J327" s="36"/>
      <c r="K327" s="36"/>
      <c r="L327" s="36"/>
      <c r="M327" s="36"/>
      <c r="N327" s="36"/>
      <c r="O327" s="36"/>
      <c r="P327" s="36"/>
      <c r="Q327" s="5"/>
      <c r="R327" s="5"/>
      <c r="S327" s="5"/>
      <c r="T327" s="5"/>
    </row>
    <row r="328" spans="1:20" ht="50.25" customHeight="1" x14ac:dyDescent="0.25">
      <c r="A328" s="27" t="s">
        <v>63</v>
      </c>
      <c r="B328" s="33" t="s">
        <v>18</v>
      </c>
      <c r="C328" s="3">
        <f t="shared" si="105"/>
        <v>2435.3000000000002</v>
      </c>
      <c r="D328" s="7">
        <f t="shared" ref="D328:H328" si="106">D329+D330+D331+D332</f>
        <v>382.9</v>
      </c>
      <c r="E328" s="7">
        <f t="shared" si="106"/>
        <v>513.1</v>
      </c>
      <c r="F328" s="7">
        <f t="shared" si="106"/>
        <v>513.1</v>
      </c>
      <c r="G328" s="7">
        <f t="shared" si="106"/>
        <v>513.1</v>
      </c>
      <c r="H328" s="7">
        <f t="shared" si="106"/>
        <v>513.1</v>
      </c>
      <c r="I328" s="30" t="s">
        <v>91</v>
      </c>
      <c r="J328" s="33" t="s">
        <v>42</v>
      </c>
      <c r="K328" s="33">
        <v>710</v>
      </c>
      <c r="L328" s="33">
        <v>745</v>
      </c>
      <c r="M328" s="33">
        <v>780</v>
      </c>
      <c r="N328" s="33">
        <v>819</v>
      </c>
      <c r="O328" s="33">
        <v>860</v>
      </c>
      <c r="P328" s="33">
        <f t="shared" ref="P328" si="107">O328*1.05</f>
        <v>903</v>
      </c>
      <c r="Q328" s="5"/>
      <c r="R328" s="5"/>
      <c r="S328" s="5"/>
      <c r="T328" s="5"/>
    </row>
    <row r="329" spans="1:20" ht="15.75" customHeight="1" x14ac:dyDescent="0.25">
      <c r="A329" s="6" t="s">
        <v>5</v>
      </c>
      <c r="B329" s="34"/>
      <c r="C329" s="3">
        <f t="shared" si="105"/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31"/>
      <c r="J329" s="34"/>
      <c r="K329" s="34"/>
      <c r="L329" s="34"/>
      <c r="M329" s="34"/>
      <c r="N329" s="34"/>
      <c r="O329" s="34"/>
      <c r="P329" s="34"/>
      <c r="Q329" s="5"/>
      <c r="R329" s="5"/>
      <c r="S329" s="5"/>
      <c r="T329" s="5"/>
    </row>
    <row r="330" spans="1:20" ht="15.75" customHeight="1" x14ac:dyDescent="0.25">
      <c r="A330" s="6" t="s">
        <v>16</v>
      </c>
      <c r="B330" s="34"/>
      <c r="C330" s="3">
        <f t="shared" si="105"/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31"/>
      <c r="J330" s="34"/>
      <c r="K330" s="34"/>
      <c r="L330" s="34"/>
      <c r="M330" s="34"/>
      <c r="N330" s="34"/>
      <c r="O330" s="34"/>
      <c r="P330" s="34"/>
      <c r="Q330" s="5"/>
      <c r="R330" s="5"/>
      <c r="S330" s="5"/>
      <c r="T330" s="5"/>
    </row>
    <row r="331" spans="1:20" ht="15.75" customHeight="1" x14ac:dyDescent="0.25">
      <c r="A331" s="6" t="s">
        <v>4</v>
      </c>
      <c r="B331" s="34"/>
      <c r="C331" s="3">
        <f t="shared" si="105"/>
        <v>2435.3000000000002</v>
      </c>
      <c r="D331" s="4">
        <v>382.9</v>
      </c>
      <c r="E331" s="4">
        <v>513.1</v>
      </c>
      <c r="F331" s="4">
        <v>513.1</v>
      </c>
      <c r="G331" s="4">
        <v>513.1</v>
      </c>
      <c r="H331" s="4">
        <v>513.1</v>
      </c>
      <c r="I331" s="31"/>
      <c r="J331" s="34"/>
      <c r="K331" s="34"/>
      <c r="L331" s="34"/>
      <c r="M331" s="34"/>
      <c r="N331" s="34"/>
      <c r="O331" s="34"/>
      <c r="P331" s="34"/>
      <c r="Q331" s="5"/>
      <c r="R331" s="5"/>
      <c r="S331" s="5"/>
      <c r="T331" s="5"/>
    </row>
    <row r="332" spans="1:20" ht="15.75" customHeight="1" x14ac:dyDescent="0.25">
      <c r="A332" s="6" t="s">
        <v>17</v>
      </c>
      <c r="B332" s="36"/>
      <c r="C332" s="3">
        <f t="shared" si="105"/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32"/>
      <c r="J332" s="36"/>
      <c r="K332" s="36"/>
      <c r="L332" s="36"/>
      <c r="M332" s="36"/>
      <c r="N332" s="36"/>
      <c r="O332" s="36"/>
      <c r="P332" s="36"/>
      <c r="Q332" s="5"/>
      <c r="R332" s="5"/>
      <c r="S332" s="5"/>
      <c r="T332" s="5"/>
    </row>
    <row r="333" spans="1:20" ht="72" customHeight="1" x14ac:dyDescent="0.25">
      <c r="A333" s="27" t="s">
        <v>64</v>
      </c>
      <c r="B333" s="33" t="s">
        <v>18</v>
      </c>
      <c r="C333" s="3">
        <f t="shared" si="105"/>
        <v>500</v>
      </c>
      <c r="D333" s="7">
        <f t="shared" ref="D333:H333" si="108">D334+D335+D336+D337</f>
        <v>100</v>
      </c>
      <c r="E333" s="7">
        <f t="shared" si="108"/>
        <v>100</v>
      </c>
      <c r="F333" s="7">
        <f t="shared" si="108"/>
        <v>100</v>
      </c>
      <c r="G333" s="7">
        <f t="shared" si="108"/>
        <v>100</v>
      </c>
      <c r="H333" s="7">
        <f t="shared" si="108"/>
        <v>100</v>
      </c>
      <c r="I333" s="30" t="s">
        <v>92</v>
      </c>
      <c r="J333" s="51" t="s">
        <v>42</v>
      </c>
      <c r="K333" s="33">
        <v>70</v>
      </c>
      <c r="L333" s="33">
        <v>72</v>
      </c>
      <c r="M333" s="33">
        <v>74</v>
      </c>
      <c r="N333" s="33">
        <v>76</v>
      </c>
      <c r="O333" s="33">
        <v>78</v>
      </c>
      <c r="P333" s="33">
        <v>80</v>
      </c>
      <c r="Q333" s="5"/>
      <c r="R333" s="5"/>
      <c r="S333" s="5"/>
      <c r="T333" s="5"/>
    </row>
    <row r="334" spans="1:20" ht="15.75" customHeight="1" x14ac:dyDescent="0.25">
      <c r="A334" s="6" t="s">
        <v>5</v>
      </c>
      <c r="B334" s="34"/>
      <c r="C334" s="3">
        <f t="shared" si="105"/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31"/>
      <c r="J334" s="52"/>
      <c r="K334" s="34"/>
      <c r="L334" s="34"/>
      <c r="M334" s="34"/>
      <c r="N334" s="34"/>
      <c r="O334" s="34"/>
      <c r="P334" s="34"/>
      <c r="Q334" s="5"/>
      <c r="R334" s="5"/>
      <c r="S334" s="5"/>
      <c r="T334" s="5"/>
    </row>
    <row r="335" spans="1:20" ht="15.75" customHeight="1" x14ac:dyDescent="0.25">
      <c r="A335" s="6" t="s">
        <v>16</v>
      </c>
      <c r="B335" s="34"/>
      <c r="C335" s="3">
        <f t="shared" si="105"/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31"/>
      <c r="J335" s="52"/>
      <c r="K335" s="34"/>
      <c r="L335" s="34"/>
      <c r="M335" s="34"/>
      <c r="N335" s="34"/>
      <c r="O335" s="34"/>
      <c r="P335" s="34"/>
      <c r="Q335" s="5"/>
      <c r="R335" s="5"/>
      <c r="S335" s="5"/>
      <c r="T335" s="5"/>
    </row>
    <row r="336" spans="1:20" ht="15.75" customHeight="1" x14ac:dyDescent="0.25">
      <c r="A336" s="6" t="s">
        <v>4</v>
      </c>
      <c r="B336" s="34"/>
      <c r="C336" s="3">
        <f t="shared" si="105"/>
        <v>500</v>
      </c>
      <c r="D336" s="4">
        <v>100</v>
      </c>
      <c r="E336" s="4">
        <v>100</v>
      </c>
      <c r="F336" s="4">
        <v>100</v>
      </c>
      <c r="G336" s="4">
        <v>100</v>
      </c>
      <c r="H336" s="4">
        <v>100</v>
      </c>
      <c r="I336" s="31"/>
      <c r="J336" s="52"/>
      <c r="K336" s="34"/>
      <c r="L336" s="34"/>
      <c r="M336" s="34"/>
      <c r="N336" s="34"/>
      <c r="O336" s="34"/>
      <c r="P336" s="34"/>
      <c r="Q336" s="5"/>
      <c r="R336" s="5"/>
      <c r="S336" s="5"/>
      <c r="T336" s="5"/>
    </row>
    <row r="337" spans="1:20" ht="15.75" customHeight="1" x14ac:dyDescent="0.25">
      <c r="A337" s="6" t="s">
        <v>17</v>
      </c>
      <c r="B337" s="36"/>
      <c r="C337" s="3">
        <f t="shared" si="105"/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32"/>
      <c r="J337" s="53"/>
      <c r="K337" s="36"/>
      <c r="L337" s="36"/>
      <c r="M337" s="36"/>
      <c r="N337" s="36"/>
      <c r="O337" s="36"/>
      <c r="P337" s="36"/>
      <c r="Q337" s="5"/>
      <c r="R337" s="5"/>
      <c r="S337" s="5"/>
      <c r="T337" s="5"/>
    </row>
    <row r="338" spans="1:20" ht="52.5" customHeight="1" x14ac:dyDescent="0.25">
      <c r="A338" s="27" t="s">
        <v>155</v>
      </c>
      <c r="B338" s="33" t="s">
        <v>18</v>
      </c>
      <c r="C338" s="3">
        <f t="shared" si="105"/>
        <v>100</v>
      </c>
      <c r="D338" s="7">
        <f t="shared" ref="D338:H338" si="109">D339+D340+D341+D342</f>
        <v>50</v>
      </c>
      <c r="E338" s="7">
        <f t="shared" si="109"/>
        <v>50</v>
      </c>
      <c r="F338" s="7">
        <f t="shared" si="109"/>
        <v>0</v>
      </c>
      <c r="G338" s="7">
        <f t="shared" si="109"/>
        <v>0</v>
      </c>
      <c r="H338" s="7">
        <f t="shared" si="109"/>
        <v>0</v>
      </c>
      <c r="I338" s="30" t="s">
        <v>156</v>
      </c>
      <c r="J338" s="51" t="s">
        <v>6</v>
      </c>
      <c r="K338" s="33">
        <v>0</v>
      </c>
      <c r="L338" s="33">
        <v>2</v>
      </c>
      <c r="M338" s="33">
        <v>4</v>
      </c>
      <c r="N338" s="33">
        <v>5</v>
      </c>
      <c r="O338" s="33">
        <v>5</v>
      </c>
      <c r="P338" s="33">
        <v>5</v>
      </c>
      <c r="Q338" s="5"/>
      <c r="R338" s="5"/>
      <c r="S338" s="5"/>
      <c r="T338" s="5"/>
    </row>
    <row r="339" spans="1:20" ht="15.75" customHeight="1" x14ac:dyDescent="0.25">
      <c r="A339" s="6" t="s">
        <v>5</v>
      </c>
      <c r="B339" s="34"/>
      <c r="C339" s="3">
        <f t="shared" si="105"/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31"/>
      <c r="J339" s="52"/>
      <c r="K339" s="34"/>
      <c r="L339" s="34"/>
      <c r="M339" s="34"/>
      <c r="N339" s="34"/>
      <c r="O339" s="34"/>
      <c r="P339" s="34"/>
      <c r="Q339" s="5"/>
      <c r="R339" s="5"/>
      <c r="S339" s="5"/>
      <c r="T339" s="5"/>
    </row>
    <row r="340" spans="1:20" ht="15.75" customHeight="1" x14ac:dyDescent="0.25">
      <c r="A340" s="6" t="s">
        <v>16</v>
      </c>
      <c r="B340" s="34"/>
      <c r="C340" s="3">
        <f t="shared" si="105"/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31"/>
      <c r="J340" s="52"/>
      <c r="K340" s="34"/>
      <c r="L340" s="34"/>
      <c r="M340" s="34"/>
      <c r="N340" s="34"/>
      <c r="O340" s="34"/>
      <c r="P340" s="34"/>
      <c r="Q340" s="5"/>
      <c r="R340" s="5"/>
      <c r="S340" s="5"/>
      <c r="T340" s="5"/>
    </row>
    <row r="341" spans="1:20" ht="15.75" customHeight="1" x14ac:dyDescent="0.25">
      <c r="A341" s="6" t="s">
        <v>4</v>
      </c>
      <c r="B341" s="34"/>
      <c r="C341" s="3">
        <f t="shared" si="105"/>
        <v>100</v>
      </c>
      <c r="D341" s="4">
        <v>50</v>
      </c>
      <c r="E341" s="4">
        <v>50</v>
      </c>
      <c r="F341" s="4">
        <v>0</v>
      </c>
      <c r="G341" s="4">
        <v>0</v>
      </c>
      <c r="H341" s="4">
        <v>0</v>
      </c>
      <c r="I341" s="31"/>
      <c r="J341" s="52"/>
      <c r="K341" s="34"/>
      <c r="L341" s="34"/>
      <c r="M341" s="34"/>
      <c r="N341" s="34"/>
      <c r="O341" s="34"/>
      <c r="P341" s="34"/>
      <c r="Q341" s="5"/>
      <c r="R341" s="5"/>
      <c r="S341" s="5"/>
      <c r="T341" s="5"/>
    </row>
    <row r="342" spans="1:20" ht="15.75" customHeight="1" x14ac:dyDescent="0.25">
      <c r="A342" s="6" t="s">
        <v>17</v>
      </c>
      <c r="B342" s="36"/>
      <c r="C342" s="3">
        <f t="shared" si="105"/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32"/>
      <c r="J342" s="53"/>
      <c r="K342" s="36"/>
      <c r="L342" s="36"/>
      <c r="M342" s="36"/>
      <c r="N342" s="36"/>
      <c r="O342" s="36"/>
      <c r="P342" s="36"/>
      <c r="Q342" s="5"/>
      <c r="R342" s="5"/>
      <c r="S342" s="5"/>
      <c r="T342" s="5"/>
    </row>
    <row r="343" spans="1:20" ht="52.5" customHeight="1" x14ac:dyDescent="0.25">
      <c r="A343" s="27" t="s">
        <v>157</v>
      </c>
      <c r="B343" s="33" t="s">
        <v>18</v>
      </c>
      <c r="C343" s="3">
        <f t="shared" si="105"/>
        <v>55</v>
      </c>
      <c r="D343" s="7">
        <f t="shared" ref="D343:H343" si="110">D344+D345+D346+D347</f>
        <v>55</v>
      </c>
      <c r="E343" s="7">
        <f t="shared" si="110"/>
        <v>0</v>
      </c>
      <c r="F343" s="7">
        <f t="shared" si="110"/>
        <v>0</v>
      </c>
      <c r="G343" s="7">
        <f t="shared" si="110"/>
        <v>0</v>
      </c>
      <c r="H343" s="7">
        <f t="shared" si="110"/>
        <v>0</v>
      </c>
      <c r="I343" s="30" t="s">
        <v>158</v>
      </c>
      <c r="J343" s="51" t="s">
        <v>42</v>
      </c>
      <c r="K343" s="33">
        <v>6</v>
      </c>
      <c r="L343" s="33">
        <v>6</v>
      </c>
      <c r="M343" s="33">
        <v>6</v>
      </c>
      <c r="N343" s="33">
        <v>6</v>
      </c>
      <c r="O343" s="33">
        <v>6</v>
      </c>
      <c r="P343" s="33">
        <v>6</v>
      </c>
      <c r="Q343" s="5"/>
      <c r="R343" s="5"/>
      <c r="S343" s="5"/>
      <c r="T343" s="5"/>
    </row>
    <row r="344" spans="1:20" ht="15.75" customHeight="1" x14ac:dyDescent="0.25">
      <c r="A344" s="6" t="s">
        <v>5</v>
      </c>
      <c r="B344" s="34"/>
      <c r="C344" s="3">
        <f t="shared" si="105"/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31"/>
      <c r="J344" s="52"/>
      <c r="K344" s="34"/>
      <c r="L344" s="34"/>
      <c r="M344" s="34"/>
      <c r="N344" s="34"/>
      <c r="O344" s="34"/>
      <c r="P344" s="34"/>
      <c r="Q344" s="5"/>
      <c r="R344" s="5"/>
      <c r="S344" s="5"/>
      <c r="T344" s="5"/>
    </row>
    <row r="345" spans="1:20" ht="15.75" customHeight="1" x14ac:dyDescent="0.25">
      <c r="A345" s="6" t="s">
        <v>16</v>
      </c>
      <c r="B345" s="34"/>
      <c r="C345" s="3">
        <f t="shared" si="105"/>
        <v>55</v>
      </c>
      <c r="D345" s="4">
        <v>55</v>
      </c>
      <c r="E345" s="4">
        <v>0</v>
      </c>
      <c r="F345" s="4">
        <v>0</v>
      </c>
      <c r="G345" s="4">
        <v>0</v>
      </c>
      <c r="H345" s="4">
        <v>0</v>
      </c>
      <c r="I345" s="31"/>
      <c r="J345" s="52"/>
      <c r="K345" s="34"/>
      <c r="L345" s="34"/>
      <c r="M345" s="34"/>
      <c r="N345" s="34"/>
      <c r="O345" s="34"/>
      <c r="P345" s="34"/>
      <c r="Q345" s="5"/>
      <c r="R345" s="5"/>
      <c r="S345" s="5"/>
      <c r="T345" s="5"/>
    </row>
    <row r="346" spans="1:20" ht="15.75" customHeight="1" x14ac:dyDescent="0.25">
      <c r="A346" s="6" t="s">
        <v>4</v>
      </c>
      <c r="B346" s="34"/>
      <c r="C346" s="3">
        <f t="shared" si="105"/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31"/>
      <c r="J346" s="52"/>
      <c r="K346" s="34"/>
      <c r="L346" s="34"/>
      <c r="M346" s="34"/>
      <c r="N346" s="34"/>
      <c r="O346" s="34"/>
      <c r="P346" s="34"/>
      <c r="Q346" s="5"/>
      <c r="R346" s="5"/>
      <c r="S346" s="5"/>
      <c r="T346" s="5"/>
    </row>
    <row r="347" spans="1:20" ht="15.75" customHeight="1" x14ac:dyDescent="0.25">
      <c r="A347" s="6" t="s">
        <v>17</v>
      </c>
      <c r="B347" s="36"/>
      <c r="C347" s="3">
        <f t="shared" si="105"/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32"/>
      <c r="J347" s="53"/>
      <c r="K347" s="36"/>
      <c r="L347" s="36"/>
      <c r="M347" s="36"/>
      <c r="N347" s="36"/>
      <c r="O347" s="36"/>
      <c r="P347" s="36"/>
      <c r="Q347" s="5"/>
      <c r="R347" s="5"/>
      <c r="S347" s="5"/>
      <c r="T347" s="5"/>
    </row>
    <row r="348" spans="1:20" ht="52.5" customHeight="1" x14ac:dyDescent="0.25">
      <c r="A348" s="27" t="s">
        <v>185</v>
      </c>
      <c r="B348" s="33" t="s">
        <v>18</v>
      </c>
      <c r="C348" s="19">
        <f t="shared" si="105"/>
        <v>220</v>
      </c>
      <c r="D348" s="20">
        <f t="shared" ref="D348:H348" si="111">D349+D350+D351+D352</f>
        <v>0</v>
      </c>
      <c r="E348" s="20">
        <f t="shared" si="111"/>
        <v>55</v>
      </c>
      <c r="F348" s="20">
        <f t="shared" si="111"/>
        <v>55</v>
      </c>
      <c r="G348" s="20">
        <f t="shared" si="111"/>
        <v>55</v>
      </c>
      <c r="H348" s="20">
        <f t="shared" si="111"/>
        <v>55</v>
      </c>
      <c r="I348" s="30" t="s">
        <v>186</v>
      </c>
      <c r="J348" s="51" t="s">
        <v>42</v>
      </c>
      <c r="K348" s="33">
        <v>97</v>
      </c>
      <c r="L348" s="33">
        <v>97</v>
      </c>
      <c r="M348" s="33">
        <v>97</v>
      </c>
      <c r="N348" s="33">
        <v>97</v>
      </c>
      <c r="O348" s="33">
        <v>97</v>
      </c>
      <c r="P348" s="33">
        <v>97</v>
      </c>
      <c r="Q348" s="5"/>
      <c r="R348" s="5"/>
      <c r="S348" s="5"/>
      <c r="T348" s="5"/>
    </row>
    <row r="349" spans="1:20" ht="15.75" customHeight="1" x14ac:dyDescent="0.25">
      <c r="A349" s="6" t="s">
        <v>5</v>
      </c>
      <c r="B349" s="34"/>
      <c r="C349" s="3">
        <f t="shared" si="105"/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31"/>
      <c r="J349" s="52"/>
      <c r="K349" s="34"/>
      <c r="L349" s="34"/>
      <c r="M349" s="34"/>
      <c r="N349" s="34"/>
      <c r="O349" s="34"/>
      <c r="P349" s="34"/>
      <c r="Q349" s="5"/>
      <c r="R349" s="5"/>
      <c r="S349" s="5"/>
      <c r="T349" s="5"/>
    </row>
    <row r="350" spans="1:20" ht="15.75" customHeight="1" x14ac:dyDescent="0.25">
      <c r="A350" s="6" t="s">
        <v>16</v>
      </c>
      <c r="B350" s="34"/>
      <c r="C350" s="3">
        <f t="shared" si="105"/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31"/>
      <c r="J350" s="52"/>
      <c r="K350" s="34"/>
      <c r="L350" s="34"/>
      <c r="M350" s="34"/>
      <c r="N350" s="34"/>
      <c r="O350" s="34"/>
      <c r="P350" s="34"/>
      <c r="Q350" s="5"/>
      <c r="R350" s="5"/>
      <c r="S350" s="5"/>
      <c r="T350" s="5"/>
    </row>
    <row r="351" spans="1:20" ht="15.75" customHeight="1" x14ac:dyDescent="0.25">
      <c r="A351" s="6" t="s">
        <v>4</v>
      </c>
      <c r="B351" s="34"/>
      <c r="C351" s="3">
        <f t="shared" si="105"/>
        <v>220</v>
      </c>
      <c r="D351" s="4">
        <v>0</v>
      </c>
      <c r="E351" s="4">
        <v>55</v>
      </c>
      <c r="F351" s="4">
        <v>55</v>
      </c>
      <c r="G351" s="4">
        <v>55</v>
      </c>
      <c r="H351" s="4">
        <v>55</v>
      </c>
      <c r="I351" s="31"/>
      <c r="J351" s="52"/>
      <c r="K351" s="34"/>
      <c r="L351" s="34"/>
      <c r="M351" s="34"/>
      <c r="N351" s="34"/>
      <c r="O351" s="34"/>
      <c r="P351" s="34"/>
      <c r="Q351" s="5"/>
      <c r="R351" s="5"/>
      <c r="S351" s="5"/>
      <c r="T351" s="5"/>
    </row>
    <row r="352" spans="1:20" ht="15.75" customHeight="1" x14ac:dyDescent="0.25">
      <c r="A352" s="6" t="s">
        <v>17</v>
      </c>
      <c r="B352" s="36"/>
      <c r="C352" s="3">
        <f t="shared" si="105"/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32"/>
      <c r="J352" s="53"/>
      <c r="K352" s="36"/>
      <c r="L352" s="36"/>
      <c r="M352" s="36"/>
      <c r="N352" s="36"/>
      <c r="O352" s="36"/>
      <c r="P352" s="36"/>
      <c r="Q352" s="5"/>
      <c r="R352" s="5"/>
      <c r="S352" s="5"/>
      <c r="T352" s="5"/>
    </row>
    <row r="353" spans="1:20" ht="52.5" customHeight="1" x14ac:dyDescent="0.25">
      <c r="A353" s="27" t="s">
        <v>187</v>
      </c>
      <c r="B353" s="33" t="s">
        <v>18</v>
      </c>
      <c r="C353" s="19">
        <f t="shared" si="105"/>
        <v>180</v>
      </c>
      <c r="D353" s="20">
        <f t="shared" ref="D353:H353" si="112">D354+D355+D356+D357</f>
        <v>0</v>
      </c>
      <c r="E353" s="20">
        <f t="shared" si="112"/>
        <v>45</v>
      </c>
      <c r="F353" s="20">
        <f t="shared" si="112"/>
        <v>45</v>
      </c>
      <c r="G353" s="20">
        <f t="shared" si="112"/>
        <v>45</v>
      </c>
      <c r="H353" s="20">
        <f t="shared" si="112"/>
        <v>45</v>
      </c>
      <c r="I353" s="30" t="s">
        <v>188</v>
      </c>
      <c r="J353" s="51" t="s">
        <v>42</v>
      </c>
      <c r="K353" s="33">
        <v>15</v>
      </c>
      <c r="L353" s="33">
        <v>20</v>
      </c>
      <c r="M353" s="33">
        <v>25</v>
      </c>
      <c r="N353" s="33">
        <v>30</v>
      </c>
      <c r="O353" s="33">
        <v>30</v>
      </c>
      <c r="P353" s="33">
        <v>30</v>
      </c>
      <c r="Q353" s="5"/>
      <c r="R353" s="5"/>
      <c r="S353" s="5"/>
      <c r="T353" s="5"/>
    </row>
    <row r="354" spans="1:20" ht="15.75" customHeight="1" x14ac:dyDescent="0.25">
      <c r="A354" s="6" t="s">
        <v>5</v>
      </c>
      <c r="B354" s="34"/>
      <c r="C354" s="3">
        <f t="shared" si="105"/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31"/>
      <c r="J354" s="52"/>
      <c r="K354" s="34"/>
      <c r="L354" s="34"/>
      <c r="M354" s="34"/>
      <c r="N354" s="34"/>
      <c r="O354" s="34"/>
      <c r="P354" s="34"/>
      <c r="Q354" s="5"/>
      <c r="R354" s="5"/>
      <c r="S354" s="5"/>
      <c r="T354" s="5"/>
    </row>
    <row r="355" spans="1:20" ht="15.75" customHeight="1" x14ac:dyDescent="0.25">
      <c r="A355" s="6" t="s">
        <v>16</v>
      </c>
      <c r="B355" s="34"/>
      <c r="C355" s="3">
        <f t="shared" si="105"/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31"/>
      <c r="J355" s="52"/>
      <c r="K355" s="34"/>
      <c r="L355" s="34"/>
      <c r="M355" s="34"/>
      <c r="N355" s="34"/>
      <c r="O355" s="34"/>
      <c r="P355" s="34"/>
      <c r="Q355" s="5"/>
      <c r="R355" s="5"/>
      <c r="S355" s="5"/>
      <c r="T355" s="5"/>
    </row>
    <row r="356" spans="1:20" ht="15.75" customHeight="1" x14ac:dyDescent="0.25">
      <c r="A356" s="6" t="s">
        <v>4</v>
      </c>
      <c r="B356" s="34"/>
      <c r="C356" s="3">
        <f t="shared" si="105"/>
        <v>180</v>
      </c>
      <c r="D356" s="4">
        <v>0</v>
      </c>
      <c r="E356" s="4">
        <v>45</v>
      </c>
      <c r="F356" s="4">
        <v>45</v>
      </c>
      <c r="G356" s="4">
        <v>45</v>
      </c>
      <c r="H356" s="4">
        <v>45</v>
      </c>
      <c r="I356" s="31"/>
      <c r="J356" s="52"/>
      <c r="K356" s="34"/>
      <c r="L356" s="34"/>
      <c r="M356" s="34"/>
      <c r="N356" s="34"/>
      <c r="O356" s="34"/>
      <c r="P356" s="34"/>
      <c r="Q356" s="5"/>
      <c r="R356" s="5"/>
      <c r="S356" s="5"/>
      <c r="T356" s="5"/>
    </row>
    <row r="357" spans="1:20" ht="15.75" customHeight="1" x14ac:dyDescent="0.25">
      <c r="A357" s="6" t="s">
        <v>17</v>
      </c>
      <c r="B357" s="36"/>
      <c r="C357" s="3">
        <f t="shared" si="105"/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32"/>
      <c r="J357" s="53"/>
      <c r="K357" s="36"/>
      <c r="L357" s="36"/>
      <c r="M357" s="36"/>
      <c r="N357" s="36"/>
      <c r="O357" s="36"/>
      <c r="P357" s="36"/>
      <c r="Q357" s="5"/>
      <c r="R357" s="5"/>
      <c r="S357" s="5"/>
      <c r="T357" s="5"/>
    </row>
    <row r="358" spans="1:20" ht="84.75" customHeight="1" x14ac:dyDescent="0.25">
      <c r="A358" s="41" t="s">
        <v>65</v>
      </c>
      <c r="B358" s="42"/>
      <c r="C358" s="3">
        <f>E358+F358+H358+D358+G358</f>
        <v>46096.000000000007</v>
      </c>
      <c r="D358" s="3">
        <f>D363+D368+D373+D378+D383+D388+D393+D398+D403+D408</f>
        <v>9952.5</v>
      </c>
      <c r="E358" s="3">
        <f t="shared" ref="E358:H358" si="113">E363+E368+E373+E378+E383+E388+E393+E398+E403+E408</f>
        <v>8929.6</v>
      </c>
      <c r="F358" s="3">
        <f t="shared" si="113"/>
        <v>9071.3000000000011</v>
      </c>
      <c r="G358" s="3">
        <f t="shared" si="113"/>
        <v>9071.3000000000011</v>
      </c>
      <c r="H358" s="3">
        <f t="shared" si="113"/>
        <v>9071.3000000000011</v>
      </c>
      <c r="I358" s="16"/>
      <c r="J358" s="28"/>
      <c r="K358" s="28"/>
      <c r="L358" s="28"/>
      <c r="M358" s="28"/>
      <c r="N358" s="28"/>
      <c r="O358" s="28"/>
      <c r="P358" s="28"/>
      <c r="Q358" s="5"/>
      <c r="R358" s="5"/>
      <c r="S358" s="5"/>
      <c r="T358" s="5"/>
    </row>
    <row r="359" spans="1:20" ht="15.75" customHeight="1" x14ac:dyDescent="0.25">
      <c r="A359" s="43" t="s">
        <v>5</v>
      </c>
      <c r="B359" s="44"/>
      <c r="C359" s="3">
        <f t="shared" ref="C359:C362" si="114">E359+F359+H359+D359+G359</f>
        <v>0</v>
      </c>
      <c r="D359" s="3">
        <f t="shared" ref="D359:H362" si="115">D364+D369+D374+D379+D384+D389+D394+D399+D404+D409</f>
        <v>0</v>
      </c>
      <c r="E359" s="3">
        <f t="shared" si="115"/>
        <v>0</v>
      </c>
      <c r="F359" s="3">
        <f t="shared" si="115"/>
        <v>0</v>
      </c>
      <c r="G359" s="3">
        <f t="shared" si="115"/>
        <v>0</v>
      </c>
      <c r="H359" s="3">
        <f t="shared" si="115"/>
        <v>0</v>
      </c>
      <c r="I359" s="16"/>
      <c r="J359" s="28"/>
      <c r="K359" s="28"/>
      <c r="L359" s="28"/>
      <c r="M359" s="28"/>
      <c r="N359" s="28"/>
      <c r="O359" s="28"/>
      <c r="P359" s="28"/>
      <c r="Q359" s="5"/>
      <c r="R359" s="5"/>
      <c r="S359" s="5"/>
      <c r="T359" s="5"/>
    </row>
    <row r="360" spans="1:20" ht="15.75" customHeight="1" x14ac:dyDescent="0.25">
      <c r="A360" s="43" t="s">
        <v>16</v>
      </c>
      <c r="B360" s="44"/>
      <c r="C360" s="3">
        <f>E360+F360+H360+D360+G360</f>
        <v>43683</v>
      </c>
      <c r="D360" s="3">
        <f t="shared" si="115"/>
        <v>9509.9</v>
      </c>
      <c r="E360" s="3">
        <f t="shared" si="115"/>
        <v>8437</v>
      </c>
      <c r="F360" s="3">
        <f t="shared" si="115"/>
        <v>8578.7000000000007</v>
      </c>
      <c r="G360" s="3">
        <f t="shared" si="115"/>
        <v>8578.7000000000007</v>
      </c>
      <c r="H360" s="3">
        <f t="shared" si="115"/>
        <v>8578.7000000000007</v>
      </c>
      <c r="I360" s="16"/>
      <c r="J360" s="28"/>
      <c r="K360" s="28"/>
      <c r="L360" s="28"/>
      <c r="M360" s="28"/>
      <c r="N360" s="28"/>
      <c r="O360" s="28"/>
      <c r="P360" s="28"/>
      <c r="Q360" s="5"/>
      <c r="R360" s="5"/>
      <c r="S360" s="5"/>
      <c r="T360" s="5"/>
    </row>
    <row r="361" spans="1:20" ht="15.75" customHeight="1" x14ac:dyDescent="0.25">
      <c r="A361" s="43" t="s">
        <v>4</v>
      </c>
      <c r="B361" s="44"/>
      <c r="C361" s="3">
        <f t="shared" si="114"/>
        <v>2413</v>
      </c>
      <c r="D361" s="3">
        <f t="shared" si="115"/>
        <v>442.6</v>
      </c>
      <c r="E361" s="3">
        <f t="shared" si="115"/>
        <v>492.6</v>
      </c>
      <c r="F361" s="3">
        <f t="shared" si="115"/>
        <v>492.6</v>
      </c>
      <c r="G361" s="3">
        <f t="shared" si="115"/>
        <v>492.6</v>
      </c>
      <c r="H361" s="3">
        <f t="shared" si="115"/>
        <v>492.6</v>
      </c>
      <c r="I361" s="16"/>
      <c r="J361" s="28"/>
      <c r="K361" s="28"/>
      <c r="L361" s="28"/>
      <c r="M361" s="28"/>
      <c r="N361" s="28"/>
      <c r="O361" s="28"/>
      <c r="P361" s="28"/>
      <c r="Q361" s="5"/>
      <c r="R361" s="5"/>
      <c r="S361" s="5"/>
      <c r="T361" s="5"/>
    </row>
    <row r="362" spans="1:20" ht="15.75" customHeight="1" x14ac:dyDescent="0.25">
      <c r="A362" s="43" t="s">
        <v>17</v>
      </c>
      <c r="B362" s="44"/>
      <c r="C362" s="3">
        <f t="shared" si="114"/>
        <v>0</v>
      </c>
      <c r="D362" s="3">
        <f t="shared" si="115"/>
        <v>0</v>
      </c>
      <c r="E362" s="3">
        <f t="shared" si="115"/>
        <v>0</v>
      </c>
      <c r="F362" s="3">
        <f t="shared" si="115"/>
        <v>0</v>
      </c>
      <c r="G362" s="3">
        <f t="shared" si="115"/>
        <v>0</v>
      </c>
      <c r="H362" s="3">
        <f t="shared" si="115"/>
        <v>0</v>
      </c>
      <c r="I362" s="16"/>
      <c r="J362" s="28"/>
      <c r="K362" s="28"/>
      <c r="L362" s="28"/>
      <c r="M362" s="28"/>
      <c r="N362" s="28"/>
      <c r="O362" s="28"/>
      <c r="P362" s="28"/>
      <c r="Q362" s="5"/>
      <c r="R362" s="5"/>
      <c r="S362" s="5"/>
      <c r="T362" s="5"/>
    </row>
    <row r="363" spans="1:20" ht="55.5" customHeight="1" x14ac:dyDescent="0.25">
      <c r="A363" s="27" t="s">
        <v>66</v>
      </c>
      <c r="B363" s="33" t="s">
        <v>18</v>
      </c>
      <c r="C363" s="3">
        <f>E363+F363+H363+D363+G363</f>
        <v>50</v>
      </c>
      <c r="D363" s="7">
        <f t="shared" ref="D363:H363" si="116">D364+D365+D366+D367</f>
        <v>0</v>
      </c>
      <c r="E363" s="7">
        <f t="shared" si="116"/>
        <v>50</v>
      </c>
      <c r="F363" s="7">
        <f t="shared" si="116"/>
        <v>0</v>
      </c>
      <c r="G363" s="7">
        <f t="shared" si="116"/>
        <v>0</v>
      </c>
      <c r="H363" s="7">
        <f t="shared" si="116"/>
        <v>0</v>
      </c>
      <c r="I363" s="30" t="s">
        <v>71</v>
      </c>
      <c r="J363" s="33" t="s">
        <v>6</v>
      </c>
      <c r="K363" s="33">
        <v>46</v>
      </c>
      <c r="L363" s="33">
        <v>46</v>
      </c>
      <c r="M363" s="33">
        <v>47</v>
      </c>
      <c r="N363" s="33">
        <v>48</v>
      </c>
      <c r="O363" s="33">
        <v>49</v>
      </c>
      <c r="P363" s="33">
        <v>50</v>
      </c>
      <c r="Q363" s="5"/>
      <c r="R363" s="5"/>
      <c r="S363" s="5"/>
      <c r="T363" s="5"/>
    </row>
    <row r="364" spans="1:20" ht="15.75" customHeight="1" x14ac:dyDescent="0.25">
      <c r="A364" s="6" t="s">
        <v>5</v>
      </c>
      <c r="B364" s="34"/>
      <c r="C364" s="3">
        <f t="shared" ref="C364:C412" si="117">E364+F364+H364+D364+G364</f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31"/>
      <c r="J364" s="34"/>
      <c r="K364" s="34"/>
      <c r="L364" s="34"/>
      <c r="M364" s="34"/>
      <c r="N364" s="34"/>
      <c r="O364" s="34"/>
      <c r="P364" s="34"/>
      <c r="Q364" s="5"/>
      <c r="R364" s="5"/>
      <c r="S364" s="5"/>
      <c r="T364" s="5"/>
    </row>
    <row r="365" spans="1:20" ht="15.75" customHeight="1" x14ac:dyDescent="0.25">
      <c r="A365" s="6" t="s">
        <v>16</v>
      </c>
      <c r="B365" s="34"/>
      <c r="C365" s="3">
        <f t="shared" si="117"/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31"/>
      <c r="J365" s="34"/>
      <c r="K365" s="34"/>
      <c r="L365" s="34"/>
      <c r="M365" s="34"/>
      <c r="N365" s="34"/>
      <c r="O365" s="34"/>
      <c r="P365" s="34"/>
      <c r="Q365" s="5"/>
      <c r="R365" s="5"/>
      <c r="S365" s="5"/>
      <c r="T365" s="5"/>
    </row>
    <row r="366" spans="1:20" ht="15.75" customHeight="1" x14ac:dyDescent="0.25">
      <c r="A366" s="6" t="s">
        <v>4</v>
      </c>
      <c r="B366" s="34"/>
      <c r="C366" s="3">
        <f t="shared" si="117"/>
        <v>50</v>
      </c>
      <c r="D366" s="4">
        <v>0</v>
      </c>
      <c r="E366" s="4">
        <v>50</v>
      </c>
      <c r="F366" s="4">
        <v>0</v>
      </c>
      <c r="G366" s="4">
        <v>0</v>
      </c>
      <c r="H366" s="4">
        <v>0</v>
      </c>
      <c r="I366" s="31"/>
      <c r="J366" s="34"/>
      <c r="K366" s="34"/>
      <c r="L366" s="34"/>
      <c r="M366" s="34"/>
      <c r="N366" s="34"/>
      <c r="O366" s="34"/>
      <c r="P366" s="34"/>
      <c r="Q366" s="5"/>
      <c r="R366" s="5"/>
      <c r="S366" s="5"/>
      <c r="T366" s="5"/>
    </row>
    <row r="367" spans="1:20" ht="15.75" customHeight="1" x14ac:dyDescent="0.25">
      <c r="A367" s="6" t="s">
        <v>17</v>
      </c>
      <c r="B367" s="36"/>
      <c r="C367" s="3">
        <f t="shared" si="117"/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32"/>
      <c r="J367" s="36"/>
      <c r="K367" s="36"/>
      <c r="L367" s="36"/>
      <c r="M367" s="36"/>
      <c r="N367" s="36"/>
      <c r="O367" s="36"/>
      <c r="P367" s="36"/>
      <c r="Q367" s="5"/>
      <c r="R367" s="5"/>
      <c r="S367" s="5"/>
      <c r="T367" s="5"/>
    </row>
    <row r="368" spans="1:20" ht="54" customHeight="1" x14ac:dyDescent="0.25">
      <c r="A368" s="27" t="s">
        <v>67</v>
      </c>
      <c r="B368" s="33" t="s">
        <v>18</v>
      </c>
      <c r="C368" s="3">
        <f t="shared" si="117"/>
        <v>350</v>
      </c>
      <c r="D368" s="7">
        <f t="shared" ref="D368:H368" si="118">D369+D370+D371+D372</f>
        <v>0</v>
      </c>
      <c r="E368" s="7">
        <f t="shared" si="118"/>
        <v>50</v>
      </c>
      <c r="F368" s="7">
        <f t="shared" si="118"/>
        <v>100</v>
      </c>
      <c r="G368" s="7">
        <f t="shared" si="118"/>
        <v>100</v>
      </c>
      <c r="H368" s="7">
        <f t="shared" si="118"/>
        <v>100</v>
      </c>
      <c r="I368" s="30" t="s">
        <v>93</v>
      </c>
      <c r="J368" s="33" t="s">
        <v>6</v>
      </c>
      <c r="K368" s="33">
        <v>50</v>
      </c>
      <c r="L368" s="33">
        <v>100</v>
      </c>
      <c r="M368" s="33">
        <v>100</v>
      </c>
      <c r="N368" s="33">
        <v>100</v>
      </c>
      <c r="O368" s="33">
        <v>100</v>
      </c>
      <c r="P368" s="33">
        <v>100</v>
      </c>
      <c r="Q368" s="5"/>
      <c r="R368" s="5"/>
      <c r="S368" s="5"/>
      <c r="T368" s="5"/>
    </row>
    <row r="369" spans="1:20" ht="15.75" customHeight="1" x14ac:dyDescent="0.25">
      <c r="A369" s="6" t="s">
        <v>5</v>
      </c>
      <c r="B369" s="34"/>
      <c r="C369" s="3">
        <f t="shared" si="117"/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31"/>
      <c r="J369" s="34"/>
      <c r="K369" s="34"/>
      <c r="L369" s="34"/>
      <c r="M369" s="34"/>
      <c r="N369" s="34"/>
      <c r="O369" s="34"/>
      <c r="P369" s="34"/>
      <c r="Q369" s="5"/>
      <c r="R369" s="5"/>
      <c r="S369" s="5"/>
      <c r="T369" s="5"/>
    </row>
    <row r="370" spans="1:20" ht="15.75" customHeight="1" x14ac:dyDescent="0.25">
      <c r="A370" s="6" t="s">
        <v>16</v>
      </c>
      <c r="B370" s="34"/>
      <c r="C370" s="3">
        <f t="shared" si="117"/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31"/>
      <c r="J370" s="34"/>
      <c r="K370" s="34"/>
      <c r="L370" s="34"/>
      <c r="M370" s="34"/>
      <c r="N370" s="34"/>
      <c r="O370" s="34"/>
      <c r="P370" s="34"/>
      <c r="Q370" s="5"/>
      <c r="R370" s="5"/>
      <c r="S370" s="5"/>
      <c r="T370" s="5"/>
    </row>
    <row r="371" spans="1:20" ht="15.75" customHeight="1" x14ac:dyDescent="0.25">
      <c r="A371" s="6" t="s">
        <v>4</v>
      </c>
      <c r="B371" s="34"/>
      <c r="C371" s="3">
        <f t="shared" si="117"/>
        <v>350</v>
      </c>
      <c r="D371" s="4">
        <v>0</v>
      </c>
      <c r="E371" s="4">
        <v>50</v>
      </c>
      <c r="F371" s="4">
        <v>100</v>
      </c>
      <c r="G371" s="4">
        <v>100</v>
      </c>
      <c r="H371" s="4">
        <v>100</v>
      </c>
      <c r="I371" s="31"/>
      <c r="J371" s="34"/>
      <c r="K371" s="34"/>
      <c r="L371" s="34"/>
      <c r="M371" s="34"/>
      <c r="N371" s="34"/>
      <c r="O371" s="34"/>
      <c r="P371" s="34"/>
      <c r="Q371" s="5"/>
      <c r="R371" s="5"/>
      <c r="S371" s="5"/>
      <c r="T371" s="5"/>
    </row>
    <row r="372" spans="1:20" ht="15.75" customHeight="1" x14ac:dyDescent="0.25">
      <c r="A372" s="6" t="s">
        <v>17</v>
      </c>
      <c r="B372" s="36"/>
      <c r="C372" s="3">
        <f t="shared" si="117"/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32"/>
      <c r="J372" s="36"/>
      <c r="K372" s="36"/>
      <c r="L372" s="36"/>
      <c r="M372" s="36"/>
      <c r="N372" s="36"/>
      <c r="O372" s="36"/>
      <c r="P372" s="36"/>
      <c r="Q372" s="5"/>
      <c r="R372" s="5"/>
      <c r="S372" s="5"/>
      <c r="T372" s="5"/>
    </row>
    <row r="373" spans="1:20" ht="65.25" customHeight="1" x14ac:dyDescent="0.25">
      <c r="A373" s="27" t="s">
        <v>68</v>
      </c>
      <c r="B373" s="33" t="s">
        <v>18</v>
      </c>
      <c r="C373" s="3">
        <f t="shared" si="117"/>
        <v>1513</v>
      </c>
      <c r="D373" s="17">
        <f t="shared" ref="D373:H373" si="119">D374+D375+D376+D377</f>
        <v>342.6</v>
      </c>
      <c r="E373" s="17">
        <f t="shared" si="119"/>
        <v>292.60000000000002</v>
      </c>
      <c r="F373" s="17">
        <f t="shared" si="119"/>
        <v>292.60000000000002</v>
      </c>
      <c r="G373" s="17">
        <f t="shared" si="119"/>
        <v>292.60000000000002</v>
      </c>
      <c r="H373" s="17">
        <f t="shared" si="119"/>
        <v>292.60000000000002</v>
      </c>
      <c r="I373" s="30" t="s">
        <v>94</v>
      </c>
      <c r="J373" s="33" t="s">
        <v>6</v>
      </c>
      <c r="K373" s="33">
        <v>100</v>
      </c>
      <c r="L373" s="33">
        <v>100</v>
      </c>
      <c r="M373" s="33">
        <v>100</v>
      </c>
      <c r="N373" s="33">
        <v>100</v>
      </c>
      <c r="O373" s="33">
        <v>100</v>
      </c>
      <c r="P373" s="33">
        <v>100</v>
      </c>
      <c r="Q373" s="5"/>
      <c r="R373" s="5"/>
      <c r="S373" s="5"/>
      <c r="T373" s="5"/>
    </row>
    <row r="374" spans="1:20" ht="15.75" customHeight="1" x14ac:dyDescent="0.25">
      <c r="A374" s="6" t="s">
        <v>5</v>
      </c>
      <c r="B374" s="34"/>
      <c r="C374" s="3">
        <f t="shared" si="117"/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31"/>
      <c r="J374" s="34"/>
      <c r="K374" s="34"/>
      <c r="L374" s="34"/>
      <c r="M374" s="34"/>
      <c r="N374" s="34"/>
      <c r="O374" s="34"/>
      <c r="P374" s="34"/>
      <c r="Q374" s="5"/>
      <c r="R374" s="5"/>
      <c r="S374" s="5"/>
      <c r="T374" s="5"/>
    </row>
    <row r="375" spans="1:20" ht="15.75" customHeight="1" x14ac:dyDescent="0.25">
      <c r="A375" s="6" t="s">
        <v>16</v>
      </c>
      <c r="B375" s="34"/>
      <c r="C375" s="3">
        <f t="shared" si="117"/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31"/>
      <c r="J375" s="34"/>
      <c r="K375" s="34"/>
      <c r="L375" s="34"/>
      <c r="M375" s="34"/>
      <c r="N375" s="34"/>
      <c r="O375" s="34"/>
      <c r="P375" s="34"/>
      <c r="Q375" s="5"/>
      <c r="R375" s="5"/>
      <c r="S375" s="5"/>
      <c r="T375" s="5"/>
    </row>
    <row r="376" spans="1:20" ht="15.75" customHeight="1" x14ac:dyDescent="0.25">
      <c r="A376" s="6" t="s">
        <v>4</v>
      </c>
      <c r="B376" s="34"/>
      <c r="C376" s="3">
        <f t="shared" si="117"/>
        <v>1513</v>
      </c>
      <c r="D376" s="4">
        <f>292.6+50</f>
        <v>342.6</v>
      </c>
      <c r="E376" s="4">
        <v>292.60000000000002</v>
      </c>
      <c r="F376" s="4">
        <v>292.60000000000002</v>
      </c>
      <c r="G376" s="4">
        <v>292.60000000000002</v>
      </c>
      <c r="H376" s="4">
        <v>292.60000000000002</v>
      </c>
      <c r="I376" s="31"/>
      <c r="J376" s="34"/>
      <c r="K376" s="34"/>
      <c r="L376" s="34"/>
      <c r="M376" s="34"/>
      <c r="N376" s="34"/>
      <c r="O376" s="34"/>
      <c r="P376" s="34"/>
      <c r="Q376" s="5"/>
      <c r="R376" s="5"/>
      <c r="S376" s="5"/>
      <c r="T376" s="5"/>
    </row>
    <row r="377" spans="1:20" ht="15.75" customHeight="1" x14ac:dyDescent="0.25">
      <c r="A377" s="6" t="s">
        <v>17</v>
      </c>
      <c r="B377" s="36"/>
      <c r="C377" s="3">
        <f t="shared" si="117"/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32"/>
      <c r="J377" s="36"/>
      <c r="K377" s="36"/>
      <c r="L377" s="36"/>
      <c r="M377" s="36"/>
      <c r="N377" s="36"/>
      <c r="O377" s="36"/>
      <c r="P377" s="36"/>
      <c r="Q377" s="5"/>
      <c r="R377" s="5"/>
      <c r="S377" s="5"/>
      <c r="T377" s="5"/>
    </row>
    <row r="378" spans="1:20" ht="66" customHeight="1" x14ac:dyDescent="0.25">
      <c r="A378" s="27" t="s">
        <v>69</v>
      </c>
      <c r="B378" s="33" t="s">
        <v>18</v>
      </c>
      <c r="C378" s="3">
        <f t="shared" si="117"/>
        <v>500</v>
      </c>
      <c r="D378" s="17">
        <f t="shared" ref="D378:H378" si="120">D379+D380+D381+D382</f>
        <v>100</v>
      </c>
      <c r="E378" s="17">
        <f t="shared" si="120"/>
        <v>100</v>
      </c>
      <c r="F378" s="17">
        <f t="shared" si="120"/>
        <v>100</v>
      </c>
      <c r="G378" s="17">
        <f t="shared" si="120"/>
        <v>100</v>
      </c>
      <c r="H378" s="17">
        <f t="shared" si="120"/>
        <v>100</v>
      </c>
      <c r="I378" s="30" t="s">
        <v>95</v>
      </c>
      <c r="J378" s="33" t="s">
        <v>42</v>
      </c>
      <c r="K378" s="33">
        <v>34</v>
      </c>
      <c r="L378" s="33">
        <v>34</v>
      </c>
      <c r="M378" s="33">
        <v>33</v>
      </c>
      <c r="N378" s="33">
        <v>34</v>
      </c>
      <c r="O378" s="33">
        <v>34</v>
      </c>
      <c r="P378" s="33">
        <v>35</v>
      </c>
      <c r="Q378" s="5"/>
      <c r="R378" s="5"/>
      <c r="S378" s="5"/>
      <c r="T378" s="5"/>
    </row>
    <row r="379" spans="1:20" ht="15.75" customHeight="1" x14ac:dyDescent="0.25">
      <c r="A379" s="6" t="s">
        <v>5</v>
      </c>
      <c r="B379" s="34"/>
      <c r="C379" s="3">
        <f t="shared" si="117"/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31"/>
      <c r="J379" s="34"/>
      <c r="K379" s="34"/>
      <c r="L379" s="34"/>
      <c r="M379" s="34"/>
      <c r="N379" s="34"/>
      <c r="O379" s="34"/>
      <c r="P379" s="34"/>
      <c r="Q379" s="5"/>
      <c r="R379" s="5"/>
      <c r="S379" s="5"/>
      <c r="T379" s="5"/>
    </row>
    <row r="380" spans="1:20" ht="15.75" customHeight="1" x14ac:dyDescent="0.25">
      <c r="A380" s="6" t="s">
        <v>16</v>
      </c>
      <c r="B380" s="34"/>
      <c r="C380" s="3">
        <f t="shared" si="117"/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31"/>
      <c r="J380" s="34"/>
      <c r="K380" s="34"/>
      <c r="L380" s="34"/>
      <c r="M380" s="34"/>
      <c r="N380" s="34"/>
      <c r="O380" s="34"/>
      <c r="P380" s="34"/>
      <c r="Q380" s="5"/>
      <c r="R380" s="5"/>
      <c r="S380" s="5"/>
      <c r="T380" s="5"/>
    </row>
    <row r="381" spans="1:20" ht="15.75" customHeight="1" x14ac:dyDescent="0.25">
      <c r="A381" s="6" t="s">
        <v>4</v>
      </c>
      <c r="B381" s="34"/>
      <c r="C381" s="3">
        <f t="shared" si="117"/>
        <v>500</v>
      </c>
      <c r="D381" s="4">
        <v>100</v>
      </c>
      <c r="E381" s="4">
        <v>100</v>
      </c>
      <c r="F381" s="4">
        <v>100</v>
      </c>
      <c r="G381" s="4">
        <v>100</v>
      </c>
      <c r="H381" s="4">
        <v>100</v>
      </c>
      <c r="I381" s="31"/>
      <c r="J381" s="34"/>
      <c r="K381" s="34"/>
      <c r="L381" s="34"/>
      <c r="M381" s="34"/>
      <c r="N381" s="34"/>
      <c r="O381" s="34"/>
      <c r="P381" s="34"/>
      <c r="Q381" s="5"/>
      <c r="R381" s="5"/>
      <c r="S381" s="5"/>
      <c r="T381" s="5"/>
    </row>
    <row r="382" spans="1:20" ht="15.75" customHeight="1" x14ac:dyDescent="0.25">
      <c r="A382" s="6" t="s">
        <v>17</v>
      </c>
      <c r="B382" s="36"/>
      <c r="C382" s="3">
        <f t="shared" si="117"/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32"/>
      <c r="J382" s="36"/>
      <c r="K382" s="36"/>
      <c r="L382" s="36"/>
      <c r="M382" s="36"/>
      <c r="N382" s="36"/>
      <c r="O382" s="36"/>
      <c r="P382" s="36"/>
      <c r="Q382" s="5"/>
      <c r="R382" s="5"/>
      <c r="S382" s="5"/>
      <c r="T382" s="5"/>
    </row>
    <row r="383" spans="1:20" ht="51" customHeight="1" x14ac:dyDescent="0.25">
      <c r="A383" s="27" t="s">
        <v>70</v>
      </c>
      <c r="B383" s="33" t="s">
        <v>18</v>
      </c>
      <c r="C383" s="3">
        <f t="shared" si="117"/>
        <v>0</v>
      </c>
      <c r="D383" s="17">
        <f t="shared" ref="D383:H383" si="121">D384+D385+D386+D387</f>
        <v>0</v>
      </c>
      <c r="E383" s="17">
        <f t="shared" si="121"/>
        <v>0</v>
      </c>
      <c r="F383" s="17">
        <f t="shared" si="121"/>
        <v>0</v>
      </c>
      <c r="G383" s="17">
        <f t="shared" si="121"/>
        <v>0</v>
      </c>
      <c r="H383" s="17">
        <f t="shared" si="121"/>
        <v>0</v>
      </c>
      <c r="I383" s="30" t="s">
        <v>96</v>
      </c>
      <c r="J383" s="33" t="s">
        <v>42</v>
      </c>
      <c r="K383" s="33">
        <v>0</v>
      </c>
      <c r="L383" s="33">
        <v>0</v>
      </c>
      <c r="M383" s="33">
        <v>20</v>
      </c>
      <c r="N383" s="33">
        <v>40</v>
      </c>
      <c r="O383" s="33">
        <v>40</v>
      </c>
      <c r="P383" s="33">
        <v>40</v>
      </c>
      <c r="Q383" s="5"/>
      <c r="R383" s="5"/>
      <c r="S383" s="5"/>
      <c r="T383" s="5"/>
    </row>
    <row r="384" spans="1:20" ht="15.75" customHeight="1" x14ac:dyDescent="0.25">
      <c r="A384" s="6" t="s">
        <v>5</v>
      </c>
      <c r="B384" s="34"/>
      <c r="C384" s="3">
        <f t="shared" si="117"/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31"/>
      <c r="J384" s="34"/>
      <c r="K384" s="34"/>
      <c r="L384" s="34"/>
      <c r="M384" s="34"/>
      <c r="N384" s="34"/>
      <c r="O384" s="34"/>
      <c r="P384" s="34"/>
      <c r="Q384" s="5"/>
      <c r="R384" s="5"/>
      <c r="S384" s="5"/>
      <c r="T384" s="5"/>
    </row>
    <row r="385" spans="1:20" ht="15.75" customHeight="1" x14ac:dyDescent="0.25">
      <c r="A385" s="6" t="s">
        <v>16</v>
      </c>
      <c r="B385" s="34"/>
      <c r="C385" s="3">
        <f t="shared" si="117"/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31"/>
      <c r="J385" s="34"/>
      <c r="K385" s="34"/>
      <c r="L385" s="34"/>
      <c r="M385" s="34"/>
      <c r="N385" s="34"/>
      <c r="O385" s="34"/>
      <c r="P385" s="34"/>
      <c r="Q385" s="5"/>
      <c r="R385" s="5"/>
      <c r="S385" s="5"/>
      <c r="T385" s="5"/>
    </row>
    <row r="386" spans="1:20" ht="15.75" customHeight="1" x14ac:dyDescent="0.25">
      <c r="A386" s="6" t="s">
        <v>4</v>
      </c>
      <c r="B386" s="34"/>
      <c r="C386" s="3">
        <f t="shared" si="117"/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31"/>
      <c r="J386" s="34"/>
      <c r="K386" s="34"/>
      <c r="L386" s="34"/>
      <c r="M386" s="34"/>
      <c r="N386" s="34"/>
      <c r="O386" s="34"/>
      <c r="P386" s="34"/>
      <c r="Q386" s="5"/>
      <c r="R386" s="5"/>
      <c r="S386" s="5"/>
      <c r="T386" s="5"/>
    </row>
    <row r="387" spans="1:20" ht="15.75" customHeight="1" x14ac:dyDescent="0.25">
      <c r="A387" s="6" t="s">
        <v>17</v>
      </c>
      <c r="B387" s="36"/>
      <c r="C387" s="3">
        <f t="shared" si="117"/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32"/>
      <c r="J387" s="36"/>
      <c r="K387" s="36"/>
      <c r="L387" s="36"/>
      <c r="M387" s="36"/>
      <c r="N387" s="36"/>
      <c r="O387" s="36"/>
      <c r="P387" s="36"/>
      <c r="Q387" s="5"/>
      <c r="R387" s="5"/>
      <c r="S387" s="5"/>
      <c r="T387" s="5"/>
    </row>
    <row r="388" spans="1:20" ht="86.25" customHeight="1" x14ac:dyDescent="0.25">
      <c r="A388" s="27" t="s">
        <v>179</v>
      </c>
      <c r="B388" s="33" t="s">
        <v>18</v>
      </c>
      <c r="C388" s="3">
        <f t="shared" si="117"/>
        <v>42197.3</v>
      </c>
      <c r="D388" s="17">
        <f t="shared" ref="D388:H388" si="122">D389+D390+D391+D392</f>
        <v>8024.2</v>
      </c>
      <c r="E388" s="17">
        <f t="shared" si="122"/>
        <v>8437</v>
      </c>
      <c r="F388" s="17">
        <f t="shared" si="122"/>
        <v>8578.7000000000007</v>
      </c>
      <c r="G388" s="17">
        <f t="shared" si="122"/>
        <v>8578.7000000000007</v>
      </c>
      <c r="H388" s="17">
        <f t="shared" si="122"/>
        <v>8578.7000000000007</v>
      </c>
      <c r="I388" s="30" t="s">
        <v>180</v>
      </c>
      <c r="J388" s="38" t="s">
        <v>42</v>
      </c>
      <c r="K388" s="38">
        <v>161</v>
      </c>
      <c r="L388" s="38">
        <v>166</v>
      </c>
      <c r="M388" s="38">
        <v>171</v>
      </c>
      <c r="N388" s="38">
        <v>176</v>
      </c>
      <c r="O388" s="38">
        <v>181</v>
      </c>
      <c r="P388" s="38">
        <v>186</v>
      </c>
      <c r="Q388" s="5"/>
      <c r="R388" s="5"/>
      <c r="S388" s="5"/>
      <c r="T388" s="5"/>
    </row>
    <row r="389" spans="1:20" ht="15.75" customHeight="1" x14ac:dyDescent="0.25">
      <c r="A389" s="6" t="s">
        <v>5</v>
      </c>
      <c r="B389" s="34"/>
      <c r="C389" s="3">
        <f t="shared" si="117"/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31"/>
      <c r="J389" s="39"/>
      <c r="K389" s="39"/>
      <c r="L389" s="39"/>
      <c r="M389" s="39"/>
      <c r="N389" s="39"/>
      <c r="O389" s="39"/>
      <c r="P389" s="39"/>
      <c r="Q389" s="5"/>
      <c r="R389" s="5"/>
      <c r="S389" s="5"/>
      <c r="T389" s="5"/>
    </row>
    <row r="390" spans="1:20" ht="15.75" customHeight="1" x14ac:dyDescent="0.25">
      <c r="A390" s="6" t="s">
        <v>16</v>
      </c>
      <c r="B390" s="34"/>
      <c r="C390" s="3">
        <f t="shared" si="117"/>
        <v>42197.3</v>
      </c>
      <c r="D390" s="4">
        <v>8024.2</v>
      </c>
      <c r="E390" s="4">
        <v>8437</v>
      </c>
      <c r="F390" s="4">
        <v>8578.7000000000007</v>
      </c>
      <c r="G390" s="4">
        <v>8578.7000000000007</v>
      </c>
      <c r="H390" s="4">
        <v>8578.7000000000007</v>
      </c>
      <c r="I390" s="31"/>
      <c r="J390" s="39"/>
      <c r="K390" s="39"/>
      <c r="L390" s="39"/>
      <c r="M390" s="39"/>
      <c r="N390" s="39"/>
      <c r="O390" s="39"/>
      <c r="P390" s="39"/>
      <c r="Q390" s="5"/>
      <c r="R390" s="5"/>
      <c r="S390" s="5"/>
      <c r="T390" s="5"/>
    </row>
    <row r="391" spans="1:20" ht="15.75" customHeight="1" x14ac:dyDescent="0.25">
      <c r="A391" s="6" t="s">
        <v>4</v>
      </c>
      <c r="B391" s="34"/>
      <c r="C391" s="3">
        <f t="shared" si="117"/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31"/>
      <c r="J391" s="39"/>
      <c r="K391" s="39"/>
      <c r="L391" s="39"/>
      <c r="M391" s="39"/>
      <c r="N391" s="39"/>
      <c r="O391" s="39"/>
      <c r="P391" s="39"/>
      <c r="Q391" s="5"/>
      <c r="R391" s="5"/>
      <c r="S391" s="5"/>
      <c r="T391" s="5"/>
    </row>
    <row r="392" spans="1:20" ht="47.25" customHeight="1" x14ac:dyDescent="0.25">
      <c r="A392" s="6" t="s">
        <v>17</v>
      </c>
      <c r="B392" s="36"/>
      <c r="C392" s="3">
        <f t="shared" si="117"/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32"/>
      <c r="J392" s="40"/>
      <c r="K392" s="40"/>
      <c r="L392" s="40"/>
      <c r="M392" s="40"/>
      <c r="N392" s="40"/>
      <c r="O392" s="40"/>
      <c r="P392" s="40"/>
      <c r="Q392" s="5"/>
      <c r="R392" s="5"/>
      <c r="S392" s="5"/>
      <c r="T392" s="5"/>
    </row>
    <row r="393" spans="1:20" ht="58.5" customHeight="1" x14ac:dyDescent="0.25">
      <c r="A393" s="27" t="s">
        <v>106</v>
      </c>
      <c r="B393" s="33" t="s">
        <v>18</v>
      </c>
      <c r="C393" s="3">
        <f t="shared" si="117"/>
        <v>0</v>
      </c>
      <c r="D393" s="17">
        <f t="shared" ref="D393:H393" si="123">D394+D395+D396+D397</f>
        <v>0</v>
      </c>
      <c r="E393" s="17">
        <f t="shared" si="123"/>
        <v>0</v>
      </c>
      <c r="F393" s="17">
        <f t="shared" si="123"/>
        <v>0</v>
      </c>
      <c r="G393" s="17">
        <f t="shared" si="123"/>
        <v>0</v>
      </c>
      <c r="H393" s="17">
        <f t="shared" si="123"/>
        <v>0</v>
      </c>
      <c r="I393" s="30" t="s">
        <v>141</v>
      </c>
      <c r="J393" s="33" t="s">
        <v>6</v>
      </c>
      <c r="K393" s="33">
        <v>75</v>
      </c>
      <c r="L393" s="33">
        <v>90</v>
      </c>
      <c r="M393" s="33">
        <v>100</v>
      </c>
      <c r="N393" s="33">
        <v>100</v>
      </c>
      <c r="O393" s="33">
        <v>100</v>
      </c>
      <c r="P393" s="33">
        <v>100</v>
      </c>
      <c r="Q393" s="5"/>
      <c r="R393" s="5"/>
      <c r="S393" s="5"/>
      <c r="T393" s="5"/>
    </row>
    <row r="394" spans="1:20" ht="15.75" customHeight="1" x14ac:dyDescent="0.25">
      <c r="A394" s="6" t="s">
        <v>5</v>
      </c>
      <c r="B394" s="34"/>
      <c r="C394" s="3">
        <f t="shared" si="117"/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31"/>
      <c r="J394" s="34"/>
      <c r="K394" s="34"/>
      <c r="L394" s="34"/>
      <c r="M394" s="34"/>
      <c r="N394" s="34"/>
      <c r="O394" s="34"/>
      <c r="P394" s="34"/>
      <c r="Q394" s="5"/>
      <c r="R394" s="5"/>
      <c r="S394" s="5"/>
      <c r="T394" s="5"/>
    </row>
    <row r="395" spans="1:20" ht="15.75" customHeight="1" x14ac:dyDescent="0.25">
      <c r="A395" s="6" t="s">
        <v>16</v>
      </c>
      <c r="B395" s="34"/>
      <c r="C395" s="3">
        <f t="shared" si="117"/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31"/>
      <c r="J395" s="34"/>
      <c r="K395" s="34"/>
      <c r="L395" s="34"/>
      <c r="M395" s="34"/>
      <c r="N395" s="34"/>
      <c r="O395" s="34"/>
      <c r="P395" s="34"/>
      <c r="Q395" s="5"/>
      <c r="R395" s="5"/>
      <c r="S395" s="5"/>
      <c r="T395" s="5"/>
    </row>
    <row r="396" spans="1:20" ht="15.75" customHeight="1" x14ac:dyDescent="0.25">
      <c r="A396" s="6" t="s">
        <v>4</v>
      </c>
      <c r="B396" s="34"/>
      <c r="C396" s="3">
        <f t="shared" si="117"/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31"/>
      <c r="J396" s="34"/>
      <c r="K396" s="34"/>
      <c r="L396" s="34"/>
      <c r="M396" s="34"/>
      <c r="N396" s="34"/>
      <c r="O396" s="34"/>
      <c r="P396" s="34"/>
      <c r="Q396" s="5"/>
      <c r="R396" s="5"/>
      <c r="S396" s="5"/>
      <c r="T396" s="5"/>
    </row>
    <row r="397" spans="1:20" ht="15.75" customHeight="1" x14ac:dyDescent="0.25">
      <c r="A397" s="6" t="s">
        <v>17</v>
      </c>
      <c r="B397" s="36"/>
      <c r="C397" s="3">
        <f t="shared" si="117"/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32"/>
      <c r="J397" s="36"/>
      <c r="K397" s="36"/>
      <c r="L397" s="36"/>
      <c r="M397" s="36"/>
      <c r="N397" s="36"/>
      <c r="O397" s="36"/>
      <c r="P397" s="36"/>
      <c r="Q397" s="5"/>
      <c r="R397" s="5"/>
      <c r="S397" s="5"/>
      <c r="T397" s="5"/>
    </row>
    <row r="398" spans="1:20" ht="80.25" customHeight="1" x14ac:dyDescent="0.25">
      <c r="A398" s="27" t="s">
        <v>171</v>
      </c>
      <c r="B398" s="33" t="s">
        <v>18</v>
      </c>
      <c r="C398" s="3">
        <f t="shared" si="117"/>
        <v>0</v>
      </c>
      <c r="D398" s="17">
        <f t="shared" ref="D398:H398" si="124">D399+D400+D401+D402</f>
        <v>0</v>
      </c>
      <c r="E398" s="17">
        <f t="shared" si="124"/>
        <v>0</v>
      </c>
      <c r="F398" s="17">
        <f t="shared" si="124"/>
        <v>0</v>
      </c>
      <c r="G398" s="17">
        <f t="shared" si="124"/>
        <v>0</v>
      </c>
      <c r="H398" s="17">
        <f t="shared" si="124"/>
        <v>0</v>
      </c>
      <c r="I398" s="30" t="s">
        <v>142</v>
      </c>
      <c r="J398" s="33" t="s">
        <v>42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5"/>
      <c r="R398" s="5"/>
      <c r="S398" s="5"/>
      <c r="T398" s="5"/>
    </row>
    <row r="399" spans="1:20" ht="15.75" customHeight="1" x14ac:dyDescent="0.25">
      <c r="A399" s="6" t="s">
        <v>5</v>
      </c>
      <c r="B399" s="34"/>
      <c r="C399" s="3">
        <f t="shared" si="117"/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31"/>
      <c r="J399" s="34"/>
      <c r="K399" s="34"/>
      <c r="L399" s="34"/>
      <c r="M399" s="34"/>
      <c r="N399" s="34"/>
      <c r="O399" s="34"/>
      <c r="P399" s="34"/>
      <c r="Q399" s="5"/>
      <c r="R399" s="5"/>
      <c r="S399" s="5"/>
      <c r="T399" s="5"/>
    </row>
    <row r="400" spans="1:20" ht="15.75" customHeight="1" x14ac:dyDescent="0.25">
      <c r="A400" s="6" t="s">
        <v>16</v>
      </c>
      <c r="B400" s="34"/>
      <c r="C400" s="3">
        <f t="shared" si="117"/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31"/>
      <c r="J400" s="34"/>
      <c r="K400" s="34"/>
      <c r="L400" s="34"/>
      <c r="M400" s="34"/>
      <c r="N400" s="34"/>
      <c r="O400" s="34"/>
      <c r="P400" s="34"/>
      <c r="Q400" s="5"/>
      <c r="R400" s="5"/>
      <c r="S400" s="5"/>
      <c r="T400" s="5"/>
    </row>
    <row r="401" spans="1:20" ht="14.25" customHeight="1" x14ac:dyDescent="0.25">
      <c r="A401" s="6" t="s">
        <v>4</v>
      </c>
      <c r="B401" s="34"/>
      <c r="C401" s="3">
        <f t="shared" si="117"/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31"/>
      <c r="J401" s="34"/>
      <c r="K401" s="34"/>
      <c r="L401" s="34"/>
      <c r="M401" s="34"/>
      <c r="N401" s="34"/>
      <c r="O401" s="34"/>
      <c r="P401" s="34"/>
      <c r="Q401" s="5"/>
      <c r="R401" s="5"/>
      <c r="S401" s="5"/>
      <c r="T401" s="5"/>
    </row>
    <row r="402" spans="1:20" ht="15.75" customHeight="1" x14ac:dyDescent="0.25">
      <c r="A402" s="6" t="s">
        <v>17</v>
      </c>
      <c r="B402" s="36"/>
      <c r="C402" s="3">
        <f t="shared" si="117"/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32"/>
      <c r="J402" s="36"/>
      <c r="K402" s="36"/>
      <c r="L402" s="36"/>
      <c r="M402" s="36"/>
      <c r="N402" s="36"/>
      <c r="O402" s="36"/>
      <c r="P402" s="36"/>
      <c r="Q402" s="5"/>
      <c r="R402" s="5"/>
      <c r="S402" s="5"/>
      <c r="T402" s="5"/>
    </row>
    <row r="403" spans="1:20" ht="48" customHeight="1" x14ac:dyDescent="0.25">
      <c r="A403" s="27" t="s">
        <v>181</v>
      </c>
      <c r="B403" s="33" t="s">
        <v>18</v>
      </c>
      <c r="C403" s="3">
        <f t="shared" si="117"/>
        <v>485.7</v>
      </c>
      <c r="D403" s="17">
        <f t="shared" ref="D403:H403" si="125">D404+D405+D406+D407</f>
        <v>485.7</v>
      </c>
      <c r="E403" s="17">
        <f t="shared" si="125"/>
        <v>0</v>
      </c>
      <c r="F403" s="17">
        <f t="shared" si="125"/>
        <v>0</v>
      </c>
      <c r="G403" s="17">
        <f t="shared" si="125"/>
        <v>0</v>
      </c>
      <c r="H403" s="17">
        <f t="shared" si="125"/>
        <v>0</v>
      </c>
      <c r="I403" s="30" t="s">
        <v>184</v>
      </c>
      <c r="J403" s="33" t="s">
        <v>6</v>
      </c>
      <c r="K403" s="33">
        <v>100</v>
      </c>
      <c r="L403" s="33">
        <v>100</v>
      </c>
      <c r="M403" s="33">
        <v>100</v>
      </c>
      <c r="N403" s="33">
        <v>100</v>
      </c>
      <c r="O403" s="33">
        <v>100</v>
      </c>
      <c r="P403" s="33">
        <v>100</v>
      </c>
      <c r="Q403" s="5"/>
      <c r="R403" s="5"/>
      <c r="S403" s="5"/>
      <c r="T403" s="5"/>
    </row>
    <row r="404" spans="1:20" ht="15.75" customHeight="1" x14ac:dyDescent="0.25">
      <c r="A404" s="6" t="s">
        <v>5</v>
      </c>
      <c r="B404" s="34"/>
      <c r="C404" s="3">
        <f t="shared" si="117"/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31"/>
      <c r="J404" s="34"/>
      <c r="K404" s="34"/>
      <c r="L404" s="34"/>
      <c r="M404" s="34"/>
      <c r="N404" s="34"/>
      <c r="O404" s="34"/>
      <c r="P404" s="34"/>
      <c r="Q404" s="5"/>
      <c r="R404" s="5"/>
      <c r="S404" s="5"/>
      <c r="T404" s="5"/>
    </row>
    <row r="405" spans="1:20" ht="15.75" customHeight="1" x14ac:dyDescent="0.25">
      <c r="A405" s="6" t="s">
        <v>16</v>
      </c>
      <c r="B405" s="34"/>
      <c r="C405" s="3">
        <f t="shared" si="117"/>
        <v>485.7</v>
      </c>
      <c r="D405" s="4">
        <v>485.7</v>
      </c>
      <c r="E405" s="4">
        <v>0</v>
      </c>
      <c r="F405" s="4">
        <v>0</v>
      </c>
      <c r="G405" s="4">
        <v>0</v>
      </c>
      <c r="H405" s="4">
        <v>0</v>
      </c>
      <c r="I405" s="31"/>
      <c r="J405" s="34"/>
      <c r="K405" s="34"/>
      <c r="L405" s="34"/>
      <c r="M405" s="34"/>
      <c r="N405" s="34"/>
      <c r="O405" s="34"/>
      <c r="P405" s="34"/>
      <c r="Q405" s="5"/>
      <c r="R405" s="5"/>
      <c r="S405" s="5"/>
      <c r="T405" s="5"/>
    </row>
    <row r="406" spans="1:20" ht="14.25" customHeight="1" x14ac:dyDescent="0.25">
      <c r="A406" s="6" t="s">
        <v>4</v>
      </c>
      <c r="B406" s="34"/>
      <c r="C406" s="3">
        <f t="shared" si="117"/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31"/>
      <c r="J406" s="34"/>
      <c r="K406" s="34"/>
      <c r="L406" s="34"/>
      <c r="M406" s="34"/>
      <c r="N406" s="34"/>
      <c r="O406" s="34"/>
      <c r="P406" s="34"/>
      <c r="Q406" s="5"/>
      <c r="R406" s="5"/>
      <c r="S406" s="5"/>
      <c r="T406" s="5"/>
    </row>
    <row r="407" spans="1:20" ht="15.75" customHeight="1" x14ac:dyDescent="0.25">
      <c r="A407" s="6" t="s">
        <v>17</v>
      </c>
      <c r="B407" s="36"/>
      <c r="C407" s="3">
        <f t="shared" si="117"/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32"/>
      <c r="J407" s="36"/>
      <c r="K407" s="36"/>
      <c r="L407" s="36"/>
      <c r="M407" s="36"/>
      <c r="N407" s="36"/>
      <c r="O407" s="36"/>
      <c r="P407" s="36"/>
      <c r="Q407" s="5"/>
      <c r="R407" s="5"/>
      <c r="S407" s="5"/>
      <c r="T407" s="5"/>
    </row>
    <row r="408" spans="1:20" ht="48" customHeight="1" x14ac:dyDescent="0.25">
      <c r="A408" s="27" t="s">
        <v>182</v>
      </c>
      <c r="B408" s="33" t="s">
        <v>18</v>
      </c>
      <c r="C408" s="3">
        <f t="shared" si="117"/>
        <v>1000</v>
      </c>
      <c r="D408" s="17">
        <f t="shared" ref="D408:H408" si="126">D409+D410+D411+D412</f>
        <v>1000</v>
      </c>
      <c r="E408" s="17">
        <f t="shared" si="126"/>
        <v>0</v>
      </c>
      <c r="F408" s="17">
        <f t="shared" si="126"/>
        <v>0</v>
      </c>
      <c r="G408" s="17">
        <f t="shared" si="126"/>
        <v>0</v>
      </c>
      <c r="H408" s="17">
        <f t="shared" si="126"/>
        <v>0</v>
      </c>
      <c r="I408" s="30" t="s">
        <v>183</v>
      </c>
      <c r="J408" s="33" t="s">
        <v>42</v>
      </c>
      <c r="K408" s="33">
        <v>0</v>
      </c>
      <c r="L408" s="33">
        <v>1</v>
      </c>
      <c r="M408" s="33">
        <v>0</v>
      </c>
      <c r="N408" s="33">
        <v>0</v>
      </c>
      <c r="O408" s="33">
        <v>0</v>
      </c>
      <c r="P408" s="33">
        <v>0</v>
      </c>
      <c r="Q408" s="5"/>
      <c r="R408" s="5"/>
      <c r="S408" s="5"/>
      <c r="T408" s="5"/>
    </row>
    <row r="409" spans="1:20" ht="15.75" customHeight="1" x14ac:dyDescent="0.25">
      <c r="A409" s="6" t="s">
        <v>5</v>
      </c>
      <c r="B409" s="34"/>
      <c r="C409" s="3">
        <f t="shared" si="117"/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31"/>
      <c r="J409" s="34"/>
      <c r="K409" s="34"/>
      <c r="L409" s="34"/>
      <c r="M409" s="34"/>
      <c r="N409" s="34"/>
      <c r="O409" s="34"/>
      <c r="P409" s="34"/>
      <c r="Q409" s="5"/>
      <c r="R409" s="5"/>
      <c r="S409" s="5"/>
      <c r="T409" s="5"/>
    </row>
    <row r="410" spans="1:20" ht="15.75" customHeight="1" x14ac:dyDescent="0.25">
      <c r="A410" s="6" t="s">
        <v>16</v>
      </c>
      <c r="B410" s="34"/>
      <c r="C410" s="3">
        <f t="shared" si="117"/>
        <v>1000</v>
      </c>
      <c r="D410" s="4">
        <v>1000</v>
      </c>
      <c r="E410" s="4">
        <v>0</v>
      </c>
      <c r="F410" s="4">
        <v>0</v>
      </c>
      <c r="G410" s="4">
        <v>0</v>
      </c>
      <c r="H410" s="4">
        <v>0</v>
      </c>
      <c r="I410" s="31"/>
      <c r="J410" s="34"/>
      <c r="K410" s="34"/>
      <c r="L410" s="34"/>
      <c r="M410" s="34"/>
      <c r="N410" s="34"/>
      <c r="O410" s="34"/>
      <c r="P410" s="34"/>
      <c r="Q410" s="5"/>
      <c r="R410" s="5"/>
      <c r="S410" s="5"/>
      <c r="T410" s="5"/>
    </row>
    <row r="411" spans="1:20" ht="14.25" customHeight="1" x14ac:dyDescent="0.25">
      <c r="A411" s="6" t="s">
        <v>4</v>
      </c>
      <c r="B411" s="34"/>
      <c r="C411" s="3">
        <f t="shared" si="117"/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31"/>
      <c r="J411" s="34"/>
      <c r="K411" s="34"/>
      <c r="L411" s="34"/>
      <c r="M411" s="34"/>
      <c r="N411" s="34"/>
      <c r="O411" s="34"/>
      <c r="P411" s="34"/>
      <c r="Q411" s="5"/>
      <c r="R411" s="5"/>
      <c r="S411" s="5"/>
      <c r="T411" s="5"/>
    </row>
    <row r="412" spans="1:20" ht="15.75" customHeight="1" x14ac:dyDescent="0.25">
      <c r="A412" s="6" t="s">
        <v>17</v>
      </c>
      <c r="B412" s="36"/>
      <c r="C412" s="3">
        <f t="shared" si="117"/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32"/>
      <c r="J412" s="36"/>
      <c r="K412" s="36"/>
      <c r="L412" s="36"/>
      <c r="M412" s="36"/>
      <c r="N412" s="36"/>
      <c r="O412" s="36"/>
      <c r="P412" s="36"/>
      <c r="Q412" s="5"/>
      <c r="R412" s="5"/>
      <c r="S412" s="5"/>
      <c r="T412" s="5"/>
    </row>
    <row r="413" spans="1:20" ht="53.25" customHeight="1" x14ac:dyDescent="0.25">
      <c r="A413" s="41" t="s">
        <v>128</v>
      </c>
      <c r="B413" s="42"/>
      <c r="C413" s="3">
        <f>E413+F413+H413+D413+G413</f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16"/>
      <c r="J413" s="28"/>
      <c r="K413" s="28"/>
      <c r="L413" s="28"/>
      <c r="M413" s="28"/>
      <c r="N413" s="28"/>
      <c r="O413" s="28"/>
      <c r="P413" s="28"/>
      <c r="Q413" s="5"/>
      <c r="R413" s="5"/>
      <c r="S413" s="5"/>
      <c r="T413" s="5"/>
    </row>
    <row r="414" spans="1:20" ht="58.5" customHeight="1" x14ac:dyDescent="0.25">
      <c r="A414" s="27" t="s">
        <v>107</v>
      </c>
      <c r="B414" s="33" t="s">
        <v>18</v>
      </c>
      <c r="C414" s="3">
        <f t="shared" ref="C414:C428" si="127">E414+F414+H414+D414+G414</f>
        <v>0</v>
      </c>
      <c r="D414" s="17">
        <f t="shared" ref="D414:H414" si="128">D415+D416+D417+D418</f>
        <v>0</v>
      </c>
      <c r="E414" s="17">
        <f t="shared" si="128"/>
        <v>0</v>
      </c>
      <c r="F414" s="17">
        <f t="shared" si="128"/>
        <v>0</v>
      </c>
      <c r="G414" s="17">
        <f t="shared" si="128"/>
        <v>0</v>
      </c>
      <c r="H414" s="17">
        <f t="shared" si="128"/>
        <v>0</v>
      </c>
      <c r="I414" s="30" t="s">
        <v>119</v>
      </c>
      <c r="J414" s="33" t="s">
        <v>6</v>
      </c>
      <c r="K414" s="33">
        <v>40</v>
      </c>
      <c r="L414" s="33">
        <v>78</v>
      </c>
      <c r="M414" s="33">
        <v>100</v>
      </c>
      <c r="N414" s="33">
        <v>100</v>
      </c>
      <c r="O414" s="33">
        <v>100</v>
      </c>
      <c r="P414" s="33">
        <v>100</v>
      </c>
      <c r="Q414" s="5"/>
      <c r="R414" s="5"/>
      <c r="S414" s="5"/>
      <c r="T414" s="5"/>
    </row>
    <row r="415" spans="1:20" ht="15.75" customHeight="1" x14ac:dyDescent="0.25">
      <c r="A415" s="6" t="s">
        <v>5</v>
      </c>
      <c r="B415" s="34"/>
      <c r="C415" s="3">
        <f t="shared" si="127"/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31"/>
      <c r="J415" s="34"/>
      <c r="K415" s="34"/>
      <c r="L415" s="34"/>
      <c r="M415" s="34"/>
      <c r="N415" s="34"/>
      <c r="O415" s="34"/>
      <c r="P415" s="34"/>
      <c r="Q415" s="5"/>
      <c r="R415" s="5"/>
      <c r="S415" s="5"/>
      <c r="T415" s="5"/>
    </row>
    <row r="416" spans="1:20" ht="15.75" customHeight="1" x14ac:dyDescent="0.25">
      <c r="A416" s="6" t="s">
        <v>16</v>
      </c>
      <c r="B416" s="34"/>
      <c r="C416" s="3">
        <f t="shared" si="127"/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31"/>
      <c r="J416" s="34"/>
      <c r="K416" s="34"/>
      <c r="L416" s="34"/>
      <c r="M416" s="34"/>
      <c r="N416" s="34"/>
      <c r="O416" s="34"/>
      <c r="P416" s="34"/>
      <c r="Q416" s="5"/>
      <c r="R416" s="5"/>
      <c r="S416" s="5"/>
      <c r="T416" s="5"/>
    </row>
    <row r="417" spans="1:20" ht="15.75" customHeight="1" x14ac:dyDescent="0.25">
      <c r="A417" s="6" t="s">
        <v>4</v>
      </c>
      <c r="B417" s="34"/>
      <c r="C417" s="3">
        <f t="shared" si="127"/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31"/>
      <c r="J417" s="34"/>
      <c r="K417" s="34"/>
      <c r="L417" s="34"/>
      <c r="M417" s="34"/>
      <c r="N417" s="34"/>
      <c r="O417" s="34"/>
      <c r="P417" s="34"/>
      <c r="Q417" s="5"/>
      <c r="R417" s="5"/>
      <c r="S417" s="5"/>
      <c r="T417" s="5"/>
    </row>
    <row r="418" spans="1:20" ht="15.75" customHeight="1" x14ac:dyDescent="0.25">
      <c r="A418" s="6" t="s">
        <v>17</v>
      </c>
      <c r="B418" s="36"/>
      <c r="C418" s="3">
        <f t="shared" si="127"/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32"/>
      <c r="J418" s="36"/>
      <c r="K418" s="36"/>
      <c r="L418" s="36"/>
      <c r="M418" s="36"/>
      <c r="N418" s="36"/>
      <c r="O418" s="36"/>
      <c r="P418" s="36"/>
      <c r="Q418" s="5"/>
      <c r="R418" s="5"/>
      <c r="S418" s="5"/>
      <c r="T418" s="5"/>
    </row>
    <row r="419" spans="1:20" ht="58.5" customHeight="1" x14ac:dyDescent="0.25">
      <c r="A419" s="27" t="s">
        <v>108</v>
      </c>
      <c r="B419" s="33" t="s">
        <v>18</v>
      </c>
      <c r="C419" s="3">
        <f t="shared" si="127"/>
        <v>0</v>
      </c>
      <c r="D419" s="17">
        <f t="shared" ref="D419:H419" si="129">D420+D421+D422+D423</f>
        <v>0</v>
      </c>
      <c r="E419" s="17">
        <f t="shared" si="129"/>
        <v>0</v>
      </c>
      <c r="F419" s="17">
        <f t="shared" si="129"/>
        <v>0</v>
      </c>
      <c r="G419" s="17">
        <f t="shared" si="129"/>
        <v>0</v>
      </c>
      <c r="H419" s="17">
        <f t="shared" si="129"/>
        <v>0</v>
      </c>
      <c r="I419" s="30" t="s">
        <v>120</v>
      </c>
      <c r="J419" s="33" t="s">
        <v>6</v>
      </c>
      <c r="K419" s="33">
        <v>0</v>
      </c>
      <c r="L419" s="33">
        <v>72</v>
      </c>
      <c r="M419" s="33">
        <v>75</v>
      </c>
      <c r="N419" s="33">
        <v>78</v>
      </c>
      <c r="O419" s="33">
        <v>81</v>
      </c>
      <c r="P419" s="33">
        <v>85</v>
      </c>
      <c r="Q419" s="5"/>
      <c r="R419" s="5"/>
      <c r="S419" s="5"/>
      <c r="T419" s="5"/>
    </row>
    <row r="420" spans="1:20" ht="15.75" customHeight="1" x14ac:dyDescent="0.25">
      <c r="A420" s="6" t="s">
        <v>5</v>
      </c>
      <c r="B420" s="34"/>
      <c r="C420" s="3">
        <f t="shared" si="127"/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31"/>
      <c r="J420" s="34"/>
      <c r="K420" s="34"/>
      <c r="L420" s="34"/>
      <c r="M420" s="34"/>
      <c r="N420" s="34"/>
      <c r="O420" s="34"/>
      <c r="P420" s="34"/>
      <c r="Q420" s="5"/>
      <c r="R420" s="5"/>
      <c r="S420" s="5"/>
      <c r="T420" s="5"/>
    </row>
    <row r="421" spans="1:20" ht="15.75" customHeight="1" x14ac:dyDescent="0.25">
      <c r="A421" s="6" t="s">
        <v>16</v>
      </c>
      <c r="B421" s="34"/>
      <c r="C421" s="3">
        <f t="shared" si="127"/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31"/>
      <c r="J421" s="34"/>
      <c r="K421" s="34"/>
      <c r="L421" s="34"/>
      <c r="M421" s="34"/>
      <c r="N421" s="34"/>
      <c r="O421" s="34"/>
      <c r="P421" s="34"/>
      <c r="Q421" s="5"/>
      <c r="R421" s="5"/>
      <c r="S421" s="5"/>
      <c r="T421" s="5"/>
    </row>
    <row r="422" spans="1:20" ht="15.75" customHeight="1" x14ac:dyDescent="0.25">
      <c r="A422" s="6" t="s">
        <v>4</v>
      </c>
      <c r="B422" s="34"/>
      <c r="C422" s="3">
        <f t="shared" si="127"/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31"/>
      <c r="J422" s="34"/>
      <c r="K422" s="34"/>
      <c r="L422" s="34"/>
      <c r="M422" s="34"/>
      <c r="N422" s="34"/>
      <c r="O422" s="34"/>
      <c r="P422" s="34"/>
      <c r="Q422" s="5"/>
      <c r="R422" s="5"/>
      <c r="S422" s="5"/>
      <c r="T422" s="5"/>
    </row>
    <row r="423" spans="1:20" ht="15.75" customHeight="1" x14ac:dyDescent="0.25">
      <c r="A423" s="6" t="s">
        <v>17</v>
      </c>
      <c r="B423" s="36"/>
      <c r="C423" s="3">
        <f t="shared" si="127"/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32"/>
      <c r="J423" s="36"/>
      <c r="K423" s="36"/>
      <c r="L423" s="36"/>
      <c r="M423" s="36"/>
      <c r="N423" s="36"/>
      <c r="O423" s="36"/>
      <c r="P423" s="36"/>
      <c r="Q423" s="5"/>
      <c r="R423" s="5"/>
      <c r="S423" s="5"/>
      <c r="T423" s="5"/>
    </row>
    <row r="424" spans="1:20" ht="68.25" customHeight="1" x14ac:dyDescent="0.25">
      <c r="A424" s="27" t="s">
        <v>129</v>
      </c>
      <c r="B424" s="33" t="s">
        <v>18</v>
      </c>
      <c r="C424" s="3">
        <f t="shared" si="127"/>
        <v>0</v>
      </c>
      <c r="D424" s="17">
        <f t="shared" ref="D424:H424" si="130">D425+D426+D427+D428</f>
        <v>0</v>
      </c>
      <c r="E424" s="17">
        <f t="shared" si="130"/>
        <v>0</v>
      </c>
      <c r="F424" s="17">
        <f t="shared" si="130"/>
        <v>0</v>
      </c>
      <c r="G424" s="17">
        <f t="shared" si="130"/>
        <v>0</v>
      </c>
      <c r="H424" s="17">
        <f t="shared" si="130"/>
        <v>0</v>
      </c>
      <c r="I424" s="30" t="s">
        <v>121</v>
      </c>
      <c r="J424" s="33" t="s">
        <v>6</v>
      </c>
      <c r="K424" s="33">
        <v>0</v>
      </c>
      <c r="L424" s="33">
        <v>30</v>
      </c>
      <c r="M424" s="33">
        <v>40</v>
      </c>
      <c r="N424" s="33">
        <v>50</v>
      </c>
      <c r="O424" s="33">
        <v>60</v>
      </c>
      <c r="P424" s="33">
        <v>75</v>
      </c>
      <c r="Q424" s="5"/>
      <c r="R424" s="5"/>
      <c r="S424" s="5"/>
      <c r="T424" s="5"/>
    </row>
    <row r="425" spans="1:20" ht="15.75" customHeight="1" x14ac:dyDescent="0.25">
      <c r="A425" s="6" t="s">
        <v>5</v>
      </c>
      <c r="B425" s="34"/>
      <c r="C425" s="3">
        <f t="shared" si="127"/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31"/>
      <c r="J425" s="34"/>
      <c r="K425" s="34"/>
      <c r="L425" s="34"/>
      <c r="M425" s="34"/>
      <c r="N425" s="34"/>
      <c r="O425" s="34"/>
      <c r="P425" s="34"/>
      <c r="Q425" s="5"/>
      <c r="R425" s="5"/>
      <c r="S425" s="5"/>
      <c r="T425" s="5"/>
    </row>
    <row r="426" spans="1:20" ht="15.75" customHeight="1" x14ac:dyDescent="0.25">
      <c r="A426" s="6" t="s">
        <v>16</v>
      </c>
      <c r="B426" s="34"/>
      <c r="C426" s="3">
        <f t="shared" si="127"/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31"/>
      <c r="J426" s="34"/>
      <c r="K426" s="34"/>
      <c r="L426" s="34"/>
      <c r="M426" s="34"/>
      <c r="N426" s="34"/>
      <c r="O426" s="34"/>
      <c r="P426" s="34"/>
      <c r="Q426" s="5"/>
      <c r="R426" s="5"/>
      <c r="S426" s="5"/>
      <c r="T426" s="5"/>
    </row>
    <row r="427" spans="1:20" ht="15.75" customHeight="1" x14ac:dyDescent="0.25">
      <c r="A427" s="6" t="s">
        <v>4</v>
      </c>
      <c r="B427" s="34"/>
      <c r="C427" s="3">
        <f t="shared" si="127"/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31"/>
      <c r="J427" s="34"/>
      <c r="K427" s="34"/>
      <c r="L427" s="34"/>
      <c r="M427" s="34"/>
      <c r="N427" s="34"/>
      <c r="O427" s="34"/>
      <c r="P427" s="34"/>
      <c r="Q427" s="5"/>
      <c r="R427" s="5"/>
      <c r="S427" s="5"/>
      <c r="T427" s="5"/>
    </row>
    <row r="428" spans="1:20" ht="15.75" customHeight="1" x14ac:dyDescent="0.25">
      <c r="A428" s="6" t="s">
        <v>17</v>
      </c>
      <c r="B428" s="36"/>
      <c r="C428" s="3">
        <f t="shared" si="127"/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32"/>
      <c r="J428" s="36"/>
      <c r="K428" s="36"/>
      <c r="L428" s="36"/>
      <c r="M428" s="36"/>
      <c r="N428" s="36"/>
      <c r="O428" s="36"/>
      <c r="P428" s="36"/>
      <c r="Q428" s="5"/>
      <c r="R428" s="5"/>
      <c r="S428" s="5"/>
      <c r="T428" s="5"/>
    </row>
    <row r="429" spans="1:20" ht="53.25" customHeight="1" x14ac:dyDescent="0.25">
      <c r="A429" s="41" t="s">
        <v>189</v>
      </c>
      <c r="B429" s="42"/>
      <c r="C429" s="21">
        <f>E429+F429+H429+D429+G429</f>
        <v>860</v>
      </c>
      <c r="D429" s="21">
        <f>D434+D439+D444+D449+D454+D459+D464+D469+D474+D479+D484+D489+D494+D499+D504+D509</f>
        <v>0</v>
      </c>
      <c r="E429" s="21">
        <f t="shared" ref="E429:H430" si="131">E434+E439+E444+E449+E454+E459+E464+E469+E474+E479+E484+E489+E494+E499+E504+E509</f>
        <v>215</v>
      </c>
      <c r="F429" s="21">
        <f t="shared" si="131"/>
        <v>215</v>
      </c>
      <c r="G429" s="21">
        <f t="shared" si="131"/>
        <v>215</v>
      </c>
      <c r="H429" s="21">
        <f t="shared" si="131"/>
        <v>215</v>
      </c>
      <c r="I429" s="16"/>
      <c r="J429" s="28"/>
      <c r="K429" s="28"/>
      <c r="L429" s="28"/>
      <c r="M429" s="28"/>
      <c r="N429" s="28"/>
      <c r="O429" s="28"/>
      <c r="P429" s="28"/>
      <c r="Q429" s="5"/>
      <c r="R429" s="5"/>
      <c r="S429" s="5"/>
      <c r="T429" s="5"/>
    </row>
    <row r="430" spans="1:20" ht="15.75" customHeight="1" x14ac:dyDescent="0.25">
      <c r="A430" s="43" t="s">
        <v>5</v>
      </c>
      <c r="B430" s="44"/>
      <c r="C430" s="3">
        <f>E430+F430+H430+D430+G430</f>
        <v>0</v>
      </c>
      <c r="D430" s="3">
        <f>D435+D440+D445+D450+D455+D460+D465+D470+D475+D480+D485+D490+D495+D500+D505+D510</f>
        <v>0</v>
      </c>
      <c r="E430" s="3">
        <f t="shared" si="131"/>
        <v>0</v>
      </c>
      <c r="F430" s="3">
        <f t="shared" si="131"/>
        <v>0</v>
      </c>
      <c r="G430" s="3">
        <f t="shared" si="131"/>
        <v>0</v>
      </c>
      <c r="H430" s="3">
        <f t="shared" si="131"/>
        <v>0</v>
      </c>
      <c r="I430" s="16"/>
      <c r="J430" s="28"/>
      <c r="K430" s="28"/>
      <c r="L430" s="28"/>
      <c r="M430" s="28"/>
      <c r="N430" s="28"/>
      <c r="O430" s="28"/>
      <c r="P430" s="28"/>
      <c r="Q430" s="5"/>
      <c r="R430" s="5"/>
      <c r="S430" s="5"/>
      <c r="T430" s="5"/>
    </row>
    <row r="431" spans="1:20" ht="15.75" customHeight="1" x14ac:dyDescent="0.25">
      <c r="A431" s="43" t="s">
        <v>16</v>
      </c>
      <c r="B431" s="44"/>
      <c r="C431" s="3">
        <f t="shared" ref="C431:C433" si="132">E431+F431+H431+D431+G431</f>
        <v>0</v>
      </c>
      <c r="D431" s="3">
        <f t="shared" ref="D431:H433" si="133">D436+D441+D446+D451+D456+D461+D466+D471+D476+D481+D486+D491+D496+D501+D506+D511</f>
        <v>0</v>
      </c>
      <c r="E431" s="3">
        <f t="shared" si="133"/>
        <v>0</v>
      </c>
      <c r="F431" s="3">
        <f t="shared" si="133"/>
        <v>0</v>
      </c>
      <c r="G431" s="3">
        <f t="shared" si="133"/>
        <v>0</v>
      </c>
      <c r="H431" s="3">
        <f t="shared" si="133"/>
        <v>0</v>
      </c>
      <c r="I431" s="16"/>
      <c r="J431" s="28"/>
      <c r="K431" s="28"/>
      <c r="L431" s="28"/>
      <c r="M431" s="28"/>
      <c r="N431" s="28"/>
      <c r="O431" s="28"/>
      <c r="P431" s="28"/>
      <c r="Q431" s="5"/>
      <c r="R431" s="5"/>
      <c r="S431" s="5"/>
      <c r="T431" s="5"/>
    </row>
    <row r="432" spans="1:20" ht="15.75" customHeight="1" x14ac:dyDescent="0.25">
      <c r="A432" s="43" t="s">
        <v>4</v>
      </c>
      <c r="B432" s="44"/>
      <c r="C432" s="3">
        <f t="shared" si="132"/>
        <v>860</v>
      </c>
      <c r="D432" s="3">
        <f t="shared" si="133"/>
        <v>0</v>
      </c>
      <c r="E432" s="3">
        <f t="shared" si="133"/>
        <v>215</v>
      </c>
      <c r="F432" s="3">
        <f t="shared" si="133"/>
        <v>215</v>
      </c>
      <c r="G432" s="3">
        <f t="shared" si="133"/>
        <v>215</v>
      </c>
      <c r="H432" s="3">
        <f t="shared" si="133"/>
        <v>215</v>
      </c>
      <c r="I432" s="16"/>
      <c r="J432" s="28"/>
      <c r="K432" s="28"/>
      <c r="L432" s="28"/>
      <c r="M432" s="28"/>
      <c r="N432" s="28"/>
      <c r="O432" s="28"/>
      <c r="P432" s="28"/>
      <c r="Q432" s="5"/>
      <c r="R432" s="5"/>
      <c r="S432" s="5"/>
      <c r="T432" s="5"/>
    </row>
    <row r="433" spans="1:20" ht="15.75" customHeight="1" x14ac:dyDescent="0.25">
      <c r="A433" s="43" t="s">
        <v>17</v>
      </c>
      <c r="B433" s="44"/>
      <c r="C433" s="3">
        <f t="shared" si="132"/>
        <v>0</v>
      </c>
      <c r="D433" s="3">
        <f t="shared" si="133"/>
        <v>0</v>
      </c>
      <c r="E433" s="3">
        <f t="shared" si="133"/>
        <v>0</v>
      </c>
      <c r="F433" s="3">
        <f t="shared" si="133"/>
        <v>0</v>
      </c>
      <c r="G433" s="3">
        <f t="shared" si="133"/>
        <v>0</v>
      </c>
      <c r="H433" s="3">
        <f t="shared" si="133"/>
        <v>0</v>
      </c>
      <c r="I433" s="16"/>
      <c r="J433" s="28"/>
      <c r="K433" s="28"/>
      <c r="L433" s="28"/>
      <c r="M433" s="28"/>
      <c r="N433" s="28"/>
      <c r="O433" s="28"/>
      <c r="P433" s="28"/>
      <c r="Q433" s="5"/>
      <c r="R433" s="5"/>
      <c r="S433" s="5"/>
      <c r="T433" s="5"/>
    </row>
    <row r="434" spans="1:20" ht="38.25" customHeight="1" x14ac:dyDescent="0.25">
      <c r="A434" s="27" t="s">
        <v>190</v>
      </c>
      <c r="B434" s="33" t="s">
        <v>18</v>
      </c>
      <c r="C434" s="19">
        <f>D434+E434+F434+G434+H434</f>
        <v>80</v>
      </c>
      <c r="D434" s="19">
        <f>D435+D436+D437+D438</f>
        <v>0</v>
      </c>
      <c r="E434" s="19">
        <f>E435+E436+E437+E438</f>
        <v>20</v>
      </c>
      <c r="F434" s="19">
        <f>F435+F436+F437+F438</f>
        <v>20</v>
      </c>
      <c r="G434" s="22">
        <f t="shared" ref="G434:H434" si="134">G435+G436+G437+G438</f>
        <v>20</v>
      </c>
      <c r="H434" s="22">
        <f t="shared" si="134"/>
        <v>20</v>
      </c>
      <c r="I434" s="30" t="s">
        <v>191</v>
      </c>
      <c r="J434" s="33" t="s">
        <v>6</v>
      </c>
      <c r="K434" s="33">
        <v>70</v>
      </c>
      <c r="L434" s="33">
        <v>80</v>
      </c>
      <c r="M434" s="33">
        <v>85</v>
      </c>
      <c r="N434" s="33">
        <v>90</v>
      </c>
      <c r="O434" s="33">
        <v>90</v>
      </c>
      <c r="P434" s="33">
        <v>90</v>
      </c>
      <c r="Q434" s="5"/>
      <c r="R434" s="5"/>
      <c r="S434" s="5"/>
      <c r="T434" s="5"/>
    </row>
    <row r="435" spans="1:20" ht="15.75" customHeight="1" x14ac:dyDescent="0.25">
      <c r="A435" s="6" t="s">
        <v>5</v>
      </c>
      <c r="B435" s="34"/>
      <c r="C435" s="4">
        <f>D435+E435+F435+G435+H435</f>
        <v>0</v>
      </c>
      <c r="D435" s="4">
        <v>0</v>
      </c>
      <c r="E435" s="3">
        <v>0</v>
      </c>
      <c r="F435" s="4">
        <v>0</v>
      </c>
      <c r="G435" s="4">
        <v>0</v>
      </c>
      <c r="H435" s="4">
        <v>0</v>
      </c>
      <c r="I435" s="31"/>
      <c r="J435" s="34"/>
      <c r="K435" s="34"/>
      <c r="L435" s="34"/>
      <c r="M435" s="34"/>
      <c r="N435" s="34"/>
      <c r="O435" s="34"/>
      <c r="P435" s="34"/>
      <c r="Q435" s="5"/>
      <c r="R435" s="5"/>
      <c r="S435" s="5"/>
      <c r="T435" s="5"/>
    </row>
    <row r="436" spans="1:20" ht="15.75" customHeight="1" x14ac:dyDescent="0.25">
      <c r="A436" s="6" t="s">
        <v>16</v>
      </c>
      <c r="B436" s="34"/>
      <c r="C436" s="4">
        <f t="shared" ref="C436:C499" si="135">D436+E436+F436+G436+H436</f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31"/>
      <c r="J436" s="34"/>
      <c r="K436" s="34"/>
      <c r="L436" s="34"/>
      <c r="M436" s="34"/>
      <c r="N436" s="34"/>
      <c r="O436" s="34"/>
      <c r="P436" s="34"/>
      <c r="Q436" s="5"/>
      <c r="R436" s="5"/>
      <c r="S436" s="5"/>
      <c r="T436" s="5"/>
    </row>
    <row r="437" spans="1:20" ht="15.75" customHeight="1" x14ac:dyDescent="0.25">
      <c r="A437" s="6" t="s">
        <v>4</v>
      </c>
      <c r="B437" s="34"/>
      <c r="C437" s="4">
        <f t="shared" si="135"/>
        <v>80</v>
      </c>
      <c r="D437" s="4">
        <v>0</v>
      </c>
      <c r="E437" s="4">
        <v>20</v>
      </c>
      <c r="F437" s="4">
        <v>20</v>
      </c>
      <c r="G437" s="4">
        <v>20</v>
      </c>
      <c r="H437" s="4">
        <v>20</v>
      </c>
      <c r="I437" s="31"/>
      <c r="J437" s="34"/>
      <c r="K437" s="34"/>
      <c r="L437" s="34"/>
      <c r="M437" s="34"/>
      <c r="N437" s="34"/>
      <c r="O437" s="34"/>
      <c r="P437" s="34"/>
      <c r="Q437" s="5"/>
      <c r="R437" s="5"/>
      <c r="S437" s="5"/>
      <c r="T437" s="5"/>
    </row>
    <row r="438" spans="1:20" ht="15.75" customHeight="1" x14ac:dyDescent="0.25">
      <c r="A438" s="6" t="s">
        <v>17</v>
      </c>
      <c r="B438" s="36"/>
      <c r="C438" s="4">
        <f t="shared" si="135"/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32"/>
      <c r="J438" s="36"/>
      <c r="K438" s="36"/>
      <c r="L438" s="36"/>
      <c r="M438" s="36"/>
      <c r="N438" s="36"/>
      <c r="O438" s="36"/>
      <c r="P438" s="36"/>
      <c r="Q438" s="5"/>
      <c r="R438" s="5"/>
      <c r="S438" s="5"/>
      <c r="T438" s="5"/>
    </row>
    <row r="439" spans="1:20" ht="28.5" customHeight="1" x14ac:dyDescent="0.25">
      <c r="A439" s="27" t="s">
        <v>192</v>
      </c>
      <c r="B439" s="33" t="s">
        <v>18</v>
      </c>
      <c r="C439" s="19">
        <f t="shared" si="135"/>
        <v>0</v>
      </c>
      <c r="D439" s="19">
        <f>D440+D441+D442+D443</f>
        <v>0</v>
      </c>
      <c r="E439" s="19">
        <f>E440+E441+E442+E443</f>
        <v>0</v>
      </c>
      <c r="F439" s="19">
        <f>F440+F441+F442+F443</f>
        <v>0</v>
      </c>
      <c r="G439" s="22">
        <f t="shared" ref="G439:H439" si="136">G440+G441+G442+G443</f>
        <v>0</v>
      </c>
      <c r="H439" s="22">
        <f t="shared" si="136"/>
        <v>0</v>
      </c>
      <c r="I439" s="30" t="s">
        <v>193</v>
      </c>
      <c r="J439" s="33" t="s">
        <v>6</v>
      </c>
      <c r="K439" s="33">
        <v>60</v>
      </c>
      <c r="L439" s="33">
        <v>65</v>
      </c>
      <c r="M439" s="33">
        <v>70</v>
      </c>
      <c r="N439" s="33">
        <v>70</v>
      </c>
      <c r="O439" s="33">
        <v>70</v>
      </c>
      <c r="P439" s="33">
        <v>70</v>
      </c>
      <c r="Q439" s="5"/>
      <c r="R439" s="5"/>
      <c r="S439" s="5"/>
      <c r="T439" s="5"/>
    </row>
    <row r="440" spans="1:20" ht="15.75" customHeight="1" x14ac:dyDescent="0.25">
      <c r="A440" s="6" t="s">
        <v>5</v>
      </c>
      <c r="B440" s="34"/>
      <c r="C440" s="4">
        <f t="shared" si="135"/>
        <v>0</v>
      </c>
      <c r="D440" s="4">
        <v>0</v>
      </c>
      <c r="E440" s="3">
        <v>0</v>
      </c>
      <c r="F440" s="4">
        <v>0</v>
      </c>
      <c r="G440" s="4">
        <v>0</v>
      </c>
      <c r="H440" s="4">
        <v>0</v>
      </c>
      <c r="I440" s="31"/>
      <c r="J440" s="34"/>
      <c r="K440" s="34"/>
      <c r="L440" s="34"/>
      <c r="M440" s="34"/>
      <c r="N440" s="34"/>
      <c r="O440" s="34"/>
      <c r="P440" s="34"/>
      <c r="Q440" s="5"/>
      <c r="R440" s="5"/>
      <c r="S440" s="5"/>
      <c r="T440" s="5"/>
    </row>
    <row r="441" spans="1:20" ht="15.75" customHeight="1" x14ac:dyDescent="0.25">
      <c r="A441" s="6" t="s">
        <v>16</v>
      </c>
      <c r="B441" s="34"/>
      <c r="C441" s="4">
        <f t="shared" si="135"/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31"/>
      <c r="J441" s="34"/>
      <c r="K441" s="34"/>
      <c r="L441" s="34"/>
      <c r="M441" s="34"/>
      <c r="N441" s="34"/>
      <c r="O441" s="34"/>
      <c r="P441" s="34"/>
      <c r="Q441" s="5"/>
      <c r="R441" s="5"/>
      <c r="S441" s="5"/>
      <c r="T441" s="5"/>
    </row>
    <row r="442" spans="1:20" ht="15.75" customHeight="1" x14ac:dyDescent="0.25">
      <c r="A442" s="6" t="s">
        <v>4</v>
      </c>
      <c r="B442" s="34"/>
      <c r="C442" s="4">
        <f t="shared" si="135"/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31"/>
      <c r="J442" s="34"/>
      <c r="K442" s="34"/>
      <c r="L442" s="34"/>
      <c r="M442" s="34"/>
      <c r="N442" s="34"/>
      <c r="O442" s="34"/>
      <c r="P442" s="34"/>
      <c r="Q442" s="5"/>
      <c r="R442" s="5"/>
      <c r="S442" s="5"/>
      <c r="T442" s="5"/>
    </row>
    <row r="443" spans="1:20" ht="15.75" customHeight="1" x14ac:dyDescent="0.25">
      <c r="A443" s="6" t="s">
        <v>17</v>
      </c>
      <c r="B443" s="36"/>
      <c r="C443" s="4">
        <f t="shared" si="135"/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32"/>
      <c r="J443" s="36"/>
      <c r="K443" s="36"/>
      <c r="L443" s="36"/>
      <c r="M443" s="36"/>
      <c r="N443" s="36"/>
      <c r="O443" s="36"/>
      <c r="P443" s="36"/>
      <c r="Q443" s="5"/>
      <c r="R443" s="5"/>
      <c r="S443" s="5"/>
      <c r="T443" s="5"/>
    </row>
    <row r="444" spans="1:20" ht="39" customHeight="1" x14ac:dyDescent="0.25">
      <c r="A444" s="27" t="s">
        <v>194</v>
      </c>
      <c r="B444" s="33" t="s">
        <v>18</v>
      </c>
      <c r="C444" s="19">
        <f t="shared" si="135"/>
        <v>40</v>
      </c>
      <c r="D444" s="19">
        <f>D445+D446+D447+D448</f>
        <v>0</v>
      </c>
      <c r="E444" s="19">
        <f>E445+E446+E447+E448</f>
        <v>10</v>
      </c>
      <c r="F444" s="19">
        <f>F445+F446+F447+F448</f>
        <v>10</v>
      </c>
      <c r="G444" s="22">
        <f t="shared" ref="G444:H444" si="137">G445+G446+G447+G448</f>
        <v>10</v>
      </c>
      <c r="H444" s="22">
        <f t="shared" si="137"/>
        <v>10</v>
      </c>
      <c r="I444" s="30" t="s">
        <v>195</v>
      </c>
      <c r="J444" s="33" t="s">
        <v>8</v>
      </c>
      <c r="K444" s="33">
        <v>19</v>
      </c>
      <c r="L444" s="33">
        <v>19</v>
      </c>
      <c r="M444" s="33">
        <v>19</v>
      </c>
      <c r="N444" s="33">
        <v>19</v>
      </c>
      <c r="O444" s="33">
        <v>19</v>
      </c>
      <c r="P444" s="33">
        <v>19</v>
      </c>
      <c r="Q444" s="5"/>
      <c r="R444" s="5"/>
      <c r="S444" s="5"/>
      <c r="T444" s="5"/>
    </row>
    <row r="445" spans="1:20" ht="15.75" customHeight="1" x14ac:dyDescent="0.25">
      <c r="A445" s="6" t="s">
        <v>5</v>
      </c>
      <c r="B445" s="34"/>
      <c r="C445" s="4">
        <f t="shared" si="135"/>
        <v>0</v>
      </c>
      <c r="D445" s="4">
        <v>0</v>
      </c>
      <c r="E445" s="3">
        <v>0</v>
      </c>
      <c r="F445" s="4">
        <v>0</v>
      </c>
      <c r="G445" s="4">
        <v>0</v>
      </c>
      <c r="H445" s="4">
        <v>0</v>
      </c>
      <c r="I445" s="31"/>
      <c r="J445" s="34"/>
      <c r="K445" s="34"/>
      <c r="L445" s="34"/>
      <c r="M445" s="34"/>
      <c r="N445" s="34"/>
      <c r="O445" s="34"/>
      <c r="P445" s="34"/>
      <c r="Q445" s="5"/>
      <c r="R445" s="5"/>
      <c r="S445" s="5"/>
      <c r="T445" s="5"/>
    </row>
    <row r="446" spans="1:20" ht="15.75" customHeight="1" x14ac:dyDescent="0.25">
      <c r="A446" s="6" t="s">
        <v>16</v>
      </c>
      <c r="B446" s="34"/>
      <c r="C446" s="4">
        <f t="shared" si="135"/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31"/>
      <c r="J446" s="34"/>
      <c r="K446" s="34"/>
      <c r="L446" s="34"/>
      <c r="M446" s="34"/>
      <c r="N446" s="34"/>
      <c r="O446" s="34"/>
      <c r="P446" s="34"/>
      <c r="Q446" s="5"/>
      <c r="R446" s="5"/>
      <c r="S446" s="5"/>
      <c r="T446" s="5"/>
    </row>
    <row r="447" spans="1:20" ht="15.75" customHeight="1" x14ac:dyDescent="0.25">
      <c r="A447" s="6" t="s">
        <v>4</v>
      </c>
      <c r="B447" s="34"/>
      <c r="C447" s="4">
        <f t="shared" si="135"/>
        <v>40</v>
      </c>
      <c r="D447" s="4">
        <v>0</v>
      </c>
      <c r="E447" s="4">
        <v>10</v>
      </c>
      <c r="F447" s="4">
        <v>10</v>
      </c>
      <c r="G447" s="4">
        <v>10</v>
      </c>
      <c r="H447" s="4">
        <v>10</v>
      </c>
      <c r="I447" s="31"/>
      <c r="J447" s="34"/>
      <c r="K447" s="34"/>
      <c r="L447" s="34"/>
      <c r="M447" s="34"/>
      <c r="N447" s="34"/>
      <c r="O447" s="34"/>
      <c r="P447" s="34"/>
      <c r="Q447" s="5"/>
      <c r="R447" s="5"/>
      <c r="S447" s="5"/>
      <c r="T447" s="5"/>
    </row>
    <row r="448" spans="1:20" ht="15.75" customHeight="1" x14ac:dyDescent="0.25">
      <c r="A448" s="6" t="s">
        <v>17</v>
      </c>
      <c r="B448" s="36"/>
      <c r="C448" s="4">
        <f t="shared" si="135"/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32"/>
      <c r="J448" s="36"/>
      <c r="K448" s="36"/>
      <c r="L448" s="36"/>
      <c r="M448" s="36"/>
      <c r="N448" s="36"/>
      <c r="O448" s="36"/>
      <c r="P448" s="36"/>
      <c r="Q448" s="5"/>
      <c r="R448" s="5"/>
      <c r="S448" s="5"/>
      <c r="T448" s="5"/>
    </row>
    <row r="449" spans="1:20" ht="43.5" customHeight="1" x14ac:dyDescent="0.25">
      <c r="A449" s="27" t="s">
        <v>196</v>
      </c>
      <c r="B449" s="35" t="s">
        <v>18</v>
      </c>
      <c r="C449" s="19">
        <f t="shared" si="135"/>
        <v>0</v>
      </c>
      <c r="D449" s="19">
        <f>D450+D451+D452+D453</f>
        <v>0</v>
      </c>
      <c r="E449" s="19">
        <f>E450+E451+E452+E453</f>
        <v>0</v>
      </c>
      <c r="F449" s="19">
        <f>F450+F451+F452+F453</f>
        <v>0</v>
      </c>
      <c r="G449" s="22">
        <f t="shared" ref="G449:H449" si="138">G450+G451+G452+G453</f>
        <v>0</v>
      </c>
      <c r="H449" s="22">
        <f t="shared" si="138"/>
        <v>0</v>
      </c>
      <c r="I449" s="30" t="s">
        <v>197</v>
      </c>
      <c r="J449" s="33" t="s">
        <v>198</v>
      </c>
      <c r="K449" s="33">
        <v>8</v>
      </c>
      <c r="L449" s="33">
        <v>8</v>
      </c>
      <c r="M449" s="33">
        <v>8</v>
      </c>
      <c r="N449" s="33">
        <v>8</v>
      </c>
      <c r="O449" s="33">
        <v>8</v>
      </c>
      <c r="P449" s="33">
        <v>8</v>
      </c>
      <c r="Q449" s="5"/>
      <c r="R449" s="5"/>
      <c r="S449" s="5"/>
      <c r="T449" s="5"/>
    </row>
    <row r="450" spans="1:20" ht="15.75" customHeight="1" x14ac:dyDescent="0.25">
      <c r="A450" s="6" t="s">
        <v>5</v>
      </c>
      <c r="B450" s="35"/>
      <c r="C450" s="4">
        <f t="shared" si="135"/>
        <v>0</v>
      </c>
      <c r="D450" s="3">
        <v>0</v>
      </c>
      <c r="E450" s="3">
        <v>0</v>
      </c>
      <c r="F450" s="3">
        <v>0</v>
      </c>
      <c r="G450" s="4">
        <v>0</v>
      </c>
      <c r="H450" s="4">
        <v>0</v>
      </c>
      <c r="I450" s="31"/>
      <c r="J450" s="34"/>
      <c r="K450" s="34"/>
      <c r="L450" s="34"/>
      <c r="M450" s="34"/>
      <c r="N450" s="34"/>
      <c r="O450" s="34"/>
      <c r="P450" s="34"/>
      <c r="Q450" s="5"/>
      <c r="R450" s="5"/>
      <c r="S450" s="5"/>
      <c r="T450" s="5"/>
    </row>
    <row r="451" spans="1:20" ht="15.75" customHeight="1" x14ac:dyDescent="0.25">
      <c r="A451" s="6" t="s">
        <v>16</v>
      </c>
      <c r="B451" s="35"/>
      <c r="C451" s="4">
        <f t="shared" si="135"/>
        <v>0</v>
      </c>
      <c r="D451" s="3">
        <v>0</v>
      </c>
      <c r="E451" s="3">
        <v>0</v>
      </c>
      <c r="F451" s="3">
        <v>0</v>
      </c>
      <c r="G451" s="4">
        <v>0</v>
      </c>
      <c r="H451" s="4">
        <v>0</v>
      </c>
      <c r="I451" s="31"/>
      <c r="J451" s="34"/>
      <c r="K451" s="34"/>
      <c r="L451" s="34"/>
      <c r="M451" s="34"/>
      <c r="N451" s="34"/>
      <c r="O451" s="34"/>
      <c r="P451" s="34"/>
      <c r="Q451" s="5"/>
      <c r="R451" s="5"/>
      <c r="S451" s="5"/>
      <c r="T451" s="5"/>
    </row>
    <row r="452" spans="1:20" ht="15.75" customHeight="1" x14ac:dyDescent="0.25">
      <c r="A452" s="6" t="s">
        <v>4</v>
      </c>
      <c r="B452" s="35"/>
      <c r="C452" s="4">
        <f t="shared" si="135"/>
        <v>0</v>
      </c>
      <c r="D452" s="3">
        <v>0</v>
      </c>
      <c r="E452" s="3">
        <v>0</v>
      </c>
      <c r="F452" s="3">
        <v>0</v>
      </c>
      <c r="G452" s="4">
        <v>0</v>
      </c>
      <c r="H452" s="4">
        <v>0</v>
      </c>
      <c r="I452" s="31"/>
      <c r="J452" s="34"/>
      <c r="K452" s="34"/>
      <c r="L452" s="34"/>
      <c r="M452" s="34"/>
      <c r="N452" s="34"/>
      <c r="O452" s="34"/>
      <c r="P452" s="34"/>
      <c r="Q452" s="5"/>
      <c r="R452" s="5"/>
      <c r="S452" s="5"/>
      <c r="T452" s="5"/>
    </row>
    <row r="453" spans="1:20" ht="15.75" customHeight="1" x14ac:dyDescent="0.25">
      <c r="A453" s="6" t="s">
        <v>17</v>
      </c>
      <c r="B453" s="35"/>
      <c r="C453" s="4">
        <f t="shared" si="135"/>
        <v>0</v>
      </c>
      <c r="D453" s="3">
        <v>0</v>
      </c>
      <c r="E453" s="3">
        <v>0</v>
      </c>
      <c r="F453" s="3">
        <v>0</v>
      </c>
      <c r="G453" s="4">
        <v>0</v>
      </c>
      <c r="H453" s="4">
        <v>0</v>
      </c>
      <c r="I453" s="32"/>
      <c r="J453" s="36"/>
      <c r="K453" s="36"/>
      <c r="L453" s="36"/>
      <c r="M453" s="36"/>
      <c r="N453" s="36"/>
      <c r="O453" s="36"/>
      <c r="P453" s="36"/>
      <c r="Q453" s="5"/>
      <c r="R453" s="5"/>
      <c r="S453" s="5"/>
      <c r="T453" s="5"/>
    </row>
    <row r="454" spans="1:20" ht="22.5" customHeight="1" x14ac:dyDescent="0.25">
      <c r="A454" s="27" t="s">
        <v>199</v>
      </c>
      <c r="B454" s="35" t="s">
        <v>18</v>
      </c>
      <c r="C454" s="19">
        <f t="shared" si="135"/>
        <v>60</v>
      </c>
      <c r="D454" s="19">
        <f>D455+D456+D457+D458</f>
        <v>0</v>
      </c>
      <c r="E454" s="19">
        <f>E455+E456+E457+E458</f>
        <v>15</v>
      </c>
      <c r="F454" s="19">
        <f>F455+F456+F457+F458</f>
        <v>15</v>
      </c>
      <c r="G454" s="22">
        <f t="shared" ref="G454:H454" si="139">G455+G456+G457+G458</f>
        <v>15</v>
      </c>
      <c r="H454" s="22">
        <f t="shared" si="139"/>
        <v>15</v>
      </c>
      <c r="I454" s="30" t="s">
        <v>200</v>
      </c>
      <c r="J454" s="33" t="s">
        <v>8</v>
      </c>
      <c r="K454" s="33">
        <v>6</v>
      </c>
      <c r="L454" s="33">
        <v>7</v>
      </c>
      <c r="M454" s="33">
        <v>8</v>
      </c>
      <c r="N454" s="33">
        <v>9</v>
      </c>
      <c r="O454" s="33">
        <v>9</v>
      </c>
      <c r="P454" s="33">
        <v>9</v>
      </c>
      <c r="Q454" s="5"/>
      <c r="R454" s="5"/>
      <c r="S454" s="5"/>
      <c r="T454" s="5"/>
    </row>
    <row r="455" spans="1:20" ht="15.75" customHeight="1" x14ac:dyDescent="0.25">
      <c r="A455" s="6" t="s">
        <v>5</v>
      </c>
      <c r="B455" s="35"/>
      <c r="C455" s="4">
        <f t="shared" si="135"/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31"/>
      <c r="J455" s="34"/>
      <c r="K455" s="34"/>
      <c r="L455" s="34"/>
      <c r="M455" s="34"/>
      <c r="N455" s="34"/>
      <c r="O455" s="34"/>
      <c r="P455" s="34"/>
      <c r="Q455" s="5"/>
      <c r="R455" s="5"/>
      <c r="S455" s="5"/>
      <c r="T455" s="5"/>
    </row>
    <row r="456" spans="1:20" ht="15.75" customHeight="1" x14ac:dyDescent="0.25">
      <c r="A456" s="6" t="s">
        <v>16</v>
      </c>
      <c r="B456" s="35"/>
      <c r="C456" s="4">
        <f t="shared" si="135"/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31"/>
      <c r="J456" s="34"/>
      <c r="K456" s="34"/>
      <c r="L456" s="34"/>
      <c r="M456" s="34"/>
      <c r="N456" s="34"/>
      <c r="O456" s="34"/>
      <c r="P456" s="34"/>
      <c r="Q456" s="5"/>
      <c r="R456" s="5"/>
      <c r="S456" s="5"/>
      <c r="T456" s="5"/>
    </row>
    <row r="457" spans="1:20" ht="15.75" customHeight="1" x14ac:dyDescent="0.25">
      <c r="A457" s="6" t="s">
        <v>4</v>
      </c>
      <c r="B457" s="35"/>
      <c r="C457" s="4">
        <f t="shared" si="135"/>
        <v>60</v>
      </c>
      <c r="D457" s="4">
        <v>0</v>
      </c>
      <c r="E457" s="4">
        <v>15</v>
      </c>
      <c r="F457" s="4">
        <v>15</v>
      </c>
      <c r="G457" s="4">
        <v>15</v>
      </c>
      <c r="H457" s="4">
        <v>15</v>
      </c>
      <c r="I457" s="31"/>
      <c r="J457" s="34"/>
      <c r="K457" s="34"/>
      <c r="L457" s="34"/>
      <c r="M457" s="34"/>
      <c r="N457" s="34"/>
      <c r="O457" s="34"/>
      <c r="P457" s="34"/>
      <c r="Q457" s="5"/>
      <c r="R457" s="5"/>
      <c r="S457" s="5"/>
      <c r="T457" s="5"/>
    </row>
    <row r="458" spans="1:20" ht="15.75" customHeight="1" x14ac:dyDescent="0.25">
      <c r="A458" s="6" t="s">
        <v>17</v>
      </c>
      <c r="B458" s="35"/>
      <c r="C458" s="4">
        <f t="shared" si="135"/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32"/>
      <c r="J458" s="36"/>
      <c r="K458" s="36"/>
      <c r="L458" s="36"/>
      <c r="M458" s="36"/>
      <c r="N458" s="36"/>
      <c r="O458" s="36"/>
      <c r="P458" s="36"/>
      <c r="Q458" s="5"/>
      <c r="R458" s="5"/>
      <c r="S458" s="5"/>
      <c r="T458" s="5"/>
    </row>
    <row r="459" spans="1:20" ht="78.75" customHeight="1" x14ac:dyDescent="0.25">
      <c r="A459" s="27" t="s">
        <v>201</v>
      </c>
      <c r="B459" s="33" t="s">
        <v>202</v>
      </c>
      <c r="C459" s="19">
        <f t="shared" si="135"/>
        <v>0</v>
      </c>
      <c r="D459" s="19">
        <f>D460+D461+D462+D463</f>
        <v>0</v>
      </c>
      <c r="E459" s="19">
        <f>E460+E461+E462+E463</f>
        <v>0</v>
      </c>
      <c r="F459" s="19">
        <f>F460+F461+F462+F463</f>
        <v>0</v>
      </c>
      <c r="G459" s="22">
        <f t="shared" ref="G459:H459" si="140">G460+G461+G462+G463</f>
        <v>0</v>
      </c>
      <c r="H459" s="22">
        <f t="shared" si="140"/>
        <v>0</v>
      </c>
      <c r="I459" s="30" t="s">
        <v>203</v>
      </c>
      <c r="J459" s="33" t="s">
        <v>6</v>
      </c>
      <c r="K459" s="33">
        <v>65</v>
      </c>
      <c r="L459" s="33">
        <v>70</v>
      </c>
      <c r="M459" s="33">
        <v>70</v>
      </c>
      <c r="N459" s="33">
        <v>70</v>
      </c>
      <c r="O459" s="33">
        <v>70</v>
      </c>
      <c r="P459" s="33">
        <v>70</v>
      </c>
      <c r="Q459" s="5"/>
      <c r="R459" s="5"/>
      <c r="S459" s="5"/>
      <c r="T459" s="5"/>
    </row>
    <row r="460" spans="1:20" ht="15.75" customHeight="1" x14ac:dyDescent="0.25">
      <c r="A460" s="6" t="s">
        <v>5</v>
      </c>
      <c r="B460" s="34"/>
      <c r="C460" s="4">
        <f t="shared" si="135"/>
        <v>0</v>
      </c>
      <c r="D460" s="3">
        <v>0</v>
      </c>
      <c r="E460" s="3">
        <v>0</v>
      </c>
      <c r="F460" s="3">
        <v>0</v>
      </c>
      <c r="G460" s="4">
        <v>0</v>
      </c>
      <c r="H460" s="4">
        <v>0</v>
      </c>
      <c r="I460" s="31"/>
      <c r="J460" s="34"/>
      <c r="K460" s="34"/>
      <c r="L460" s="34"/>
      <c r="M460" s="34"/>
      <c r="N460" s="34"/>
      <c r="O460" s="34"/>
      <c r="P460" s="34"/>
      <c r="Q460" s="5"/>
      <c r="R460" s="5"/>
      <c r="S460" s="5"/>
      <c r="T460" s="5"/>
    </row>
    <row r="461" spans="1:20" ht="15.75" customHeight="1" x14ac:dyDescent="0.25">
      <c r="A461" s="6" t="s">
        <v>16</v>
      </c>
      <c r="B461" s="34"/>
      <c r="C461" s="4">
        <f t="shared" si="135"/>
        <v>0</v>
      </c>
      <c r="D461" s="3">
        <v>0</v>
      </c>
      <c r="E461" s="3">
        <v>0</v>
      </c>
      <c r="F461" s="3">
        <v>0</v>
      </c>
      <c r="G461" s="4">
        <v>0</v>
      </c>
      <c r="H461" s="4">
        <v>0</v>
      </c>
      <c r="I461" s="31"/>
      <c r="J461" s="34"/>
      <c r="K461" s="34"/>
      <c r="L461" s="34"/>
      <c r="M461" s="34"/>
      <c r="N461" s="34"/>
      <c r="O461" s="34"/>
      <c r="P461" s="34"/>
      <c r="Q461" s="5"/>
      <c r="R461" s="5"/>
      <c r="S461" s="5"/>
      <c r="T461" s="5"/>
    </row>
    <row r="462" spans="1:20" ht="15.75" customHeight="1" x14ac:dyDescent="0.25">
      <c r="A462" s="6" t="s">
        <v>4</v>
      </c>
      <c r="B462" s="34"/>
      <c r="C462" s="4">
        <f t="shared" si="135"/>
        <v>0</v>
      </c>
      <c r="D462" s="3">
        <v>0</v>
      </c>
      <c r="E462" s="3">
        <v>0</v>
      </c>
      <c r="F462" s="3">
        <v>0</v>
      </c>
      <c r="G462" s="4">
        <v>0</v>
      </c>
      <c r="H462" s="4">
        <v>0</v>
      </c>
      <c r="I462" s="31"/>
      <c r="J462" s="34"/>
      <c r="K462" s="34"/>
      <c r="L462" s="34"/>
      <c r="M462" s="34"/>
      <c r="N462" s="34"/>
      <c r="O462" s="34"/>
      <c r="P462" s="34"/>
      <c r="Q462" s="5"/>
      <c r="R462" s="5"/>
      <c r="S462" s="5"/>
      <c r="T462" s="5"/>
    </row>
    <row r="463" spans="1:20" ht="15.75" customHeight="1" x14ac:dyDescent="0.25">
      <c r="A463" s="6" t="s">
        <v>17</v>
      </c>
      <c r="B463" s="36"/>
      <c r="C463" s="4">
        <f t="shared" si="135"/>
        <v>0</v>
      </c>
      <c r="D463" s="3">
        <v>0</v>
      </c>
      <c r="E463" s="3">
        <v>0</v>
      </c>
      <c r="F463" s="3">
        <v>0</v>
      </c>
      <c r="G463" s="4">
        <v>0</v>
      </c>
      <c r="H463" s="4">
        <v>0</v>
      </c>
      <c r="I463" s="32"/>
      <c r="J463" s="36"/>
      <c r="K463" s="36"/>
      <c r="L463" s="36"/>
      <c r="M463" s="36"/>
      <c r="N463" s="36"/>
      <c r="O463" s="36"/>
      <c r="P463" s="36"/>
      <c r="Q463" s="5"/>
      <c r="R463" s="5"/>
      <c r="S463" s="5"/>
      <c r="T463" s="5"/>
    </row>
    <row r="464" spans="1:20" ht="54.75" customHeight="1" x14ac:dyDescent="0.25">
      <c r="A464" s="27" t="s">
        <v>204</v>
      </c>
      <c r="B464" s="33" t="s">
        <v>18</v>
      </c>
      <c r="C464" s="19">
        <f t="shared" si="135"/>
        <v>400</v>
      </c>
      <c r="D464" s="19">
        <f>D465+D466+D467+D468</f>
        <v>0</v>
      </c>
      <c r="E464" s="19">
        <f>E465+E466+E467+E468</f>
        <v>100</v>
      </c>
      <c r="F464" s="19">
        <f>F465+F466+F467+F468</f>
        <v>100</v>
      </c>
      <c r="G464" s="22">
        <f t="shared" ref="G464:H464" si="141">G465+G466+G467+G468</f>
        <v>100</v>
      </c>
      <c r="H464" s="22">
        <f t="shared" si="141"/>
        <v>100</v>
      </c>
      <c r="I464" s="30" t="s">
        <v>205</v>
      </c>
      <c r="J464" s="33" t="s">
        <v>206</v>
      </c>
      <c r="K464" s="33">
        <v>3</v>
      </c>
      <c r="L464" s="33">
        <v>3</v>
      </c>
      <c r="M464" s="33">
        <v>3</v>
      </c>
      <c r="N464" s="33">
        <v>3</v>
      </c>
      <c r="O464" s="33">
        <v>3</v>
      </c>
      <c r="P464" s="33">
        <v>3</v>
      </c>
      <c r="Q464" s="5"/>
      <c r="R464" s="5"/>
      <c r="S464" s="5"/>
      <c r="T464" s="5"/>
    </row>
    <row r="465" spans="1:20" ht="15.75" customHeight="1" x14ac:dyDescent="0.25">
      <c r="A465" s="6" t="s">
        <v>5</v>
      </c>
      <c r="B465" s="34"/>
      <c r="C465" s="4">
        <f t="shared" si="135"/>
        <v>0</v>
      </c>
      <c r="D465" s="3">
        <v>0</v>
      </c>
      <c r="E465" s="3">
        <v>0</v>
      </c>
      <c r="F465" s="3">
        <v>0</v>
      </c>
      <c r="G465" s="4">
        <v>0</v>
      </c>
      <c r="H465" s="4">
        <v>0</v>
      </c>
      <c r="I465" s="31"/>
      <c r="J465" s="34"/>
      <c r="K465" s="34"/>
      <c r="L465" s="34"/>
      <c r="M465" s="34"/>
      <c r="N465" s="34"/>
      <c r="O465" s="34"/>
      <c r="P465" s="34"/>
      <c r="Q465" s="5"/>
      <c r="R465" s="5"/>
      <c r="S465" s="5"/>
      <c r="T465" s="5"/>
    </row>
    <row r="466" spans="1:20" ht="15.75" customHeight="1" x14ac:dyDescent="0.25">
      <c r="A466" s="6" t="s">
        <v>16</v>
      </c>
      <c r="B466" s="34"/>
      <c r="C466" s="4">
        <f t="shared" si="135"/>
        <v>0</v>
      </c>
      <c r="D466" s="3">
        <v>0</v>
      </c>
      <c r="E466" s="3">
        <v>0</v>
      </c>
      <c r="F466" s="3">
        <v>0</v>
      </c>
      <c r="G466" s="4">
        <v>0</v>
      </c>
      <c r="H466" s="4">
        <v>0</v>
      </c>
      <c r="I466" s="31"/>
      <c r="J466" s="34"/>
      <c r="K466" s="34"/>
      <c r="L466" s="34"/>
      <c r="M466" s="34"/>
      <c r="N466" s="34"/>
      <c r="O466" s="34"/>
      <c r="P466" s="34"/>
      <c r="Q466" s="5"/>
      <c r="R466" s="5"/>
      <c r="S466" s="5"/>
      <c r="T466" s="5"/>
    </row>
    <row r="467" spans="1:20" ht="15.75" customHeight="1" x14ac:dyDescent="0.25">
      <c r="A467" s="6" t="s">
        <v>4</v>
      </c>
      <c r="B467" s="34"/>
      <c r="C467" s="4">
        <f t="shared" si="135"/>
        <v>400</v>
      </c>
      <c r="D467" s="3">
        <v>0</v>
      </c>
      <c r="E467" s="3">
        <v>100</v>
      </c>
      <c r="F467" s="3">
        <v>100</v>
      </c>
      <c r="G467" s="4">
        <v>100</v>
      </c>
      <c r="H467" s="4">
        <v>100</v>
      </c>
      <c r="I467" s="31"/>
      <c r="J467" s="34"/>
      <c r="K467" s="34"/>
      <c r="L467" s="34"/>
      <c r="M467" s="34"/>
      <c r="N467" s="34"/>
      <c r="O467" s="34"/>
      <c r="P467" s="34"/>
      <c r="Q467" s="5"/>
      <c r="R467" s="5"/>
      <c r="S467" s="5"/>
      <c r="T467" s="5"/>
    </row>
    <row r="468" spans="1:20" ht="15.75" customHeight="1" x14ac:dyDescent="0.25">
      <c r="A468" s="6" t="s">
        <v>17</v>
      </c>
      <c r="B468" s="36"/>
      <c r="C468" s="4">
        <f t="shared" si="135"/>
        <v>0</v>
      </c>
      <c r="D468" s="3">
        <v>0</v>
      </c>
      <c r="E468" s="3">
        <v>0</v>
      </c>
      <c r="F468" s="3">
        <v>0</v>
      </c>
      <c r="G468" s="4">
        <v>0</v>
      </c>
      <c r="H468" s="4">
        <v>0</v>
      </c>
      <c r="I468" s="32"/>
      <c r="J468" s="36"/>
      <c r="K468" s="36"/>
      <c r="L468" s="36"/>
      <c r="M468" s="36"/>
      <c r="N468" s="36"/>
      <c r="O468" s="36"/>
      <c r="P468" s="36"/>
      <c r="Q468" s="5"/>
      <c r="R468" s="5"/>
      <c r="S468" s="5"/>
      <c r="T468" s="5"/>
    </row>
    <row r="469" spans="1:20" ht="84.75" customHeight="1" x14ac:dyDescent="0.25">
      <c r="A469" s="27" t="s">
        <v>207</v>
      </c>
      <c r="B469" s="33" t="s">
        <v>18</v>
      </c>
      <c r="C469" s="19">
        <f t="shared" si="135"/>
        <v>0</v>
      </c>
      <c r="D469" s="19">
        <f>D470+D471+D472+D473</f>
        <v>0</v>
      </c>
      <c r="E469" s="19">
        <f>E470+E471+E472+E473</f>
        <v>0</v>
      </c>
      <c r="F469" s="19">
        <f>F470+F471+F472+F473</f>
        <v>0</v>
      </c>
      <c r="G469" s="22">
        <f t="shared" ref="G469:H469" si="142">G470+G471+G472+G473</f>
        <v>0</v>
      </c>
      <c r="H469" s="22">
        <f t="shared" si="142"/>
        <v>0</v>
      </c>
      <c r="I469" s="30" t="s">
        <v>208</v>
      </c>
      <c r="J469" s="33" t="s">
        <v>42</v>
      </c>
      <c r="K469" s="33">
        <v>0</v>
      </c>
      <c r="L469" s="33">
        <v>66</v>
      </c>
      <c r="M469" s="33">
        <v>66</v>
      </c>
      <c r="N469" s="33">
        <v>66</v>
      </c>
      <c r="O469" s="33">
        <v>66</v>
      </c>
      <c r="P469" s="33">
        <v>66</v>
      </c>
      <c r="Q469" s="5"/>
      <c r="R469" s="5"/>
      <c r="S469" s="5"/>
      <c r="T469" s="5"/>
    </row>
    <row r="470" spans="1:20" ht="15.75" customHeight="1" x14ac:dyDescent="0.25">
      <c r="A470" s="6" t="s">
        <v>5</v>
      </c>
      <c r="B470" s="34"/>
      <c r="C470" s="4">
        <f t="shared" si="135"/>
        <v>0</v>
      </c>
      <c r="D470" s="3">
        <v>0</v>
      </c>
      <c r="E470" s="3">
        <v>0</v>
      </c>
      <c r="F470" s="3">
        <v>0</v>
      </c>
      <c r="G470" s="4">
        <v>0</v>
      </c>
      <c r="H470" s="4">
        <v>0</v>
      </c>
      <c r="I470" s="31"/>
      <c r="J470" s="34"/>
      <c r="K470" s="34"/>
      <c r="L470" s="34"/>
      <c r="M470" s="34"/>
      <c r="N470" s="34"/>
      <c r="O470" s="34"/>
      <c r="P470" s="34"/>
      <c r="Q470" s="5"/>
      <c r="R470" s="5"/>
      <c r="S470" s="5"/>
      <c r="T470" s="5"/>
    </row>
    <row r="471" spans="1:20" ht="15.75" customHeight="1" x14ac:dyDescent="0.25">
      <c r="A471" s="6" t="s">
        <v>16</v>
      </c>
      <c r="B471" s="34"/>
      <c r="C471" s="4">
        <f t="shared" si="135"/>
        <v>0</v>
      </c>
      <c r="D471" s="3">
        <v>0</v>
      </c>
      <c r="E471" s="3">
        <v>0</v>
      </c>
      <c r="F471" s="3">
        <v>0</v>
      </c>
      <c r="G471" s="4">
        <v>0</v>
      </c>
      <c r="H471" s="4">
        <v>0</v>
      </c>
      <c r="I471" s="31"/>
      <c r="J471" s="34"/>
      <c r="K471" s="34"/>
      <c r="L471" s="34"/>
      <c r="M471" s="34"/>
      <c r="N471" s="34"/>
      <c r="O471" s="34"/>
      <c r="P471" s="34"/>
      <c r="Q471" s="5"/>
      <c r="R471" s="5"/>
      <c r="S471" s="5"/>
      <c r="T471" s="5"/>
    </row>
    <row r="472" spans="1:20" ht="15.75" customHeight="1" x14ac:dyDescent="0.25">
      <c r="A472" s="6" t="s">
        <v>4</v>
      </c>
      <c r="B472" s="34"/>
      <c r="C472" s="4">
        <f t="shared" si="135"/>
        <v>0</v>
      </c>
      <c r="D472" s="3">
        <v>0</v>
      </c>
      <c r="E472" s="3">
        <v>0</v>
      </c>
      <c r="F472" s="3">
        <v>0</v>
      </c>
      <c r="G472" s="4">
        <v>0</v>
      </c>
      <c r="H472" s="4">
        <v>0</v>
      </c>
      <c r="I472" s="31"/>
      <c r="J472" s="34"/>
      <c r="K472" s="34"/>
      <c r="L472" s="34"/>
      <c r="M472" s="34"/>
      <c r="N472" s="34"/>
      <c r="O472" s="34"/>
      <c r="P472" s="34"/>
      <c r="Q472" s="5"/>
      <c r="R472" s="5"/>
      <c r="S472" s="5"/>
      <c r="T472" s="5"/>
    </row>
    <row r="473" spans="1:20" ht="15.75" customHeight="1" x14ac:dyDescent="0.25">
      <c r="A473" s="6" t="s">
        <v>17</v>
      </c>
      <c r="B473" s="36"/>
      <c r="C473" s="4">
        <f t="shared" si="135"/>
        <v>0</v>
      </c>
      <c r="D473" s="3">
        <v>0</v>
      </c>
      <c r="E473" s="3">
        <v>0</v>
      </c>
      <c r="F473" s="3">
        <v>0</v>
      </c>
      <c r="G473" s="4">
        <v>0</v>
      </c>
      <c r="H473" s="4">
        <v>0</v>
      </c>
      <c r="I473" s="32"/>
      <c r="J473" s="36"/>
      <c r="K473" s="36"/>
      <c r="L473" s="36"/>
      <c r="M473" s="36"/>
      <c r="N473" s="36"/>
      <c r="O473" s="36"/>
      <c r="P473" s="36"/>
      <c r="Q473" s="5"/>
      <c r="R473" s="5"/>
      <c r="S473" s="5"/>
      <c r="T473" s="5"/>
    </row>
    <row r="474" spans="1:20" ht="53.25" customHeight="1" x14ac:dyDescent="0.25">
      <c r="A474" s="27" t="s">
        <v>209</v>
      </c>
      <c r="B474" s="33" t="s">
        <v>18</v>
      </c>
      <c r="C474" s="19">
        <f t="shared" si="135"/>
        <v>0</v>
      </c>
      <c r="D474" s="19">
        <f>D475+D476+D477+D478</f>
        <v>0</v>
      </c>
      <c r="E474" s="19">
        <f>E475+E476+E477+E478</f>
        <v>0</v>
      </c>
      <c r="F474" s="19">
        <f>F475+F476+F477+F478</f>
        <v>0</v>
      </c>
      <c r="G474" s="22">
        <f t="shared" ref="G474:H474" si="143">G475+G476+G477+G478</f>
        <v>0</v>
      </c>
      <c r="H474" s="22">
        <f t="shared" si="143"/>
        <v>0</v>
      </c>
      <c r="I474" s="30" t="s">
        <v>210</v>
      </c>
      <c r="J474" s="33" t="s">
        <v>211</v>
      </c>
      <c r="K474" s="33">
        <v>101</v>
      </c>
      <c r="L474" s="33">
        <v>110</v>
      </c>
      <c r="M474" s="33">
        <v>115</v>
      </c>
      <c r="N474" s="33">
        <v>120</v>
      </c>
      <c r="O474" s="33">
        <v>120</v>
      </c>
      <c r="P474" s="33">
        <v>120</v>
      </c>
      <c r="Q474" s="5"/>
      <c r="R474" s="5"/>
      <c r="S474" s="5"/>
      <c r="T474" s="5"/>
    </row>
    <row r="475" spans="1:20" ht="15.75" customHeight="1" x14ac:dyDescent="0.25">
      <c r="A475" s="6" t="s">
        <v>5</v>
      </c>
      <c r="B475" s="34"/>
      <c r="C475" s="4">
        <f t="shared" si="135"/>
        <v>0</v>
      </c>
      <c r="D475" s="3">
        <v>0</v>
      </c>
      <c r="E475" s="3">
        <v>0</v>
      </c>
      <c r="F475" s="3">
        <v>0</v>
      </c>
      <c r="G475" s="4">
        <v>0</v>
      </c>
      <c r="H475" s="4">
        <v>0</v>
      </c>
      <c r="I475" s="31"/>
      <c r="J475" s="34"/>
      <c r="K475" s="34"/>
      <c r="L475" s="34"/>
      <c r="M475" s="34"/>
      <c r="N475" s="34"/>
      <c r="O475" s="34"/>
      <c r="P475" s="34"/>
      <c r="Q475" s="5"/>
      <c r="R475" s="5"/>
      <c r="S475" s="5"/>
      <c r="T475" s="5"/>
    </row>
    <row r="476" spans="1:20" ht="15.75" customHeight="1" x14ac:dyDescent="0.25">
      <c r="A476" s="6" t="s">
        <v>16</v>
      </c>
      <c r="B476" s="34"/>
      <c r="C476" s="4">
        <f t="shared" si="135"/>
        <v>0</v>
      </c>
      <c r="D476" s="3">
        <v>0</v>
      </c>
      <c r="E476" s="3">
        <v>0</v>
      </c>
      <c r="F476" s="3">
        <v>0</v>
      </c>
      <c r="G476" s="4">
        <v>0</v>
      </c>
      <c r="H476" s="4">
        <v>0</v>
      </c>
      <c r="I476" s="31"/>
      <c r="J476" s="34"/>
      <c r="K476" s="34"/>
      <c r="L476" s="34"/>
      <c r="M476" s="34"/>
      <c r="N476" s="34"/>
      <c r="O476" s="34"/>
      <c r="P476" s="34"/>
      <c r="Q476" s="5"/>
      <c r="R476" s="5"/>
      <c r="S476" s="5"/>
      <c r="T476" s="5"/>
    </row>
    <row r="477" spans="1:20" ht="15.75" customHeight="1" x14ac:dyDescent="0.25">
      <c r="A477" s="6" t="s">
        <v>4</v>
      </c>
      <c r="B477" s="34"/>
      <c r="C477" s="4">
        <f t="shared" si="135"/>
        <v>0</v>
      </c>
      <c r="D477" s="3">
        <v>0</v>
      </c>
      <c r="E477" s="3">
        <v>0</v>
      </c>
      <c r="F477" s="3">
        <v>0</v>
      </c>
      <c r="G477" s="4">
        <v>0</v>
      </c>
      <c r="H477" s="4">
        <v>0</v>
      </c>
      <c r="I477" s="31"/>
      <c r="J477" s="34"/>
      <c r="K477" s="34"/>
      <c r="L477" s="34"/>
      <c r="M477" s="34"/>
      <c r="N477" s="34"/>
      <c r="O477" s="34"/>
      <c r="P477" s="34"/>
      <c r="Q477" s="5"/>
      <c r="R477" s="5"/>
      <c r="S477" s="5"/>
      <c r="T477" s="5"/>
    </row>
    <row r="478" spans="1:20" ht="15.75" customHeight="1" x14ac:dyDescent="0.25">
      <c r="A478" s="6" t="s">
        <v>17</v>
      </c>
      <c r="B478" s="36"/>
      <c r="C478" s="4">
        <f t="shared" si="135"/>
        <v>0</v>
      </c>
      <c r="D478" s="3">
        <v>0</v>
      </c>
      <c r="E478" s="3">
        <v>0</v>
      </c>
      <c r="F478" s="3">
        <v>0</v>
      </c>
      <c r="G478" s="4">
        <v>0</v>
      </c>
      <c r="H478" s="4">
        <v>0</v>
      </c>
      <c r="I478" s="32"/>
      <c r="J478" s="36"/>
      <c r="K478" s="36"/>
      <c r="L478" s="36"/>
      <c r="M478" s="36"/>
      <c r="N478" s="36"/>
      <c r="O478" s="36"/>
      <c r="P478" s="36"/>
      <c r="Q478" s="5"/>
      <c r="R478" s="5"/>
      <c r="S478" s="5"/>
      <c r="T478" s="5"/>
    </row>
    <row r="479" spans="1:20" ht="58.5" customHeight="1" x14ac:dyDescent="0.25">
      <c r="A479" s="27" t="s">
        <v>212</v>
      </c>
      <c r="B479" s="33" t="s">
        <v>18</v>
      </c>
      <c r="C479" s="19">
        <f t="shared" si="135"/>
        <v>0</v>
      </c>
      <c r="D479" s="19">
        <f>D480+D481+D482+D483</f>
        <v>0</v>
      </c>
      <c r="E479" s="19">
        <f>E480+E481+E482+E483</f>
        <v>0</v>
      </c>
      <c r="F479" s="19">
        <f>F480+F481+F482+F483</f>
        <v>0</v>
      </c>
      <c r="G479" s="22">
        <f t="shared" ref="G479:H479" si="144">G480+G481+G482+G483</f>
        <v>0</v>
      </c>
      <c r="H479" s="22">
        <f t="shared" si="144"/>
        <v>0</v>
      </c>
      <c r="I479" s="30" t="s">
        <v>213</v>
      </c>
      <c r="J479" s="33" t="s">
        <v>211</v>
      </c>
      <c r="K479" s="33">
        <v>70</v>
      </c>
      <c r="L479" s="33">
        <v>75</v>
      </c>
      <c r="M479" s="33">
        <v>80</v>
      </c>
      <c r="N479" s="33">
        <v>85</v>
      </c>
      <c r="O479" s="33">
        <v>85</v>
      </c>
      <c r="P479" s="33">
        <v>85</v>
      </c>
      <c r="Q479" s="5"/>
      <c r="R479" s="5"/>
      <c r="S479" s="5"/>
      <c r="T479" s="5"/>
    </row>
    <row r="480" spans="1:20" ht="15.75" customHeight="1" x14ac:dyDescent="0.25">
      <c r="A480" s="6" t="s">
        <v>5</v>
      </c>
      <c r="B480" s="34"/>
      <c r="C480" s="4">
        <f t="shared" si="135"/>
        <v>0</v>
      </c>
      <c r="D480" s="3">
        <v>0</v>
      </c>
      <c r="E480" s="3">
        <v>0</v>
      </c>
      <c r="F480" s="3">
        <v>0</v>
      </c>
      <c r="G480" s="4">
        <v>0</v>
      </c>
      <c r="H480" s="4">
        <v>0</v>
      </c>
      <c r="I480" s="31"/>
      <c r="J480" s="34"/>
      <c r="K480" s="34"/>
      <c r="L480" s="34"/>
      <c r="M480" s="34"/>
      <c r="N480" s="34"/>
      <c r="O480" s="34"/>
      <c r="P480" s="34"/>
      <c r="Q480" s="5"/>
      <c r="R480" s="5"/>
      <c r="S480" s="5"/>
      <c r="T480" s="5"/>
    </row>
    <row r="481" spans="1:20" ht="15.75" customHeight="1" x14ac:dyDescent="0.25">
      <c r="A481" s="6" t="s">
        <v>16</v>
      </c>
      <c r="B481" s="34"/>
      <c r="C481" s="4">
        <f t="shared" si="135"/>
        <v>0</v>
      </c>
      <c r="D481" s="3">
        <v>0</v>
      </c>
      <c r="E481" s="3">
        <v>0</v>
      </c>
      <c r="F481" s="3">
        <v>0</v>
      </c>
      <c r="G481" s="4">
        <v>0</v>
      </c>
      <c r="H481" s="4">
        <v>0</v>
      </c>
      <c r="I481" s="31"/>
      <c r="J481" s="34"/>
      <c r="K481" s="34"/>
      <c r="L481" s="34"/>
      <c r="M481" s="34"/>
      <c r="N481" s="34"/>
      <c r="O481" s="34"/>
      <c r="P481" s="34"/>
      <c r="Q481" s="5"/>
      <c r="R481" s="5"/>
      <c r="S481" s="5"/>
      <c r="T481" s="5"/>
    </row>
    <row r="482" spans="1:20" ht="15.75" customHeight="1" x14ac:dyDescent="0.25">
      <c r="A482" s="6" t="s">
        <v>4</v>
      </c>
      <c r="B482" s="34"/>
      <c r="C482" s="4">
        <f t="shared" si="135"/>
        <v>0</v>
      </c>
      <c r="D482" s="3">
        <v>0</v>
      </c>
      <c r="E482" s="3">
        <v>0</v>
      </c>
      <c r="F482" s="3">
        <v>0</v>
      </c>
      <c r="G482" s="4">
        <v>0</v>
      </c>
      <c r="H482" s="4">
        <v>0</v>
      </c>
      <c r="I482" s="31"/>
      <c r="J482" s="34"/>
      <c r="K482" s="34"/>
      <c r="L482" s="34"/>
      <c r="M482" s="34"/>
      <c r="N482" s="34"/>
      <c r="O482" s="34"/>
      <c r="P482" s="34"/>
      <c r="Q482" s="5"/>
      <c r="R482" s="5"/>
      <c r="S482" s="5"/>
      <c r="T482" s="5"/>
    </row>
    <row r="483" spans="1:20" ht="15.75" customHeight="1" x14ac:dyDescent="0.25">
      <c r="A483" s="6" t="s">
        <v>17</v>
      </c>
      <c r="B483" s="36"/>
      <c r="C483" s="4">
        <f t="shared" si="135"/>
        <v>0</v>
      </c>
      <c r="D483" s="3">
        <v>0</v>
      </c>
      <c r="E483" s="3">
        <v>0</v>
      </c>
      <c r="F483" s="3">
        <v>0</v>
      </c>
      <c r="G483" s="4">
        <v>0</v>
      </c>
      <c r="H483" s="4">
        <v>0</v>
      </c>
      <c r="I483" s="32"/>
      <c r="J483" s="36"/>
      <c r="K483" s="36"/>
      <c r="L483" s="36"/>
      <c r="M483" s="36"/>
      <c r="N483" s="36"/>
      <c r="O483" s="36"/>
      <c r="P483" s="36"/>
      <c r="Q483" s="5"/>
      <c r="R483" s="5"/>
      <c r="S483" s="5"/>
      <c r="T483" s="5"/>
    </row>
    <row r="484" spans="1:20" ht="77.25" customHeight="1" x14ac:dyDescent="0.25">
      <c r="A484" s="27" t="s">
        <v>214</v>
      </c>
      <c r="B484" s="33" t="s">
        <v>18</v>
      </c>
      <c r="C484" s="19">
        <f t="shared" si="135"/>
        <v>0</v>
      </c>
      <c r="D484" s="19">
        <f>D485+D486+D487+D488</f>
        <v>0</v>
      </c>
      <c r="E484" s="19">
        <f>E485+E486+E487+E488</f>
        <v>0</v>
      </c>
      <c r="F484" s="19">
        <f>F485+F486+F487+F488</f>
        <v>0</v>
      </c>
      <c r="G484" s="22">
        <f t="shared" ref="G484:H484" si="145">G485+G486+G487+G488</f>
        <v>0</v>
      </c>
      <c r="H484" s="22">
        <f t="shared" si="145"/>
        <v>0</v>
      </c>
      <c r="I484" s="30" t="s">
        <v>215</v>
      </c>
      <c r="J484" s="33" t="s">
        <v>206</v>
      </c>
      <c r="K484" s="33">
        <v>7</v>
      </c>
      <c r="L484" s="33">
        <v>8</v>
      </c>
      <c r="M484" s="33">
        <v>9</v>
      </c>
      <c r="N484" s="33">
        <v>10</v>
      </c>
      <c r="O484" s="33">
        <v>10</v>
      </c>
      <c r="P484" s="33">
        <v>10</v>
      </c>
      <c r="Q484" s="5"/>
      <c r="R484" s="5"/>
      <c r="S484" s="5"/>
      <c r="T484" s="5"/>
    </row>
    <row r="485" spans="1:20" ht="15.75" customHeight="1" x14ac:dyDescent="0.25">
      <c r="A485" s="6" t="s">
        <v>5</v>
      </c>
      <c r="B485" s="34"/>
      <c r="C485" s="4">
        <f t="shared" si="135"/>
        <v>0</v>
      </c>
      <c r="D485" s="3">
        <v>0</v>
      </c>
      <c r="E485" s="3">
        <v>0</v>
      </c>
      <c r="F485" s="3">
        <v>0</v>
      </c>
      <c r="G485" s="4">
        <v>0</v>
      </c>
      <c r="H485" s="4">
        <v>0</v>
      </c>
      <c r="I485" s="31"/>
      <c r="J485" s="34"/>
      <c r="K485" s="34"/>
      <c r="L485" s="34"/>
      <c r="M485" s="34"/>
      <c r="N485" s="34"/>
      <c r="O485" s="34"/>
      <c r="P485" s="34"/>
      <c r="Q485" s="5"/>
      <c r="R485" s="5"/>
      <c r="S485" s="5"/>
      <c r="T485" s="5"/>
    </row>
    <row r="486" spans="1:20" ht="15.75" customHeight="1" x14ac:dyDescent="0.25">
      <c r="A486" s="6" t="s">
        <v>16</v>
      </c>
      <c r="B486" s="34"/>
      <c r="C486" s="4">
        <f t="shared" si="135"/>
        <v>0</v>
      </c>
      <c r="D486" s="3">
        <v>0</v>
      </c>
      <c r="E486" s="3">
        <v>0</v>
      </c>
      <c r="F486" s="3">
        <v>0</v>
      </c>
      <c r="G486" s="4">
        <v>0</v>
      </c>
      <c r="H486" s="4">
        <v>0</v>
      </c>
      <c r="I486" s="31"/>
      <c r="J486" s="34"/>
      <c r="K486" s="34"/>
      <c r="L486" s="34"/>
      <c r="M486" s="34"/>
      <c r="N486" s="34"/>
      <c r="O486" s="34"/>
      <c r="P486" s="34"/>
      <c r="Q486" s="5"/>
      <c r="R486" s="5"/>
      <c r="S486" s="5"/>
      <c r="T486" s="5"/>
    </row>
    <row r="487" spans="1:20" ht="15.75" customHeight="1" x14ac:dyDescent="0.25">
      <c r="A487" s="6" t="s">
        <v>4</v>
      </c>
      <c r="B487" s="34"/>
      <c r="C487" s="4">
        <f t="shared" si="135"/>
        <v>0</v>
      </c>
      <c r="D487" s="3">
        <v>0</v>
      </c>
      <c r="E487" s="3">
        <v>0</v>
      </c>
      <c r="F487" s="3">
        <v>0</v>
      </c>
      <c r="G487" s="4">
        <v>0</v>
      </c>
      <c r="H487" s="4">
        <v>0</v>
      </c>
      <c r="I487" s="31"/>
      <c r="J487" s="34"/>
      <c r="K487" s="34"/>
      <c r="L487" s="34"/>
      <c r="M487" s="34"/>
      <c r="N487" s="34"/>
      <c r="O487" s="34"/>
      <c r="P487" s="34"/>
      <c r="Q487" s="5"/>
      <c r="R487" s="5"/>
      <c r="S487" s="5"/>
      <c r="T487" s="5"/>
    </row>
    <row r="488" spans="1:20" ht="15.75" customHeight="1" x14ac:dyDescent="0.25">
      <c r="A488" s="6" t="s">
        <v>17</v>
      </c>
      <c r="B488" s="36"/>
      <c r="C488" s="4">
        <f t="shared" si="135"/>
        <v>0</v>
      </c>
      <c r="D488" s="3">
        <v>0</v>
      </c>
      <c r="E488" s="3">
        <v>0</v>
      </c>
      <c r="F488" s="3">
        <v>0</v>
      </c>
      <c r="G488" s="4">
        <v>0</v>
      </c>
      <c r="H488" s="4">
        <v>0</v>
      </c>
      <c r="I488" s="32"/>
      <c r="J488" s="36"/>
      <c r="K488" s="36"/>
      <c r="L488" s="36"/>
      <c r="M488" s="36"/>
      <c r="N488" s="36"/>
      <c r="O488" s="36"/>
      <c r="P488" s="36"/>
      <c r="Q488" s="5"/>
      <c r="R488" s="5"/>
      <c r="S488" s="5"/>
      <c r="T488" s="5"/>
    </row>
    <row r="489" spans="1:20" ht="58.5" customHeight="1" x14ac:dyDescent="0.25">
      <c r="A489" s="27" t="s">
        <v>216</v>
      </c>
      <c r="B489" s="33" t="s">
        <v>19</v>
      </c>
      <c r="C489" s="19">
        <f t="shared" si="135"/>
        <v>280</v>
      </c>
      <c r="D489" s="19">
        <f>D490+D491+D492+D493</f>
        <v>0</v>
      </c>
      <c r="E489" s="19">
        <f>E490+E491+E492+E493</f>
        <v>70</v>
      </c>
      <c r="F489" s="19">
        <f>F490+F491+F492+F493</f>
        <v>70</v>
      </c>
      <c r="G489" s="22">
        <f t="shared" ref="G489:H489" si="146">G490+G491+G492+G493</f>
        <v>70</v>
      </c>
      <c r="H489" s="22">
        <f t="shared" si="146"/>
        <v>70</v>
      </c>
      <c r="I489" s="30" t="s">
        <v>217</v>
      </c>
      <c r="J489" s="33" t="s">
        <v>211</v>
      </c>
      <c r="K489" s="33">
        <v>15</v>
      </c>
      <c r="L489" s="33">
        <v>30</v>
      </c>
      <c r="M489" s="33">
        <v>30</v>
      </c>
      <c r="N489" s="33">
        <v>30</v>
      </c>
      <c r="O489" s="33">
        <v>30</v>
      </c>
      <c r="P489" s="33">
        <v>30</v>
      </c>
      <c r="Q489" s="5"/>
      <c r="R489" s="5"/>
      <c r="S489" s="5"/>
      <c r="T489" s="5"/>
    </row>
    <row r="490" spans="1:20" ht="15.75" customHeight="1" x14ac:dyDescent="0.25">
      <c r="A490" s="6" t="s">
        <v>5</v>
      </c>
      <c r="B490" s="34"/>
      <c r="C490" s="4">
        <f t="shared" si="135"/>
        <v>0</v>
      </c>
      <c r="D490" s="3">
        <v>0</v>
      </c>
      <c r="E490" s="3">
        <v>0</v>
      </c>
      <c r="F490" s="3">
        <v>0</v>
      </c>
      <c r="G490" s="4">
        <v>0</v>
      </c>
      <c r="H490" s="4">
        <v>0</v>
      </c>
      <c r="I490" s="31"/>
      <c r="J490" s="34"/>
      <c r="K490" s="34"/>
      <c r="L490" s="34"/>
      <c r="M490" s="34"/>
      <c r="N490" s="34"/>
      <c r="O490" s="34"/>
      <c r="P490" s="34"/>
      <c r="Q490" s="5"/>
      <c r="R490" s="5"/>
      <c r="S490" s="5"/>
      <c r="T490" s="5"/>
    </row>
    <row r="491" spans="1:20" ht="15.75" customHeight="1" x14ac:dyDescent="0.25">
      <c r="A491" s="6" t="s">
        <v>16</v>
      </c>
      <c r="B491" s="34"/>
      <c r="C491" s="4">
        <f t="shared" si="135"/>
        <v>0</v>
      </c>
      <c r="D491" s="3">
        <v>0</v>
      </c>
      <c r="E491" s="3">
        <v>0</v>
      </c>
      <c r="F491" s="3">
        <v>0</v>
      </c>
      <c r="G491" s="4">
        <v>0</v>
      </c>
      <c r="H491" s="4">
        <v>0</v>
      </c>
      <c r="I491" s="31"/>
      <c r="J491" s="34"/>
      <c r="K491" s="34"/>
      <c r="L491" s="34"/>
      <c r="M491" s="34"/>
      <c r="N491" s="34"/>
      <c r="O491" s="34"/>
      <c r="P491" s="34"/>
      <c r="Q491" s="5"/>
      <c r="R491" s="5"/>
      <c r="S491" s="5"/>
      <c r="T491" s="5"/>
    </row>
    <row r="492" spans="1:20" ht="15.75" customHeight="1" x14ac:dyDescent="0.25">
      <c r="A492" s="6" t="s">
        <v>4</v>
      </c>
      <c r="B492" s="34"/>
      <c r="C492" s="4">
        <f t="shared" si="135"/>
        <v>280</v>
      </c>
      <c r="D492" s="3">
        <v>0</v>
      </c>
      <c r="E492" s="3">
        <v>70</v>
      </c>
      <c r="F492" s="3">
        <v>70</v>
      </c>
      <c r="G492" s="4">
        <v>70</v>
      </c>
      <c r="H492" s="4">
        <v>70</v>
      </c>
      <c r="I492" s="31"/>
      <c r="J492" s="34"/>
      <c r="K492" s="34"/>
      <c r="L492" s="34"/>
      <c r="M492" s="34"/>
      <c r="N492" s="34"/>
      <c r="O492" s="34"/>
      <c r="P492" s="34"/>
      <c r="Q492" s="5"/>
      <c r="R492" s="5"/>
      <c r="S492" s="5"/>
      <c r="T492" s="5"/>
    </row>
    <row r="493" spans="1:20" ht="15.75" customHeight="1" x14ac:dyDescent="0.25">
      <c r="A493" s="6" t="s">
        <v>17</v>
      </c>
      <c r="B493" s="36"/>
      <c r="C493" s="4">
        <f t="shared" si="135"/>
        <v>0</v>
      </c>
      <c r="D493" s="3">
        <v>0</v>
      </c>
      <c r="E493" s="3">
        <v>0</v>
      </c>
      <c r="F493" s="3">
        <v>0</v>
      </c>
      <c r="G493" s="4">
        <v>0</v>
      </c>
      <c r="H493" s="4">
        <v>0</v>
      </c>
      <c r="I493" s="32"/>
      <c r="J493" s="36"/>
      <c r="K493" s="36"/>
      <c r="L493" s="36"/>
      <c r="M493" s="36"/>
      <c r="N493" s="36"/>
      <c r="O493" s="36"/>
      <c r="P493" s="36"/>
      <c r="Q493" s="5"/>
      <c r="R493" s="5"/>
      <c r="S493" s="5"/>
      <c r="T493" s="5"/>
    </row>
    <row r="494" spans="1:20" ht="145.5" customHeight="1" x14ac:dyDescent="0.25">
      <c r="A494" s="23" t="s">
        <v>218</v>
      </c>
      <c r="B494" s="33" t="s">
        <v>219</v>
      </c>
      <c r="C494" s="19">
        <f t="shared" si="135"/>
        <v>0</v>
      </c>
      <c r="D494" s="19">
        <f>D495+D496+D497+D498</f>
        <v>0</v>
      </c>
      <c r="E494" s="19">
        <f>E495+E496+E497+E498</f>
        <v>0</v>
      </c>
      <c r="F494" s="19">
        <f>F495+F496+F497+F498</f>
        <v>0</v>
      </c>
      <c r="G494" s="22">
        <f t="shared" ref="G494:H494" si="147">G495+G496+G497+G498</f>
        <v>0</v>
      </c>
      <c r="H494" s="22">
        <f t="shared" si="147"/>
        <v>0</v>
      </c>
      <c r="I494" s="30" t="s">
        <v>220</v>
      </c>
      <c r="J494" s="33" t="s">
        <v>6</v>
      </c>
      <c r="K494" s="33">
        <v>0</v>
      </c>
      <c r="L494" s="33">
        <v>100</v>
      </c>
      <c r="M494" s="33">
        <v>100</v>
      </c>
      <c r="N494" s="33">
        <v>100</v>
      </c>
      <c r="O494" s="33">
        <v>100</v>
      </c>
      <c r="P494" s="33">
        <v>100</v>
      </c>
      <c r="Q494" s="5"/>
      <c r="R494" s="5"/>
      <c r="S494" s="5"/>
      <c r="T494" s="5"/>
    </row>
    <row r="495" spans="1:20" ht="15.75" customHeight="1" x14ac:dyDescent="0.25">
      <c r="A495" s="6" t="s">
        <v>5</v>
      </c>
      <c r="B495" s="34"/>
      <c r="C495" s="4">
        <f t="shared" si="135"/>
        <v>0</v>
      </c>
      <c r="D495" s="3">
        <v>0</v>
      </c>
      <c r="E495" s="3">
        <v>0</v>
      </c>
      <c r="F495" s="3">
        <v>0</v>
      </c>
      <c r="G495" s="4">
        <v>0</v>
      </c>
      <c r="H495" s="4">
        <v>0</v>
      </c>
      <c r="I495" s="31"/>
      <c r="J495" s="34"/>
      <c r="K495" s="34"/>
      <c r="L495" s="34"/>
      <c r="M495" s="34"/>
      <c r="N495" s="34"/>
      <c r="O495" s="34"/>
      <c r="P495" s="34"/>
      <c r="Q495" s="5"/>
      <c r="R495" s="5"/>
      <c r="S495" s="5"/>
      <c r="T495" s="5"/>
    </row>
    <row r="496" spans="1:20" ht="15.75" customHeight="1" x14ac:dyDescent="0.25">
      <c r="A496" s="6" t="s">
        <v>16</v>
      </c>
      <c r="B496" s="34"/>
      <c r="C496" s="4">
        <f t="shared" si="135"/>
        <v>0</v>
      </c>
      <c r="D496" s="3">
        <v>0</v>
      </c>
      <c r="E496" s="3">
        <v>0</v>
      </c>
      <c r="F496" s="3">
        <v>0</v>
      </c>
      <c r="G496" s="4">
        <v>0</v>
      </c>
      <c r="H496" s="4">
        <v>0</v>
      </c>
      <c r="I496" s="31"/>
      <c r="J496" s="34"/>
      <c r="K496" s="34"/>
      <c r="L496" s="34"/>
      <c r="M496" s="34"/>
      <c r="N496" s="34"/>
      <c r="O496" s="34"/>
      <c r="P496" s="34"/>
      <c r="Q496" s="5"/>
      <c r="R496" s="5"/>
      <c r="S496" s="5"/>
      <c r="T496" s="5"/>
    </row>
    <row r="497" spans="1:20" ht="15.75" customHeight="1" x14ac:dyDescent="0.25">
      <c r="A497" s="6" t="s">
        <v>4</v>
      </c>
      <c r="B497" s="34"/>
      <c r="C497" s="4">
        <f t="shared" si="135"/>
        <v>0</v>
      </c>
      <c r="D497" s="3">
        <v>0</v>
      </c>
      <c r="E497" s="3">
        <v>0</v>
      </c>
      <c r="F497" s="3">
        <v>0</v>
      </c>
      <c r="G497" s="4">
        <v>0</v>
      </c>
      <c r="H497" s="4">
        <v>0</v>
      </c>
      <c r="I497" s="31"/>
      <c r="J497" s="34"/>
      <c r="K497" s="34"/>
      <c r="L497" s="34"/>
      <c r="M497" s="34"/>
      <c r="N497" s="34"/>
      <c r="O497" s="34"/>
      <c r="P497" s="34"/>
      <c r="Q497" s="5"/>
      <c r="R497" s="5"/>
      <c r="S497" s="5"/>
      <c r="T497" s="5"/>
    </row>
    <row r="498" spans="1:20" ht="15.75" customHeight="1" x14ac:dyDescent="0.25">
      <c r="A498" s="6" t="s">
        <v>17</v>
      </c>
      <c r="B498" s="36"/>
      <c r="C498" s="4">
        <f t="shared" si="135"/>
        <v>0</v>
      </c>
      <c r="D498" s="3">
        <v>0</v>
      </c>
      <c r="E498" s="3">
        <v>0</v>
      </c>
      <c r="F498" s="3">
        <v>0</v>
      </c>
      <c r="G498" s="4">
        <v>0</v>
      </c>
      <c r="H498" s="4">
        <v>0</v>
      </c>
      <c r="I498" s="32"/>
      <c r="J498" s="36"/>
      <c r="K498" s="36"/>
      <c r="L498" s="36"/>
      <c r="M498" s="36"/>
      <c r="N498" s="36"/>
      <c r="O498" s="36"/>
      <c r="P498" s="36"/>
      <c r="Q498" s="5"/>
      <c r="R498" s="5"/>
      <c r="S498" s="5"/>
      <c r="T498" s="5"/>
    </row>
    <row r="499" spans="1:20" ht="46.5" customHeight="1" x14ac:dyDescent="0.25">
      <c r="A499" s="24" t="s">
        <v>221</v>
      </c>
      <c r="B499" s="48" t="s">
        <v>222</v>
      </c>
      <c r="C499" s="19">
        <f t="shared" si="135"/>
        <v>0</v>
      </c>
      <c r="D499" s="19">
        <f>D500+D501+D502+D503</f>
        <v>0</v>
      </c>
      <c r="E499" s="19">
        <f>E500+E501+E502+E503</f>
        <v>0</v>
      </c>
      <c r="F499" s="19">
        <f>F500+F501+F502+F503</f>
        <v>0</v>
      </c>
      <c r="G499" s="22">
        <f t="shared" ref="G499:H499" si="148">G500+G501+G502+G503</f>
        <v>0</v>
      </c>
      <c r="H499" s="22">
        <f t="shared" si="148"/>
        <v>0</v>
      </c>
      <c r="I499" s="37" t="s">
        <v>223</v>
      </c>
      <c r="J499" s="47" t="s">
        <v>6</v>
      </c>
      <c r="K499" s="47">
        <v>78.3</v>
      </c>
      <c r="L499" s="47">
        <v>79</v>
      </c>
      <c r="M499" s="47">
        <v>80</v>
      </c>
      <c r="N499" s="47">
        <v>80</v>
      </c>
      <c r="O499" s="33">
        <v>80</v>
      </c>
      <c r="P499" s="33">
        <v>80</v>
      </c>
      <c r="Q499" s="5"/>
      <c r="R499" s="5"/>
      <c r="S499" s="5"/>
      <c r="T499" s="5"/>
    </row>
    <row r="500" spans="1:20" ht="15.75" customHeight="1" x14ac:dyDescent="0.25">
      <c r="A500" s="25" t="s">
        <v>5</v>
      </c>
      <c r="B500" s="49"/>
      <c r="C500" s="4">
        <f t="shared" ref="C500:C513" si="149">D500+E500+F500+G500+H500</f>
        <v>0</v>
      </c>
      <c r="D500" s="26">
        <v>0</v>
      </c>
      <c r="E500" s="26">
        <v>0</v>
      </c>
      <c r="F500" s="26">
        <v>0</v>
      </c>
      <c r="G500" s="4">
        <v>0</v>
      </c>
      <c r="H500" s="4">
        <v>0</v>
      </c>
      <c r="I500" s="37"/>
      <c r="J500" s="47"/>
      <c r="K500" s="47"/>
      <c r="L500" s="47"/>
      <c r="M500" s="47"/>
      <c r="N500" s="47"/>
      <c r="O500" s="34"/>
      <c r="P500" s="34"/>
      <c r="Q500" s="5"/>
      <c r="R500" s="5"/>
      <c r="S500" s="5"/>
      <c r="T500" s="5"/>
    </row>
    <row r="501" spans="1:20" ht="15.75" customHeight="1" x14ac:dyDescent="0.25">
      <c r="A501" s="25" t="s">
        <v>16</v>
      </c>
      <c r="B501" s="49"/>
      <c r="C501" s="4">
        <f t="shared" si="149"/>
        <v>0</v>
      </c>
      <c r="D501" s="26">
        <v>0</v>
      </c>
      <c r="E501" s="26">
        <v>0</v>
      </c>
      <c r="F501" s="26">
        <v>0</v>
      </c>
      <c r="G501" s="4">
        <v>0</v>
      </c>
      <c r="H501" s="4">
        <v>0</v>
      </c>
      <c r="I501" s="37"/>
      <c r="J501" s="47"/>
      <c r="K501" s="47"/>
      <c r="L501" s="47"/>
      <c r="M501" s="47"/>
      <c r="N501" s="47"/>
      <c r="O501" s="34"/>
      <c r="P501" s="34"/>
      <c r="Q501" s="5"/>
      <c r="R501" s="5"/>
      <c r="S501" s="5"/>
      <c r="T501" s="5"/>
    </row>
    <row r="502" spans="1:20" ht="15.75" customHeight="1" x14ac:dyDescent="0.25">
      <c r="A502" s="25" t="s">
        <v>4</v>
      </c>
      <c r="B502" s="49"/>
      <c r="C502" s="4">
        <f t="shared" si="149"/>
        <v>0</v>
      </c>
      <c r="D502" s="26">
        <v>0</v>
      </c>
      <c r="E502" s="26">
        <v>0</v>
      </c>
      <c r="F502" s="26">
        <v>0</v>
      </c>
      <c r="G502" s="4">
        <v>0</v>
      </c>
      <c r="H502" s="4">
        <v>0</v>
      </c>
      <c r="I502" s="37"/>
      <c r="J502" s="47"/>
      <c r="K502" s="47"/>
      <c r="L502" s="47"/>
      <c r="M502" s="47"/>
      <c r="N502" s="47"/>
      <c r="O502" s="34"/>
      <c r="P502" s="34"/>
      <c r="Q502" s="5"/>
      <c r="R502" s="5"/>
      <c r="S502" s="5"/>
      <c r="T502" s="5"/>
    </row>
    <row r="503" spans="1:20" ht="15.75" customHeight="1" x14ac:dyDescent="0.25">
      <c r="A503" s="25" t="s">
        <v>17</v>
      </c>
      <c r="B503" s="50"/>
      <c r="C503" s="4">
        <f t="shared" si="149"/>
        <v>0</v>
      </c>
      <c r="D503" s="26">
        <v>0</v>
      </c>
      <c r="E503" s="26">
        <v>0</v>
      </c>
      <c r="F503" s="26">
        <v>0</v>
      </c>
      <c r="G503" s="4">
        <v>0</v>
      </c>
      <c r="H503" s="4">
        <v>0</v>
      </c>
      <c r="I503" s="37"/>
      <c r="J503" s="47"/>
      <c r="K503" s="47"/>
      <c r="L503" s="47"/>
      <c r="M503" s="47"/>
      <c r="N503" s="47"/>
      <c r="O503" s="36"/>
      <c r="P503" s="36"/>
      <c r="Q503" s="5"/>
      <c r="R503" s="5"/>
      <c r="S503" s="5"/>
      <c r="T503" s="5"/>
    </row>
    <row r="504" spans="1:20" ht="45.75" customHeight="1" x14ac:dyDescent="0.25">
      <c r="A504" s="24" t="s">
        <v>224</v>
      </c>
      <c r="B504" s="48" t="s">
        <v>18</v>
      </c>
      <c r="C504" s="19">
        <f t="shared" si="149"/>
        <v>0</v>
      </c>
      <c r="D504" s="19">
        <f>D505+D506+D507+D508</f>
        <v>0</v>
      </c>
      <c r="E504" s="19">
        <f>E505+E506+E507+E508</f>
        <v>0</v>
      </c>
      <c r="F504" s="19">
        <f>F505+F506+F507+F508</f>
        <v>0</v>
      </c>
      <c r="G504" s="22">
        <f t="shared" ref="G504:H504" si="150">G505+G506+G507+G508</f>
        <v>0</v>
      </c>
      <c r="H504" s="22">
        <f t="shared" si="150"/>
        <v>0</v>
      </c>
      <c r="I504" s="37" t="s">
        <v>225</v>
      </c>
      <c r="J504" s="47" t="s">
        <v>42</v>
      </c>
      <c r="K504" s="47">
        <v>60</v>
      </c>
      <c r="L504" s="47">
        <v>80</v>
      </c>
      <c r="M504" s="47">
        <v>100</v>
      </c>
      <c r="N504" s="47">
        <v>150</v>
      </c>
      <c r="O504" s="33">
        <v>150</v>
      </c>
      <c r="P504" s="33">
        <v>150</v>
      </c>
      <c r="Q504" s="5"/>
      <c r="R504" s="5"/>
      <c r="S504" s="5"/>
      <c r="T504" s="5"/>
    </row>
    <row r="505" spans="1:20" ht="15.75" customHeight="1" x14ac:dyDescent="0.25">
      <c r="A505" s="25" t="s">
        <v>5</v>
      </c>
      <c r="B505" s="49"/>
      <c r="C505" s="4">
        <f t="shared" si="149"/>
        <v>0</v>
      </c>
      <c r="D505" s="26">
        <v>0</v>
      </c>
      <c r="E505" s="26">
        <v>0</v>
      </c>
      <c r="F505" s="26">
        <v>0</v>
      </c>
      <c r="G505" s="4">
        <v>0</v>
      </c>
      <c r="H505" s="4">
        <v>0</v>
      </c>
      <c r="I505" s="37"/>
      <c r="J505" s="47"/>
      <c r="K505" s="47"/>
      <c r="L505" s="47"/>
      <c r="M505" s="47"/>
      <c r="N505" s="47"/>
      <c r="O505" s="34"/>
      <c r="P505" s="34"/>
      <c r="Q505" s="5"/>
      <c r="R505" s="5"/>
      <c r="S505" s="5"/>
      <c r="T505" s="5"/>
    </row>
    <row r="506" spans="1:20" ht="15.75" customHeight="1" x14ac:dyDescent="0.25">
      <c r="A506" s="25" t="s">
        <v>16</v>
      </c>
      <c r="B506" s="49"/>
      <c r="C506" s="4">
        <f t="shared" si="149"/>
        <v>0</v>
      </c>
      <c r="D506" s="26">
        <v>0</v>
      </c>
      <c r="E506" s="26">
        <v>0</v>
      </c>
      <c r="F506" s="26">
        <v>0</v>
      </c>
      <c r="G506" s="4">
        <v>0</v>
      </c>
      <c r="H506" s="4">
        <v>0</v>
      </c>
      <c r="I506" s="37"/>
      <c r="J506" s="47"/>
      <c r="K506" s="47"/>
      <c r="L506" s="47"/>
      <c r="M506" s="47"/>
      <c r="N506" s="47"/>
      <c r="O506" s="34"/>
      <c r="P506" s="34"/>
      <c r="Q506" s="5"/>
      <c r="R506" s="5"/>
      <c r="S506" s="5"/>
      <c r="T506" s="5"/>
    </row>
    <row r="507" spans="1:20" ht="15.75" customHeight="1" x14ac:dyDescent="0.25">
      <c r="A507" s="25" t="s">
        <v>4</v>
      </c>
      <c r="B507" s="49"/>
      <c r="C507" s="4">
        <f t="shared" si="149"/>
        <v>0</v>
      </c>
      <c r="D507" s="26">
        <v>0</v>
      </c>
      <c r="E507" s="26">
        <v>0</v>
      </c>
      <c r="F507" s="26">
        <v>0</v>
      </c>
      <c r="G507" s="4">
        <v>0</v>
      </c>
      <c r="H507" s="4">
        <v>0</v>
      </c>
      <c r="I507" s="37"/>
      <c r="J507" s="47"/>
      <c r="K507" s="47"/>
      <c r="L507" s="47"/>
      <c r="M507" s="47"/>
      <c r="N507" s="47"/>
      <c r="O507" s="34"/>
      <c r="P507" s="34"/>
      <c r="Q507" s="5"/>
      <c r="R507" s="5"/>
      <c r="S507" s="5"/>
      <c r="T507" s="5"/>
    </row>
    <row r="508" spans="1:20" ht="15.75" customHeight="1" x14ac:dyDescent="0.25">
      <c r="A508" s="25" t="s">
        <v>17</v>
      </c>
      <c r="B508" s="50"/>
      <c r="C508" s="4">
        <f t="shared" si="149"/>
        <v>0</v>
      </c>
      <c r="D508" s="26">
        <v>0</v>
      </c>
      <c r="E508" s="26">
        <v>0</v>
      </c>
      <c r="F508" s="26">
        <v>0</v>
      </c>
      <c r="G508" s="4">
        <v>0</v>
      </c>
      <c r="H508" s="4">
        <v>0</v>
      </c>
      <c r="I508" s="37"/>
      <c r="J508" s="47"/>
      <c r="K508" s="47"/>
      <c r="L508" s="47"/>
      <c r="M508" s="47"/>
      <c r="N508" s="47"/>
      <c r="O508" s="36"/>
      <c r="P508" s="36"/>
      <c r="Q508" s="5"/>
      <c r="R508" s="5"/>
      <c r="S508" s="5"/>
      <c r="T508" s="5"/>
    </row>
    <row r="509" spans="1:20" ht="63" customHeight="1" x14ac:dyDescent="0.25">
      <c r="A509" s="24" t="s">
        <v>226</v>
      </c>
      <c r="B509" s="47" t="s">
        <v>18</v>
      </c>
      <c r="C509" s="19">
        <f t="shared" si="149"/>
        <v>0</v>
      </c>
      <c r="D509" s="19">
        <f>D510+D511+D512+D513</f>
        <v>0</v>
      </c>
      <c r="E509" s="19">
        <f>E510+E511+E512+E513</f>
        <v>0</v>
      </c>
      <c r="F509" s="19">
        <f>F510+F511+F512+F513</f>
        <v>0</v>
      </c>
      <c r="G509" s="22">
        <f t="shared" ref="G509:H509" si="151">G510+G511+G512+G513</f>
        <v>0</v>
      </c>
      <c r="H509" s="22">
        <f t="shared" si="151"/>
        <v>0</v>
      </c>
      <c r="I509" s="37" t="s">
        <v>227</v>
      </c>
      <c r="J509" s="47" t="s">
        <v>206</v>
      </c>
      <c r="K509" s="47">
        <v>0</v>
      </c>
      <c r="L509" s="47">
        <v>1</v>
      </c>
      <c r="M509" s="47">
        <v>1</v>
      </c>
      <c r="N509" s="47">
        <v>1</v>
      </c>
      <c r="O509" s="33">
        <v>1</v>
      </c>
      <c r="P509" s="33">
        <v>1</v>
      </c>
      <c r="Q509" s="5"/>
      <c r="R509" s="5"/>
      <c r="S509" s="5"/>
      <c r="T509" s="5"/>
    </row>
    <row r="510" spans="1:20" ht="15.75" customHeight="1" x14ac:dyDescent="0.25">
      <c r="A510" s="25" t="s">
        <v>5</v>
      </c>
      <c r="B510" s="47"/>
      <c r="C510" s="4">
        <f t="shared" si="149"/>
        <v>0</v>
      </c>
      <c r="D510" s="26">
        <v>0</v>
      </c>
      <c r="E510" s="26">
        <v>0</v>
      </c>
      <c r="F510" s="26">
        <v>0</v>
      </c>
      <c r="G510" s="4">
        <v>0</v>
      </c>
      <c r="H510" s="4">
        <v>0</v>
      </c>
      <c r="I510" s="37"/>
      <c r="J510" s="47"/>
      <c r="K510" s="47"/>
      <c r="L510" s="47"/>
      <c r="M510" s="47"/>
      <c r="N510" s="47"/>
      <c r="O510" s="34"/>
      <c r="P510" s="34"/>
      <c r="Q510" s="5"/>
      <c r="R510" s="5"/>
      <c r="S510" s="5"/>
      <c r="T510" s="5"/>
    </row>
    <row r="511" spans="1:20" ht="15.75" customHeight="1" x14ac:dyDescent="0.25">
      <c r="A511" s="25" t="s">
        <v>16</v>
      </c>
      <c r="B511" s="47"/>
      <c r="C511" s="4">
        <f t="shared" si="149"/>
        <v>0</v>
      </c>
      <c r="D511" s="26">
        <v>0</v>
      </c>
      <c r="E511" s="26">
        <v>0</v>
      </c>
      <c r="F511" s="26">
        <v>0</v>
      </c>
      <c r="G511" s="4">
        <v>0</v>
      </c>
      <c r="H511" s="4">
        <v>0</v>
      </c>
      <c r="I511" s="37"/>
      <c r="J511" s="47"/>
      <c r="K511" s="47"/>
      <c r="L511" s="47"/>
      <c r="M511" s="47"/>
      <c r="N511" s="47"/>
      <c r="O511" s="34"/>
      <c r="P511" s="34"/>
      <c r="Q511" s="5"/>
      <c r="R511" s="5"/>
      <c r="S511" s="5"/>
      <c r="T511" s="5"/>
    </row>
    <row r="512" spans="1:20" ht="15.75" customHeight="1" x14ac:dyDescent="0.25">
      <c r="A512" s="25" t="s">
        <v>4</v>
      </c>
      <c r="B512" s="47"/>
      <c r="C512" s="4">
        <f t="shared" si="149"/>
        <v>0</v>
      </c>
      <c r="D512" s="26">
        <v>0</v>
      </c>
      <c r="E512" s="26">
        <v>0</v>
      </c>
      <c r="F512" s="26">
        <v>0</v>
      </c>
      <c r="G512" s="4">
        <v>0</v>
      </c>
      <c r="H512" s="4">
        <v>0</v>
      </c>
      <c r="I512" s="37"/>
      <c r="J512" s="47"/>
      <c r="K512" s="47"/>
      <c r="L512" s="47"/>
      <c r="M512" s="47"/>
      <c r="N512" s="47"/>
      <c r="O512" s="34"/>
      <c r="P512" s="34"/>
      <c r="Q512" s="5"/>
      <c r="R512" s="5"/>
      <c r="S512" s="5"/>
      <c r="T512" s="5"/>
    </row>
    <row r="513" spans="1:20" ht="15.75" customHeight="1" x14ac:dyDescent="0.25">
      <c r="A513" s="25" t="s">
        <v>17</v>
      </c>
      <c r="B513" s="47"/>
      <c r="C513" s="4">
        <f t="shared" si="149"/>
        <v>0</v>
      </c>
      <c r="D513" s="26">
        <v>0</v>
      </c>
      <c r="E513" s="26">
        <v>0</v>
      </c>
      <c r="F513" s="26">
        <v>0</v>
      </c>
      <c r="G513" s="4">
        <v>0</v>
      </c>
      <c r="H513" s="4">
        <v>0</v>
      </c>
      <c r="I513" s="37"/>
      <c r="J513" s="47"/>
      <c r="K513" s="47"/>
      <c r="L513" s="47"/>
      <c r="M513" s="47"/>
      <c r="N513" s="47"/>
      <c r="O513" s="36"/>
      <c r="P513" s="36"/>
      <c r="Q513" s="5"/>
      <c r="R513" s="5"/>
      <c r="S513" s="5"/>
      <c r="T513" s="5"/>
    </row>
    <row r="514" spans="1:20" ht="35.25" customHeight="1" x14ac:dyDescent="0.25">
      <c r="A514" s="45" t="s">
        <v>43</v>
      </c>
      <c r="B514" s="46"/>
      <c r="C514" s="3">
        <f>E514+F514+H514+D514+G514</f>
        <v>30838.599999999995</v>
      </c>
      <c r="D514" s="3">
        <f t="shared" ref="D514:H518" si="152">D519+D544</f>
        <v>6968.9</v>
      </c>
      <c r="E514" s="3">
        <f t="shared" si="152"/>
        <v>6021.0999999999995</v>
      </c>
      <c r="F514" s="3">
        <f t="shared" si="152"/>
        <v>5971</v>
      </c>
      <c r="G514" s="3">
        <f t="shared" si="152"/>
        <v>5938.7999999999993</v>
      </c>
      <c r="H514" s="3">
        <f t="shared" si="152"/>
        <v>5938.7999999999993</v>
      </c>
      <c r="I514" s="16"/>
      <c r="J514" s="28"/>
      <c r="K514" s="28"/>
      <c r="L514" s="28"/>
      <c r="M514" s="28"/>
      <c r="N514" s="28"/>
      <c r="O514" s="28"/>
      <c r="P514" s="28"/>
      <c r="Q514" s="5"/>
      <c r="R514" s="5"/>
      <c r="S514" s="5"/>
      <c r="T514" s="5"/>
    </row>
    <row r="515" spans="1:20" ht="15.75" customHeight="1" x14ac:dyDescent="0.25">
      <c r="A515" s="43" t="s">
        <v>5</v>
      </c>
      <c r="B515" s="44"/>
      <c r="C515" s="3">
        <f t="shared" ref="C515:C518" si="153">E515+F515+H515+D515+G515</f>
        <v>0</v>
      </c>
      <c r="D515" s="3">
        <f t="shared" si="152"/>
        <v>0</v>
      </c>
      <c r="E515" s="3">
        <f t="shared" si="152"/>
        <v>0</v>
      </c>
      <c r="F515" s="3">
        <f t="shared" si="152"/>
        <v>0</v>
      </c>
      <c r="G515" s="3">
        <f t="shared" si="152"/>
        <v>0</v>
      </c>
      <c r="H515" s="3">
        <f t="shared" si="152"/>
        <v>0</v>
      </c>
      <c r="I515" s="16"/>
      <c r="J515" s="28"/>
      <c r="K515" s="28"/>
      <c r="L515" s="28"/>
      <c r="M515" s="28"/>
      <c r="N515" s="28"/>
      <c r="O515" s="28"/>
      <c r="P515" s="28"/>
      <c r="Q515" s="5"/>
      <c r="R515" s="5"/>
      <c r="S515" s="5"/>
      <c r="T515" s="5"/>
    </row>
    <row r="516" spans="1:20" ht="15.75" customHeight="1" x14ac:dyDescent="0.25">
      <c r="A516" s="43" t="s">
        <v>16</v>
      </c>
      <c r="B516" s="44"/>
      <c r="C516" s="3">
        <f t="shared" si="153"/>
        <v>2623.1000000000004</v>
      </c>
      <c r="D516" s="3">
        <f t="shared" si="152"/>
        <v>511</v>
      </c>
      <c r="E516" s="3">
        <f t="shared" si="152"/>
        <v>581.70000000000005</v>
      </c>
      <c r="F516" s="3">
        <f t="shared" si="152"/>
        <v>531.6</v>
      </c>
      <c r="G516" s="3">
        <f t="shared" si="152"/>
        <v>499.4</v>
      </c>
      <c r="H516" s="3">
        <f t="shared" si="152"/>
        <v>499.4</v>
      </c>
      <c r="I516" s="16"/>
      <c r="J516" s="28"/>
      <c r="K516" s="28"/>
      <c r="L516" s="28"/>
      <c r="M516" s="28"/>
      <c r="N516" s="28"/>
      <c r="O516" s="28"/>
      <c r="P516" s="28"/>
      <c r="Q516" s="5"/>
      <c r="R516" s="5"/>
      <c r="S516" s="5"/>
      <c r="T516" s="5"/>
    </row>
    <row r="517" spans="1:20" ht="15.75" customHeight="1" x14ac:dyDescent="0.25">
      <c r="A517" s="43" t="s">
        <v>4</v>
      </c>
      <c r="B517" s="44"/>
      <c r="C517" s="3">
        <f t="shared" si="153"/>
        <v>28215.5</v>
      </c>
      <c r="D517" s="3">
        <f t="shared" si="152"/>
        <v>6457.9</v>
      </c>
      <c r="E517" s="3">
        <f t="shared" si="152"/>
        <v>5439.4</v>
      </c>
      <c r="F517" s="3">
        <f t="shared" si="152"/>
        <v>5439.4</v>
      </c>
      <c r="G517" s="3">
        <f t="shared" si="152"/>
        <v>5439.4</v>
      </c>
      <c r="H517" s="3">
        <f t="shared" si="152"/>
        <v>5439.4</v>
      </c>
      <c r="I517" s="16"/>
      <c r="J517" s="28"/>
      <c r="K517" s="28"/>
      <c r="L517" s="28"/>
      <c r="M517" s="28"/>
      <c r="N517" s="28"/>
      <c r="O517" s="28"/>
      <c r="P517" s="28"/>
      <c r="Q517" s="5"/>
      <c r="R517" s="5"/>
      <c r="S517" s="5"/>
      <c r="T517" s="5"/>
    </row>
    <row r="518" spans="1:20" ht="15.75" customHeight="1" x14ac:dyDescent="0.25">
      <c r="A518" s="43" t="s">
        <v>17</v>
      </c>
      <c r="B518" s="44"/>
      <c r="C518" s="3">
        <f t="shared" si="153"/>
        <v>0</v>
      </c>
      <c r="D518" s="3">
        <f t="shared" si="152"/>
        <v>0</v>
      </c>
      <c r="E518" s="3">
        <f t="shared" si="152"/>
        <v>0</v>
      </c>
      <c r="F518" s="3">
        <f t="shared" si="152"/>
        <v>0</v>
      </c>
      <c r="G518" s="3">
        <f t="shared" si="152"/>
        <v>0</v>
      </c>
      <c r="H518" s="3">
        <f t="shared" si="152"/>
        <v>0</v>
      </c>
      <c r="I518" s="16"/>
      <c r="J518" s="28"/>
      <c r="K518" s="28"/>
      <c r="L518" s="28"/>
      <c r="M518" s="28"/>
      <c r="N518" s="28"/>
      <c r="O518" s="28"/>
      <c r="P518" s="28"/>
      <c r="Q518" s="5"/>
      <c r="R518" s="5"/>
      <c r="S518" s="5"/>
      <c r="T518" s="5"/>
    </row>
    <row r="519" spans="1:20" ht="36.75" customHeight="1" x14ac:dyDescent="0.25">
      <c r="A519" s="41" t="s">
        <v>20</v>
      </c>
      <c r="B519" s="42"/>
      <c r="C519" s="3">
        <f>E519+F519+H519+D519+G519</f>
        <v>28215.5</v>
      </c>
      <c r="D519" s="3">
        <f>D524+D529+D534+D539</f>
        <v>6457.9</v>
      </c>
      <c r="E519" s="3">
        <f t="shared" ref="E519:H519" si="154">E524+E529+E534+E539</f>
        <v>5439.4</v>
      </c>
      <c r="F519" s="3">
        <f t="shared" si="154"/>
        <v>5439.4</v>
      </c>
      <c r="G519" s="3">
        <f t="shared" si="154"/>
        <v>5439.4</v>
      </c>
      <c r="H519" s="3">
        <f t="shared" si="154"/>
        <v>5439.4</v>
      </c>
      <c r="I519" s="16"/>
      <c r="J519" s="28"/>
      <c r="K519" s="28"/>
      <c r="L519" s="28"/>
      <c r="M519" s="28"/>
      <c r="N519" s="28"/>
      <c r="O519" s="28"/>
      <c r="P519" s="28"/>
      <c r="Q519" s="5"/>
      <c r="R519" s="5"/>
      <c r="S519" s="5"/>
      <c r="T519" s="5"/>
    </row>
    <row r="520" spans="1:20" ht="15.75" customHeight="1" x14ac:dyDescent="0.25">
      <c r="A520" s="43" t="s">
        <v>5</v>
      </c>
      <c r="B520" s="44"/>
      <c r="C520" s="3">
        <f t="shared" ref="C520:C523" si="155">E520+F520+H520+D520+G520</f>
        <v>0</v>
      </c>
      <c r="D520" s="3">
        <f t="shared" ref="D520:H523" si="156">D525+D530+D535+D540</f>
        <v>0</v>
      </c>
      <c r="E520" s="3">
        <f t="shared" si="156"/>
        <v>0</v>
      </c>
      <c r="F520" s="3">
        <f t="shared" si="156"/>
        <v>0</v>
      </c>
      <c r="G520" s="3">
        <f t="shared" si="156"/>
        <v>0</v>
      </c>
      <c r="H520" s="3">
        <f t="shared" si="156"/>
        <v>0</v>
      </c>
      <c r="I520" s="16"/>
      <c r="J520" s="28"/>
      <c r="K520" s="28"/>
      <c r="L520" s="28"/>
      <c r="M520" s="28"/>
      <c r="N520" s="28"/>
      <c r="O520" s="28"/>
      <c r="P520" s="28"/>
      <c r="Q520" s="5"/>
      <c r="R520" s="5"/>
      <c r="S520" s="5"/>
      <c r="T520" s="5"/>
    </row>
    <row r="521" spans="1:20" ht="15.75" customHeight="1" x14ac:dyDescent="0.25">
      <c r="A521" s="43" t="s">
        <v>16</v>
      </c>
      <c r="B521" s="44"/>
      <c r="C521" s="3">
        <f t="shared" si="155"/>
        <v>0</v>
      </c>
      <c r="D521" s="3">
        <f t="shared" si="156"/>
        <v>0</v>
      </c>
      <c r="E521" s="3">
        <f t="shared" si="156"/>
        <v>0</v>
      </c>
      <c r="F521" s="3">
        <f t="shared" si="156"/>
        <v>0</v>
      </c>
      <c r="G521" s="3">
        <f t="shared" si="156"/>
        <v>0</v>
      </c>
      <c r="H521" s="3">
        <f t="shared" si="156"/>
        <v>0</v>
      </c>
      <c r="I521" s="16"/>
      <c r="J521" s="28"/>
      <c r="K521" s="28"/>
      <c r="L521" s="28"/>
      <c r="M521" s="28"/>
      <c r="N521" s="28"/>
      <c r="O521" s="28"/>
      <c r="P521" s="28"/>
      <c r="Q521" s="5"/>
      <c r="R521" s="5"/>
      <c r="S521" s="5"/>
      <c r="T521" s="5"/>
    </row>
    <row r="522" spans="1:20" ht="15.75" customHeight="1" x14ac:dyDescent="0.25">
      <c r="A522" s="43" t="s">
        <v>4</v>
      </c>
      <c r="B522" s="44"/>
      <c r="C522" s="3">
        <f t="shared" si="155"/>
        <v>28215.5</v>
      </c>
      <c r="D522" s="3">
        <f t="shared" si="156"/>
        <v>6457.9</v>
      </c>
      <c r="E522" s="3">
        <f t="shared" si="156"/>
        <v>5439.4</v>
      </c>
      <c r="F522" s="3">
        <f t="shared" si="156"/>
        <v>5439.4</v>
      </c>
      <c r="G522" s="3">
        <f t="shared" si="156"/>
        <v>5439.4</v>
      </c>
      <c r="H522" s="3">
        <f t="shared" si="156"/>
        <v>5439.4</v>
      </c>
      <c r="I522" s="16"/>
      <c r="J522" s="28"/>
      <c r="K522" s="28"/>
      <c r="L522" s="28"/>
      <c r="M522" s="28"/>
      <c r="N522" s="28"/>
      <c r="O522" s="28"/>
      <c r="P522" s="28"/>
      <c r="Q522" s="5"/>
      <c r="R522" s="5"/>
      <c r="S522" s="5"/>
      <c r="T522" s="5"/>
    </row>
    <row r="523" spans="1:20" ht="15.75" customHeight="1" x14ac:dyDescent="0.25">
      <c r="A523" s="43" t="s">
        <v>17</v>
      </c>
      <c r="B523" s="44"/>
      <c r="C523" s="3">
        <f t="shared" si="155"/>
        <v>0</v>
      </c>
      <c r="D523" s="3">
        <f t="shared" si="156"/>
        <v>0</v>
      </c>
      <c r="E523" s="3">
        <f t="shared" si="156"/>
        <v>0</v>
      </c>
      <c r="F523" s="3">
        <f t="shared" si="156"/>
        <v>0</v>
      </c>
      <c r="G523" s="3">
        <f t="shared" si="156"/>
        <v>0</v>
      </c>
      <c r="H523" s="3">
        <f t="shared" si="156"/>
        <v>0</v>
      </c>
      <c r="I523" s="16"/>
      <c r="J523" s="28"/>
      <c r="K523" s="28"/>
      <c r="L523" s="28"/>
      <c r="M523" s="28"/>
      <c r="N523" s="28"/>
      <c r="O523" s="28"/>
      <c r="P523" s="28"/>
      <c r="Q523" s="5"/>
      <c r="R523" s="5"/>
      <c r="S523" s="5"/>
      <c r="T523" s="5"/>
    </row>
    <row r="524" spans="1:20" ht="48" customHeight="1" x14ac:dyDescent="0.25">
      <c r="A524" s="27" t="s">
        <v>21</v>
      </c>
      <c r="B524" s="33" t="s">
        <v>18</v>
      </c>
      <c r="C524" s="3">
        <f>E524+F524+H524+D524+G524</f>
        <v>26919.599999999999</v>
      </c>
      <c r="D524" s="17">
        <f t="shared" ref="D524:H524" si="157">D525+D526+D527+D528</f>
        <v>6178</v>
      </c>
      <c r="E524" s="17">
        <f t="shared" si="157"/>
        <v>5185.3999999999996</v>
      </c>
      <c r="F524" s="17">
        <f t="shared" si="157"/>
        <v>5185.3999999999996</v>
      </c>
      <c r="G524" s="17">
        <f t="shared" si="157"/>
        <v>5185.3999999999996</v>
      </c>
      <c r="H524" s="17">
        <f t="shared" si="157"/>
        <v>5185.3999999999996</v>
      </c>
      <c r="I524" s="30" t="s">
        <v>23</v>
      </c>
      <c r="J524" s="33" t="s">
        <v>6</v>
      </c>
      <c r="K524" s="33">
        <v>98</v>
      </c>
      <c r="L524" s="33">
        <v>98</v>
      </c>
      <c r="M524" s="33">
        <v>98</v>
      </c>
      <c r="N524" s="33">
        <v>98</v>
      </c>
      <c r="O524" s="33">
        <v>99</v>
      </c>
      <c r="P524" s="33">
        <v>99</v>
      </c>
      <c r="Q524" s="5"/>
      <c r="R524" s="5"/>
      <c r="S524" s="5"/>
      <c r="T524" s="5"/>
    </row>
    <row r="525" spans="1:20" ht="15.75" customHeight="1" x14ac:dyDescent="0.25">
      <c r="A525" s="6" t="s">
        <v>5</v>
      </c>
      <c r="B525" s="34"/>
      <c r="C525" s="3">
        <f t="shared" ref="C525:C543" si="158">E525+F525+H525+D525+G525</f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31"/>
      <c r="J525" s="34"/>
      <c r="K525" s="34"/>
      <c r="L525" s="34"/>
      <c r="M525" s="34"/>
      <c r="N525" s="34"/>
      <c r="O525" s="34"/>
      <c r="P525" s="34"/>
      <c r="Q525" s="5"/>
      <c r="R525" s="5"/>
      <c r="S525" s="5"/>
      <c r="T525" s="5"/>
    </row>
    <row r="526" spans="1:20" ht="15.75" customHeight="1" x14ac:dyDescent="0.25">
      <c r="A526" s="6" t="s">
        <v>16</v>
      </c>
      <c r="B526" s="34"/>
      <c r="C526" s="3">
        <f t="shared" si="158"/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31"/>
      <c r="J526" s="34"/>
      <c r="K526" s="34"/>
      <c r="L526" s="34"/>
      <c r="M526" s="34"/>
      <c r="N526" s="34"/>
      <c r="O526" s="34"/>
      <c r="P526" s="34"/>
      <c r="Q526" s="5"/>
      <c r="R526" s="5"/>
      <c r="S526" s="5"/>
      <c r="T526" s="5"/>
    </row>
    <row r="527" spans="1:20" ht="15.75" customHeight="1" x14ac:dyDescent="0.25">
      <c r="A527" s="6" t="s">
        <v>4</v>
      </c>
      <c r="B527" s="34"/>
      <c r="C527" s="3">
        <f t="shared" si="158"/>
        <v>26919.599999999999</v>
      </c>
      <c r="D527" s="4">
        <v>6178</v>
      </c>
      <c r="E527" s="4">
        <v>5185.3999999999996</v>
      </c>
      <c r="F527" s="4">
        <v>5185.3999999999996</v>
      </c>
      <c r="G527" s="4">
        <v>5185.3999999999996</v>
      </c>
      <c r="H527" s="4">
        <v>5185.3999999999996</v>
      </c>
      <c r="I527" s="31"/>
      <c r="J527" s="34"/>
      <c r="K527" s="34"/>
      <c r="L527" s="34"/>
      <c r="M527" s="34"/>
      <c r="N527" s="34"/>
      <c r="O527" s="34"/>
      <c r="P527" s="34"/>
      <c r="Q527" s="5"/>
      <c r="R527" s="5"/>
      <c r="S527" s="5"/>
      <c r="T527" s="5"/>
    </row>
    <row r="528" spans="1:20" ht="15" customHeight="1" x14ac:dyDescent="0.25">
      <c r="A528" s="6" t="s">
        <v>17</v>
      </c>
      <c r="B528" s="36"/>
      <c r="C528" s="3">
        <f t="shared" si="158"/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32"/>
      <c r="J528" s="36"/>
      <c r="K528" s="36"/>
      <c r="L528" s="36"/>
      <c r="M528" s="36"/>
      <c r="N528" s="36"/>
      <c r="O528" s="36"/>
      <c r="P528" s="36"/>
      <c r="Q528" s="5"/>
      <c r="R528" s="5"/>
      <c r="S528" s="5"/>
      <c r="T528" s="5"/>
    </row>
    <row r="529" spans="1:20" ht="65.25" customHeight="1" x14ac:dyDescent="0.25">
      <c r="A529" s="27" t="s">
        <v>159</v>
      </c>
      <c r="B529" s="33" t="s">
        <v>18</v>
      </c>
      <c r="C529" s="3">
        <f t="shared" si="158"/>
        <v>1031.5</v>
      </c>
      <c r="D529" s="17">
        <f t="shared" ref="D529:H529" si="159">D530+D531+D532+D533</f>
        <v>279.89999999999998</v>
      </c>
      <c r="E529" s="17">
        <f t="shared" si="159"/>
        <v>187.9</v>
      </c>
      <c r="F529" s="17">
        <f t="shared" si="159"/>
        <v>187.9</v>
      </c>
      <c r="G529" s="17">
        <f t="shared" si="159"/>
        <v>187.9</v>
      </c>
      <c r="H529" s="17">
        <f t="shared" si="159"/>
        <v>187.9</v>
      </c>
      <c r="I529" s="30" t="s">
        <v>46</v>
      </c>
      <c r="J529" s="33" t="s">
        <v>8</v>
      </c>
      <c r="K529" s="33">
        <v>1</v>
      </c>
      <c r="L529" s="33">
        <v>1</v>
      </c>
      <c r="M529" s="33">
        <v>1</v>
      </c>
      <c r="N529" s="33">
        <v>1</v>
      </c>
      <c r="O529" s="33">
        <v>1</v>
      </c>
      <c r="P529" s="33">
        <v>1</v>
      </c>
      <c r="Q529" s="5"/>
      <c r="R529" s="5"/>
      <c r="S529" s="5"/>
      <c r="T529" s="5"/>
    </row>
    <row r="530" spans="1:20" ht="15.75" customHeight="1" x14ac:dyDescent="0.25">
      <c r="A530" s="6" t="s">
        <v>5</v>
      </c>
      <c r="B530" s="34"/>
      <c r="C530" s="3">
        <f t="shared" si="158"/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31"/>
      <c r="J530" s="34"/>
      <c r="K530" s="34"/>
      <c r="L530" s="34"/>
      <c r="M530" s="34"/>
      <c r="N530" s="34"/>
      <c r="O530" s="34"/>
      <c r="P530" s="34"/>
      <c r="Q530" s="5"/>
      <c r="R530" s="5"/>
      <c r="S530" s="5"/>
      <c r="T530" s="5"/>
    </row>
    <row r="531" spans="1:20" ht="15.75" customHeight="1" x14ac:dyDescent="0.25">
      <c r="A531" s="6" t="s">
        <v>16</v>
      </c>
      <c r="B531" s="34"/>
      <c r="C531" s="3">
        <f t="shared" si="158"/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31"/>
      <c r="J531" s="34"/>
      <c r="K531" s="34"/>
      <c r="L531" s="34"/>
      <c r="M531" s="34"/>
      <c r="N531" s="34"/>
      <c r="O531" s="34"/>
      <c r="P531" s="34"/>
      <c r="Q531" s="5"/>
      <c r="R531" s="5"/>
      <c r="S531" s="5"/>
      <c r="T531" s="5"/>
    </row>
    <row r="532" spans="1:20" ht="15.75" customHeight="1" x14ac:dyDescent="0.25">
      <c r="A532" s="6" t="s">
        <v>4</v>
      </c>
      <c r="B532" s="34"/>
      <c r="C532" s="3">
        <f t="shared" si="158"/>
        <v>1031.5</v>
      </c>
      <c r="D532" s="4">
        <v>279.89999999999998</v>
      </c>
      <c r="E532" s="4">
        <v>187.9</v>
      </c>
      <c r="F532" s="4">
        <v>187.9</v>
      </c>
      <c r="G532" s="4">
        <v>187.9</v>
      </c>
      <c r="H532" s="4">
        <v>187.9</v>
      </c>
      <c r="I532" s="31"/>
      <c r="J532" s="34"/>
      <c r="K532" s="34"/>
      <c r="L532" s="34"/>
      <c r="M532" s="34"/>
      <c r="N532" s="34"/>
      <c r="O532" s="34"/>
      <c r="P532" s="34"/>
      <c r="Q532" s="5"/>
      <c r="R532" s="5"/>
      <c r="S532" s="5"/>
      <c r="T532" s="5"/>
    </row>
    <row r="533" spans="1:20" ht="15.75" customHeight="1" x14ac:dyDescent="0.25">
      <c r="A533" s="6" t="s">
        <v>17</v>
      </c>
      <c r="B533" s="36"/>
      <c r="C533" s="3">
        <f t="shared" si="158"/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32"/>
      <c r="J533" s="36"/>
      <c r="K533" s="36"/>
      <c r="L533" s="36"/>
      <c r="M533" s="36"/>
      <c r="N533" s="36"/>
      <c r="O533" s="36"/>
      <c r="P533" s="36"/>
      <c r="Q533" s="5"/>
      <c r="R533" s="5"/>
      <c r="S533" s="5"/>
      <c r="T533" s="5"/>
    </row>
    <row r="534" spans="1:20" ht="41.25" customHeight="1" x14ac:dyDescent="0.25">
      <c r="A534" s="27" t="s">
        <v>160</v>
      </c>
      <c r="B534" s="33" t="s">
        <v>18</v>
      </c>
      <c r="C534" s="3">
        <f t="shared" si="158"/>
        <v>0</v>
      </c>
      <c r="D534" s="3">
        <f>D535+D536+D537+D538</f>
        <v>0</v>
      </c>
      <c r="E534" s="3">
        <f t="shared" ref="E534:H534" si="160">E535+E536+E537+E538</f>
        <v>0</v>
      </c>
      <c r="F534" s="3">
        <f t="shared" si="160"/>
        <v>0</v>
      </c>
      <c r="G534" s="3">
        <f t="shared" si="160"/>
        <v>0</v>
      </c>
      <c r="H534" s="3">
        <f t="shared" si="160"/>
        <v>0</v>
      </c>
      <c r="I534" s="37" t="s">
        <v>161</v>
      </c>
      <c r="J534" s="35" t="s">
        <v>6</v>
      </c>
      <c r="K534" s="33">
        <v>100</v>
      </c>
      <c r="L534" s="33">
        <v>100</v>
      </c>
      <c r="M534" s="33">
        <v>100</v>
      </c>
      <c r="N534" s="33">
        <v>100</v>
      </c>
      <c r="O534" s="33">
        <v>100</v>
      </c>
      <c r="P534" s="33">
        <v>100</v>
      </c>
    </row>
    <row r="535" spans="1:20" x14ac:dyDescent="0.25">
      <c r="A535" s="6" t="s">
        <v>5</v>
      </c>
      <c r="B535" s="34"/>
      <c r="C535" s="3">
        <f t="shared" si="158"/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37"/>
      <c r="J535" s="35"/>
      <c r="K535" s="34"/>
      <c r="L535" s="34"/>
      <c r="M535" s="34"/>
      <c r="N535" s="34"/>
      <c r="O535" s="34"/>
      <c r="P535" s="34"/>
    </row>
    <row r="536" spans="1:20" x14ac:dyDescent="0.25">
      <c r="A536" s="6" t="s">
        <v>16</v>
      </c>
      <c r="B536" s="34"/>
      <c r="C536" s="3">
        <f t="shared" si="158"/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37"/>
      <c r="J536" s="35"/>
      <c r="K536" s="34"/>
      <c r="L536" s="34"/>
      <c r="M536" s="34"/>
      <c r="N536" s="34"/>
      <c r="O536" s="34"/>
      <c r="P536" s="34"/>
    </row>
    <row r="537" spans="1:20" x14ac:dyDescent="0.25">
      <c r="A537" s="6" t="s">
        <v>4</v>
      </c>
      <c r="B537" s="34"/>
      <c r="C537" s="3">
        <f t="shared" si="158"/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37"/>
      <c r="J537" s="35"/>
      <c r="K537" s="34"/>
      <c r="L537" s="34"/>
      <c r="M537" s="34"/>
      <c r="N537" s="34"/>
      <c r="O537" s="34"/>
      <c r="P537" s="34"/>
    </row>
    <row r="538" spans="1:20" ht="16.5" customHeight="1" x14ac:dyDescent="0.25">
      <c r="A538" s="6" t="s">
        <v>17</v>
      </c>
      <c r="B538" s="36"/>
      <c r="C538" s="3">
        <f t="shared" si="158"/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37"/>
      <c r="J538" s="35"/>
      <c r="K538" s="36"/>
      <c r="L538" s="36"/>
      <c r="M538" s="36"/>
      <c r="N538" s="36"/>
      <c r="O538" s="36"/>
      <c r="P538" s="36"/>
    </row>
    <row r="539" spans="1:20" ht="48" customHeight="1" x14ac:dyDescent="0.25">
      <c r="A539" s="27" t="s">
        <v>228</v>
      </c>
      <c r="B539" s="33" t="s">
        <v>18</v>
      </c>
      <c r="C539" s="3">
        <f t="shared" si="158"/>
        <v>264.39999999999998</v>
      </c>
      <c r="D539" s="3">
        <f>D540+D541+D542+D543</f>
        <v>0</v>
      </c>
      <c r="E539" s="3">
        <f t="shared" ref="E539:H539" si="161">E540+E541+E542+E543</f>
        <v>66.099999999999994</v>
      </c>
      <c r="F539" s="3">
        <f t="shared" si="161"/>
        <v>66.099999999999994</v>
      </c>
      <c r="G539" s="3">
        <f t="shared" si="161"/>
        <v>66.099999999999994</v>
      </c>
      <c r="H539" s="3">
        <f t="shared" si="161"/>
        <v>66.099999999999994</v>
      </c>
      <c r="I539" s="37" t="s">
        <v>229</v>
      </c>
      <c r="J539" s="35" t="s">
        <v>8</v>
      </c>
      <c r="K539" s="33">
        <v>1</v>
      </c>
      <c r="L539" s="33">
        <v>3</v>
      </c>
      <c r="M539" s="33">
        <v>3</v>
      </c>
      <c r="N539" s="33">
        <v>3</v>
      </c>
      <c r="O539" s="33">
        <v>3</v>
      </c>
      <c r="P539" s="33">
        <v>3</v>
      </c>
    </row>
    <row r="540" spans="1:20" x14ac:dyDescent="0.25">
      <c r="A540" s="6" t="s">
        <v>5</v>
      </c>
      <c r="B540" s="34"/>
      <c r="C540" s="3">
        <f t="shared" si="158"/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37"/>
      <c r="J540" s="35"/>
      <c r="K540" s="34"/>
      <c r="L540" s="34"/>
      <c r="M540" s="34"/>
      <c r="N540" s="34"/>
      <c r="O540" s="34"/>
      <c r="P540" s="34"/>
    </row>
    <row r="541" spans="1:20" x14ac:dyDescent="0.25">
      <c r="A541" s="6" t="s">
        <v>16</v>
      </c>
      <c r="B541" s="34"/>
      <c r="C541" s="3">
        <f t="shared" si="158"/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37"/>
      <c r="J541" s="35"/>
      <c r="K541" s="34"/>
      <c r="L541" s="34"/>
      <c r="M541" s="34"/>
      <c r="N541" s="34"/>
      <c r="O541" s="34"/>
      <c r="P541" s="34"/>
    </row>
    <row r="542" spans="1:20" x14ac:dyDescent="0.25">
      <c r="A542" s="6" t="s">
        <v>4</v>
      </c>
      <c r="B542" s="34"/>
      <c r="C542" s="3">
        <f t="shared" si="158"/>
        <v>264.39999999999998</v>
      </c>
      <c r="D542" s="4">
        <v>0</v>
      </c>
      <c r="E542" s="4">
        <v>66.099999999999994</v>
      </c>
      <c r="F542" s="4">
        <v>66.099999999999994</v>
      </c>
      <c r="G542" s="4">
        <v>66.099999999999994</v>
      </c>
      <c r="H542" s="4">
        <v>66.099999999999994</v>
      </c>
      <c r="I542" s="37"/>
      <c r="J542" s="35"/>
      <c r="K542" s="34"/>
      <c r="L542" s="34"/>
      <c r="M542" s="34"/>
      <c r="N542" s="34"/>
      <c r="O542" s="34"/>
      <c r="P542" s="34"/>
    </row>
    <row r="543" spans="1:20" ht="16.5" customHeight="1" x14ac:dyDescent="0.25">
      <c r="A543" s="6" t="s">
        <v>17</v>
      </c>
      <c r="B543" s="36"/>
      <c r="C543" s="3">
        <f t="shared" si="158"/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37"/>
      <c r="J543" s="35"/>
      <c r="K543" s="36"/>
      <c r="L543" s="36"/>
      <c r="M543" s="36"/>
      <c r="N543" s="36"/>
      <c r="O543" s="36"/>
      <c r="P543" s="36"/>
    </row>
    <row r="544" spans="1:20" ht="37.5" customHeight="1" x14ac:dyDescent="0.25">
      <c r="A544" s="41" t="s">
        <v>22</v>
      </c>
      <c r="B544" s="42"/>
      <c r="C544" s="3">
        <f>E544+F544+H544+D544+G544</f>
        <v>2623.1000000000004</v>
      </c>
      <c r="D544" s="3">
        <f>D549+D554</f>
        <v>511</v>
      </c>
      <c r="E544" s="3">
        <f t="shared" ref="E544:H545" si="162">E549+E554</f>
        <v>581.70000000000005</v>
      </c>
      <c r="F544" s="3">
        <f t="shared" si="162"/>
        <v>531.6</v>
      </c>
      <c r="G544" s="3">
        <f t="shared" si="162"/>
        <v>499.4</v>
      </c>
      <c r="H544" s="3">
        <f t="shared" si="162"/>
        <v>499.4</v>
      </c>
      <c r="I544" s="16"/>
      <c r="J544" s="28"/>
      <c r="K544" s="28"/>
      <c r="L544" s="28"/>
      <c r="M544" s="28"/>
      <c r="N544" s="28"/>
      <c r="O544" s="28"/>
      <c r="P544" s="28"/>
      <c r="Q544" s="5"/>
      <c r="R544" s="5"/>
      <c r="S544" s="5"/>
      <c r="T544" s="5"/>
    </row>
    <row r="545" spans="1:20" ht="15.75" customHeight="1" x14ac:dyDescent="0.25">
      <c r="A545" s="43" t="s">
        <v>5</v>
      </c>
      <c r="B545" s="44"/>
      <c r="C545" s="3">
        <f t="shared" ref="C545:C548" si="163">E545+F545+H545+D545+G545</f>
        <v>0</v>
      </c>
      <c r="D545" s="3">
        <f>D550+D555</f>
        <v>0</v>
      </c>
      <c r="E545" s="3">
        <f t="shared" si="162"/>
        <v>0</v>
      </c>
      <c r="F545" s="3">
        <f t="shared" si="162"/>
        <v>0</v>
      </c>
      <c r="G545" s="3">
        <f t="shared" si="162"/>
        <v>0</v>
      </c>
      <c r="H545" s="3">
        <f t="shared" si="162"/>
        <v>0</v>
      </c>
      <c r="I545" s="16"/>
      <c r="J545" s="28"/>
      <c r="K545" s="28"/>
      <c r="L545" s="28"/>
      <c r="M545" s="28"/>
      <c r="N545" s="28"/>
      <c r="O545" s="28"/>
      <c r="P545" s="28"/>
      <c r="Q545" s="5"/>
      <c r="R545" s="5"/>
      <c r="S545" s="5"/>
      <c r="T545" s="5"/>
    </row>
    <row r="546" spans="1:20" ht="15.75" customHeight="1" x14ac:dyDescent="0.25">
      <c r="A546" s="43" t="s">
        <v>16</v>
      </c>
      <c r="B546" s="44"/>
      <c r="C546" s="3">
        <f t="shared" si="163"/>
        <v>2623.1000000000004</v>
      </c>
      <c r="D546" s="3">
        <f t="shared" ref="D546:H548" si="164">D551+D556</f>
        <v>511</v>
      </c>
      <c r="E546" s="3">
        <f t="shared" si="164"/>
        <v>581.70000000000005</v>
      </c>
      <c r="F546" s="3">
        <f t="shared" si="164"/>
        <v>531.6</v>
      </c>
      <c r="G546" s="3">
        <f t="shared" si="164"/>
        <v>499.4</v>
      </c>
      <c r="H546" s="3">
        <f t="shared" si="164"/>
        <v>499.4</v>
      </c>
      <c r="I546" s="16"/>
      <c r="J546" s="28"/>
      <c r="K546" s="28"/>
      <c r="L546" s="28"/>
      <c r="M546" s="28"/>
      <c r="N546" s="28"/>
      <c r="O546" s="28"/>
      <c r="P546" s="28"/>
      <c r="Q546" s="5"/>
      <c r="R546" s="5"/>
      <c r="S546" s="5"/>
      <c r="T546" s="5"/>
    </row>
    <row r="547" spans="1:20" ht="15.75" customHeight="1" x14ac:dyDescent="0.25">
      <c r="A547" s="43" t="s">
        <v>4</v>
      </c>
      <c r="B547" s="44"/>
      <c r="C547" s="3">
        <f t="shared" si="163"/>
        <v>0</v>
      </c>
      <c r="D547" s="3">
        <f t="shared" si="164"/>
        <v>0</v>
      </c>
      <c r="E547" s="3">
        <f t="shared" si="164"/>
        <v>0</v>
      </c>
      <c r="F547" s="3">
        <f t="shared" si="164"/>
        <v>0</v>
      </c>
      <c r="G547" s="3">
        <f t="shared" si="164"/>
        <v>0</v>
      </c>
      <c r="H547" s="3">
        <f t="shared" si="164"/>
        <v>0</v>
      </c>
      <c r="I547" s="16"/>
      <c r="J547" s="28"/>
      <c r="K547" s="28"/>
      <c r="L547" s="28"/>
      <c r="M547" s="28"/>
      <c r="N547" s="28"/>
      <c r="O547" s="28"/>
      <c r="P547" s="28"/>
      <c r="Q547" s="5"/>
      <c r="R547" s="5"/>
      <c r="S547" s="5"/>
      <c r="T547" s="5"/>
    </row>
    <row r="548" spans="1:20" ht="15.75" customHeight="1" x14ac:dyDescent="0.25">
      <c r="A548" s="43" t="s">
        <v>17</v>
      </c>
      <c r="B548" s="44"/>
      <c r="C548" s="3">
        <f t="shared" si="163"/>
        <v>0</v>
      </c>
      <c r="D548" s="3">
        <f t="shared" si="164"/>
        <v>0</v>
      </c>
      <c r="E548" s="3">
        <f t="shared" si="164"/>
        <v>0</v>
      </c>
      <c r="F548" s="3">
        <f t="shared" si="164"/>
        <v>0</v>
      </c>
      <c r="G548" s="3">
        <f t="shared" si="164"/>
        <v>0</v>
      </c>
      <c r="H548" s="3">
        <f t="shared" si="164"/>
        <v>0</v>
      </c>
      <c r="I548" s="16"/>
      <c r="J548" s="28"/>
      <c r="K548" s="28"/>
      <c r="L548" s="28"/>
      <c r="M548" s="28"/>
      <c r="N548" s="28"/>
      <c r="O548" s="28"/>
      <c r="P548" s="28"/>
      <c r="Q548" s="5"/>
      <c r="R548" s="5"/>
      <c r="S548" s="5"/>
      <c r="T548" s="5"/>
    </row>
    <row r="549" spans="1:20" ht="47.25" customHeight="1" x14ac:dyDescent="0.25">
      <c r="A549" s="27" t="s">
        <v>166</v>
      </c>
      <c r="B549" s="33" t="s">
        <v>18</v>
      </c>
      <c r="C549" s="3">
        <f>E549+F549+H549+D549+G549</f>
        <v>1180</v>
      </c>
      <c r="D549" s="17">
        <f t="shared" ref="D549:H549" si="165">D550+D551+D552+D553</f>
        <v>180</v>
      </c>
      <c r="E549" s="17">
        <f t="shared" si="165"/>
        <v>250</v>
      </c>
      <c r="F549" s="17">
        <f t="shared" si="165"/>
        <v>250</v>
      </c>
      <c r="G549" s="17">
        <f t="shared" si="165"/>
        <v>250</v>
      </c>
      <c r="H549" s="17">
        <f t="shared" si="165"/>
        <v>250</v>
      </c>
      <c r="I549" s="37" t="s">
        <v>44</v>
      </c>
      <c r="J549" s="35" t="s">
        <v>6</v>
      </c>
      <c r="K549" s="35">
        <v>100</v>
      </c>
      <c r="L549" s="35">
        <v>100</v>
      </c>
      <c r="M549" s="35">
        <v>100</v>
      </c>
      <c r="N549" s="35">
        <v>100</v>
      </c>
      <c r="O549" s="35">
        <v>100</v>
      </c>
      <c r="P549" s="35">
        <v>100</v>
      </c>
      <c r="Q549" s="5"/>
      <c r="R549" s="5"/>
      <c r="S549" s="5"/>
      <c r="T549" s="5"/>
    </row>
    <row r="550" spans="1:20" ht="15.75" customHeight="1" x14ac:dyDescent="0.25">
      <c r="A550" s="6" t="s">
        <v>5</v>
      </c>
      <c r="B550" s="34"/>
      <c r="C550" s="3">
        <f t="shared" ref="C550:C558" si="166">E550+F550+H550+D550+G550</f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37"/>
      <c r="J550" s="35"/>
      <c r="K550" s="35"/>
      <c r="L550" s="35"/>
      <c r="M550" s="35"/>
      <c r="N550" s="35"/>
      <c r="O550" s="35"/>
      <c r="P550" s="35"/>
      <c r="Q550" s="5"/>
      <c r="R550" s="5"/>
      <c r="S550" s="5"/>
      <c r="T550" s="5"/>
    </row>
    <row r="551" spans="1:20" ht="15.75" customHeight="1" x14ac:dyDescent="0.25">
      <c r="A551" s="6" t="s">
        <v>16</v>
      </c>
      <c r="B551" s="34"/>
      <c r="C551" s="3">
        <f t="shared" si="166"/>
        <v>1180</v>
      </c>
      <c r="D551" s="4">
        <v>180</v>
      </c>
      <c r="E551" s="4">
        <v>250</v>
      </c>
      <c r="F551" s="4">
        <v>250</v>
      </c>
      <c r="G551" s="4">
        <v>250</v>
      </c>
      <c r="H551" s="4">
        <v>250</v>
      </c>
      <c r="I551" s="37"/>
      <c r="J551" s="35"/>
      <c r="K551" s="35"/>
      <c r="L551" s="35"/>
      <c r="M551" s="35"/>
      <c r="N551" s="35"/>
      <c r="O551" s="35"/>
      <c r="P551" s="35"/>
      <c r="Q551" s="5"/>
      <c r="R551" s="5"/>
      <c r="S551" s="5"/>
      <c r="T551" s="5"/>
    </row>
    <row r="552" spans="1:20" ht="15.75" customHeight="1" x14ac:dyDescent="0.25">
      <c r="A552" s="6" t="s">
        <v>4</v>
      </c>
      <c r="B552" s="34"/>
      <c r="C552" s="3">
        <f t="shared" si="166"/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37"/>
      <c r="J552" s="35"/>
      <c r="K552" s="35"/>
      <c r="L552" s="35"/>
      <c r="M552" s="35"/>
      <c r="N552" s="35"/>
      <c r="O552" s="35"/>
      <c r="P552" s="35"/>
      <c r="Q552" s="5"/>
      <c r="R552" s="5"/>
      <c r="S552" s="5"/>
      <c r="T552" s="5"/>
    </row>
    <row r="553" spans="1:20" ht="15.75" customHeight="1" x14ac:dyDescent="0.25">
      <c r="A553" s="6" t="s">
        <v>17</v>
      </c>
      <c r="B553" s="36"/>
      <c r="C553" s="3">
        <f t="shared" si="166"/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37"/>
      <c r="J553" s="35"/>
      <c r="K553" s="35"/>
      <c r="L553" s="35"/>
      <c r="M553" s="35"/>
      <c r="N553" s="35"/>
      <c r="O553" s="35"/>
      <c r="P553" s="35"/>
      <c r="Q553" s="5"/>
      <c r="R553" s="5"/>
      <c r="S553" s="5"/>
      <c r="T553" s="5"/>
    </row>
    <row r="554" spans="1:20" ht="75" x14ac:dyDescent="0.25">
      <c r="A554" s="27" t="s">
        <v>169</v>
      </c>
      <c r="B554" s="33" t="s">
        <v>18</v>
      </c>
      <c r="C554" s="3">
        <f t="shared" si="166"/>
        <v>1443.1</v>
      </c>
      <c r="D554" s="17">
        <f t="shared" ref="D554:H554" si="167">D555+D556+D557+D558</f>
        <v>331</v>
      </c>
      <c r="E554" s="17">
        <f t="shared" si="167"/>
        <v>331.7</v>
      </c>
      <c r="F554" s="17">
        <f t="shared" si="167"/>
        <v>281.60000000000002</v>
      </c>
      <c r="G554" s="17">
        <f t="shared" si="167"/>
        <v>249.4</v>
      </c>
      <c r="H554" s="17">
        <f t="shared" si="167"/>
        <v>249.4</v>
      </c>
      <c r="I554" s="37" t="s">
        <v>45</v>
      </c>
      <c r="J554" s="35" t="s">
        <v>6</v>
      </c>
      <c r="K554" s="35">
        <v>100</v>
      </c>
      <c r="L554" s="35">
        <v>100</v>
      </c>
      <c r="M554" s="35">
        <v>100</v>
      </c>
      <c r="N554" s="35">
        <v>100</v>
      </c>
      <c r="O554" s="35">
        <v>100</v>
      </c>
      <c r="P554" s="35">
        <v>100</v>
      </c>
      <c r="Q554" s="5"/>
    </row>
    <row r="555" spans="1:20" x14ac:dyDescent="0.25">
      <c r="A555" s="6" t="s">
        <v>5</v>
      </c>
      <c r="B555" s="34"/>
      <c r="C555" s="3">
        <f t="shared" si="166"/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37"/>
      <c r="J555" s="35"/>
      <c r="K555" s="35"/>
      <c r="L555" s="35"/>
      <c r="M555" s="35"/>
      <c r="N555" s="35"/>
      <c r="O555" s="35"/>
      <c r="P555" s="35"/>
      <c r="Q555" s="5"/>
    </row>
    <row r="556" spans="1:20" x14ac:dyDescent="0.25">
      <c r="A556" s="6" t="s">
        <v>16</v>
      </c>
      <c r="B556" s="34"/>
      <c r="C556" s="3">
        <f t="shared" si="166"/>
        <v>1443.1</v>
      </c>
      <c r="D556" s="4">
        <v>331</v>
      </c>
      <c r="E556" s="4">
        <v>331.7</v>
      </c>
      <c r="F556" s="4">
        <v>281.60000000000002</v>
      </c>
      <c r="G556" s="4">
        <v>249.4</v>
      </c>
      <c r="H556" s="4">
        <v>249.4</v>
      </c>
      <c r="I556" s="37"/>
      <c r="J556" s="35"/>
      <c r="K556" s="35"/>
      <c r="L556" s="35"/>
      <c r="M556" s="35"/>
      <c r="N556" s="35"/>
      <c r="O556" s="35"/>
      <c r="P556" s="35"/>
      <c r="Q556" s="5"/>
    </row>
    <row r="557" spans="1:20" x14ac:dyDescent="0.25">
      <c r="A557" s="6" t="s">
        <v>4</v>
      </c>
      <c r="B557" s="34"/>
      <c r="C557" s="3">
        <f t="shared" si="166"/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37"/>
      <c r="J557" s="35"/>
      <c r="K557" s="35"/>
      <c r="L557" s="35"/>
      <c r="M557" s="35"/>
      <c r="N557" s="35"/>
      <c r="O557" s="35"/>
      <c r="P557" s="35"/>
      <c r="Q557" s="5"/>
    </row>
    <row r="558" spans="1:20" x14ac:dyDescent="0.25">
      <c r="A558" s="6" t="s">
        <v>17</v>
      </c>
      <c r="B558" s="36"/>
      <c r="C558" s="3">
        <f t="shared" si="166"/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37"/>
      <c r="J558" s="35"/>
      <c r="K558" s="35"/>
      <c r="L558" s="35"/>
      <c r="M558" s="35"/>
      <c r="N558" s="35"/>
      <c r="O558" s="35"/>
      <c r="P558" s="35"/>
      <c r="Q558" s="5"/>
    </row>
  </sheetData>
  <mergeCells count="905">
    <mergeCell ref="L7:Q7"/>
    <mergeCell ref="A10:B10"/>
    <mergeCell ref="A11:B11"/>
    <mergeCell ref="K1:P1"/>
    <mergeCell ref="K2:P2"/>
    <mergeCell ref="A3:P3"/>
    <mergeCell ref="A4:P4"/>
    <mergeCell ref="A6:A8"/>
    <mergeCell ref="B6:B8"/>
    <mergeCell ref="C6:H6"/>
    <mergeCell ref="I6:Q6"/>
    <mergeCell ref="C7:C8"/>
    <mergeCell ref="D7:H7"/>
    <mergeCell ref="A12:B12"/>
    <mergeCell ref="A13:B13"/>
    <mergeCell ref="A14:B14"/>
    <mergeCell ref="A15:B15"/>
    <mergeCell ref="A16:B16"/>
    <mergeCell ref="A17:B17"/>
    <mergeCell ref="I7:I8"/>
    <mergeCell ref="J7:J8"/>
    <mergeCell ref="K7:K8"/>
    <mergeCell ref="A24:B24"/>
    <mergeCell ref="B25:B29"/>
    <mergeCell ref="I25:I29"/>
    <mergeCell ref="J25:J29"/>
    <mergeCell ref="K25:K29"/>
    <mergeCell ref="L25:L29"/>
    <mergeCell ref="A18:B18"/>
    <mergeCell ref="A19:B19"/>
    <mergeCell ref="A20:B20"/>
    <mergeCell ref="A21:B21"/>
    <mergeCell ref="A22:B22"/>
    <mergeCell ref="A23:B23"/>
    <mergeCell ref="M25:M29"/>
    <mergeCell ref="N25:N29"/>
    <mergeCell ref="O25:O29"/>
    <mergeCell ref="P25:P29"/>
    <mergeCell ref="B30:B34"/>
    <mergeCell ref="I30:I34"/>
    <mergeCell ref="J30:J34"/>
    <mergeCell ref="K30:K34"/>
    <mergeCell ref="L30:L34"/>
    <mergeCell ref="M30:M34"/>
    <mergeCell ref="N30:N34"/>
    <mergeCell ref="O30:O34"/>
    <mergeCell ref="P30:P34"/>
    <mergeCell ref="B35:B39"/>
    <mergeCell ref="I35:I39"/>
    <mergeCell ref="J35:J39"/>
    <mergeCell ref="K35:K39"/>
    <mergeCell ref="L35:L39"/>
    <mergeCell ref="M35:M39"/>
    <mergeCell ref="N35:N39"/>
    <mergeCell ref="O35:O39"/>
    <mergeCell ref="P35:P39"/>
    <mergeCell ref="P40:P44"/>
    <mergeCell ref="B45:B49"/>
    <mergeCell ref="I45:I49"/>
    <mergeCell ref="J45:J49"/>
    <mergeCell ref="K45:K49"/>
    <mergeCell ref="L45:L49"/>
    <mergeCell ref="M45:M49"/>
    <mergeCell ref="N45:N49"/>
    <mergeCell ref="O45:O49"/>
    <mergeCell ref="P45:P49"/>
    <mergeCell ref="B40:B44"/>
    <mergeCell ref="I40:I44"/>
    <mergeCell ref="J40:J44"/>
    <mergeCell ref="K40:K44"/>
    <mergeCell ref="L40:L44"/>
    <mergeCell ref="M40:M44"/>
    <mergeCell ref="N40:N44"/>
    <mergeCell ref="O40:O44"/>
    <mergeCell ref="A50:B50"/>
    <mergeCell ref="L55:L59"/>
    <mergeCell ref="M55:M59"/>
    <mergeCell ref="N55:N59"/>
    <mergeCell ref="A51:B51"/>
    <mergeCell ref="A52:B52"/>
    <mergeCell ref="A53:B53"/>
    <mergeCell ref="A54:B54"/>
    <mergeCell ref="B55:B59"/>
    <mergeCell ref="O55:O59"/>
    <mergeCell ref="P55:P59"/>
    <mergeCell ref="I55:I59"/>
    <mergeCell ref="J55:J59"/>
    <mergeCell ref="K55:K59"/>
    <mergeCell ref="B65:B69"/>
    <mergeCell ref="I65:I69"/>
    <mergeCell ref="J65:J69"/>
    <mergeCell ref="K65:K69"/>
    <mergeCell ref="L65:L69"/>
    <mergeCell ref="M65:M69"/>
    <mergeCell ref="N65:N69"/>
    <mergeCell ref="O65:O69"/>
    <mergeCell ref="P65:P69"/>
    <mergeCell ref="P60:P64"/>
    <mergeCell ref="B60:B64"/>
    <mergeCell ref="I60:I64"/>
    <mergeCell ref="J60:J64"/>
    <mergeCell ref="K60:K64"/>
    <mergeCell ref="L60:L64"/>
    <mergeCell ref="M60:M64"/>
    <mergeCell ref="N60:N64"/>
    <mergeCell ref="O60:O64"/>
    <mergeCell ref="A78:B78"/>
    <mergeCell ref="A79:B79"/>
    <mergeCell ref="B80:B84"/>
    <mergeCell ref="I80:I84"/>
    <mergeCell ref="J80:J84"/>
    <mergeCell ref="K80:K84"/>
    <mergeCell ref="N70:N74"/>
    <mergeCell ref="O70:O74"/>
    <mergeCell ref="P70:P74"/>
    <mergeCell ref="A75:B75"/>
    <mergeCell ref="A76:B76"/>
    <mergeCell ref="A77:B77"/>
    <mergeCell ref="B70:B74"/>
    <mergeCell ref="I70:I74"/>
    <mergeCell ref="J70:J74"/>
    <mergeCell ref="K70:K74"/>
    <mergeCell ref="L70:L74"/>
    <mergeCell ref="M70:M74"/>
    <mergeCell ref="M85:M89"/>
    <mergeCell ref="N85:N89"/>
    <mergeCell ref="O85:O89"/>
    <mergeCell ref="P85:P89"/>
    <mergeCell ref="A90:B90"/>
    <mergeCell ref="A91:B91"/>
    <mergeCell ref="L80:L84"/>
    <mergeCell ref="M80:M84"/>
    <mergeCell ref="N80:N84"/>
    <mergeCell ref="O80:O84"/>
    <mergeCell ref="P80:P84"/>
    <mergeCell ref="B85:B89"/>
    <mergeCell ref="I85:I89"/>
    <mergeCell ref="J85:J89"/>
    <mergeCell ref="K85:K89"/>
    <mergeCell ref="L85:L89"/>
    <mergeCell ref="K95:K99"/>
    <mergeCell ref="L95:L99"/>
    <mergeCell ref="M95:M99"/>
    <mergeCell ref="N95:N99"/>
    <mergeCell ref="O95:O99"/>
    <mergeCell ref="P95:P99"/>
    <mergeCell ref="A92:B92"/>
    <mergeCell ref="A93:B93"/>
    <mergeCell ref="A94:B94"/>
    <mergeCell ref="B95:B99"/>
    <mergeCell ref="I95:I99"/>
    <mergeCell ref="J95:J99"/>
    <mergeCell ref="A108:B108"/>
    <mergeCell ref="A109:B109"/>
    <mergeCell ref="B110:B114"/>
    <mergeCell ref="I110:I114"/>
    <mergeCell ref="J110:J114"/>
    <mergeCell ref="K110:K114"/>
    <mergeCell ref="N100:N104"/>
    <mergeCell ref="O100:O104"/>
    <mergeCell ref="P100:P104"/>
    <mergeCell ref="A105:B105"/>
    <mergeCell ref="A106:B106"/>
    <mergeCell ref="A107:B107"/>
    <mergeCell ref="B100:B104"/>
    <mergeCell ref="I100:I104"/>
    <mergeCell ref="J100:J104"/>
    <mergeCell ref="K100:K104"/>
    <mergeCell ref="L100:L104"/>
    <mergeCell ref="M100:M104"/>
    <mergeCell ref="L110:L114"/>
    <mergeCell ref="M110:M114"/>
    <mergeCell ref="N110:N114"/>
    <mergeCell ref="O110:O114"/>
    <mergeCell ref="P110:P114"/>
    <mergeCell ref="B115:B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N120:N124"/>
    <mergeCell ref="O120:O124"/>
    <mergeCell ref="P120:P124"/>
    <mergeCell ref="A130:B130"/>
    <mergeCell ref="A131:B131"/>
    <mergeCell ref="A132:B132"/>
    <mergeCell ref="L135:L139"/>
    <mergeCell ref="M135:M139"/>
    <mergeCell ref="N135:N139"/>
    <mergeCell ref="O135:O139"/>
    <mergeCell ref="P135:P139"/>
    <mergeCell ref="B120:B124"/>
    <mergeCell ref="I120:I124"/>
    <mergeCell ref="J120:J124"/>
    <mergeCell ref="K120:K124"/>
    <mergeCell ref="L120:L124"/>
    <mergeCell ref="M120:M124"/>
    <mergeCell ref="A133:B133"/>
    <mergeCell ref="A134:B134"/>
    <mergeCell ref="B135:B139"/>
    <mergeCell ref="I135:I139"/>
    <mergeCell ref="J135:J139"/>
    <mergeCell ref="K135:K139"/>
    <mergeCell ref="B125:B129"/>
    <mergeCell ref="B140:B144"/>
    <mergeCell ref="I140:I144"/>
    <mergeCell ref="J140:J144"/>
    <mergeCell ref="K140:K144"/>
    <mergeCell ref="L140:L144"/>
    <mergeCell ref="M140:M144"/>
    <mergeCell ref="N140:N144"/>
    <mergeCell ref="O140:O144"/>
    <mergeCell ref="P140:P144"/>
    <mergeCell ref="B145:B149"/>
    <mergeCell ref="I145:I149"/>
    <mergeCell ref="J145:J149"/>
    <mergeCell ref="K145:K149"/>
    <mergeCell ref="L145:L149"/>
    <mergeCell ref="M145:M149"/>
    <mergeCell ref="N145:N149"/>
    <mergeCell ref="O145:O149"/>
    <mergeCell ref="P145:P149"/>
    <mergeCell ref="B150:B154"/>
    <mergeCell ref="I150:I154"/>
    <mergeCell ref="J150:J154"/>
    <mergeCell ref="K150:K154"/>
    <mergeCell ref="L150:L154"/>
    <mergeCell ref="M150:M154"/>
    <mergeCell ref="N150:N154"/>
    <mergeCell ref="O150:O154"/>
    <mergeCell ref="P150:P154"/>
    <mergeCell ref="B155:B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B160:B164"/>
    <mergeCell ref="I160:I164"/>
    <mergeCell ref="J160:J164"/>
    <mergeCell ref="K160:K164"/>
    <mergeCell ref="L160:L164"/>
    <mergeCell ref="M160:M164"/>
    <mergeCell ref="N160:N164"/>
    <mergeCell ref="O160:O164"/>
    <mergeCell ref="P160:P164"/>
    <mergeCell ref="N165:N169"/>
    <mergeCell ref="O165:O169"/>
    <mergeCell ref="P165:P169"/>
    <mergeCell ref="B170:B174"/>
    <mergeCell ref="I170:I174"/>
    <mergeCell ref="J170:J174"/>
    <mergeCell ref="K170:K174"/>
    <mergeCell ref="L170:L174"/>
    <mergeCell ref="M170:M174"/>
    <mergeCell ref="N170:N174"/>
    <mergeCell ref="B165:B169"/>
    <mergeCell ref="I165:I169"/>
    <mergeCell ref="J165:J169"/>
    <mergeCell ref="K165:K169"/>
    <mergeCell ref="L165:L169"/>
    <mergeCell ref="M165:M169"/>
    <mergeCell ref="O170:O174"/>
    <mergeCell ref="P170:P174"/>
    <mergeCell ref="B175:B179"/>
    <mergeCell ref="I175:I179"/>
    <mergeCell ref="J175:J179"/>
    <mergeCell ref="K175:K179"/>
    <mergeCell ref="L175:L179"/>
    <mergeCell ref="M175:M179"/>
    <mergeCell ref="N175:N179"/>
    <mergeCell ref="O175:O179"/>
    <mergeCell ref="P175:P179"/>
    <mergeCell ref="B180:B184"/>
    <mergeCell ref="I180:I184"/>
    <mergeCell ref="J180:J184"/>
    <mergeCell ref="K180:K184"/>
    <mergeCell ref="L180:L184"/>
    <mergeCell ref="M180:M184"/>
    <mergeCell ref="N180:N184"/>
    <mergeCell ref="O180:O184"/>
    <mergeCell ref="P180:P184"/>
    <mergeCell ref="A198:B198"/>
    <mergeCell ref="A199:B199"/>
    <mergeCell ref="B200:B204"/>
    <mergeCell ref="I200:I204"/>
    <mergeCell ref="J200:J204"/>
    <mergeCell ref="K200:K204"/>
    <mergeCell ref="N185:N189"/>
    <mergeCell ref="O185:O189"/>
    <mergeCell ref="P185:P189"/>
    <mergeCell ref="A195:B195"/>
    <mergeCell ref="A196:B196"/>
    <mergeCell ref="A197:B197"/>
    <mergeCell ref="N190:N194"/>
    <mergeCell ref="O190:O194"/>
    <mergeCell ref="P190:P194"/>
    <mergeCell ref="B185:B189"/>
    <mergeCell ref="I185:I189"/>
    <mergeCell ref="J185:J189"/>
    <mergeCell ref="K185:K189"/>
    <mergeCell ref="L185:L189"/>
    <mergeCell ref="M185:M189"/>
    <mergeCell ref="L200:L204"/>
    <mergeCell ref="M200:M204"/>
    <mergeCell ref="N200:N204"/>
    <mergeCell ref="O200:O204"/>
    <mergeCell ref="P200:P204"/>
    <mergeCell ref="B205:B209"/>
    <mergeCell ref="I205:I209"/>
    <mergeCell ref="J205:J209"/>
    <mergeCell ref="K205:K209"/>
    <mergeCell ref="L205:L209"/>
    <mergeCell ref="N210:N214"/>
    <mergeCell ref="O210:O214"/>
    <mergeCell ref="P210:P214"/>
    <mergeCell ref="A215:B215"/>
    <mergeCell ref="A216:B216"/>
    <mergeCell ref="A217:B217"/>
    <mergeCell ref="M205:M209"/>
    <mergeCell ref="N205:N209"/>
    <mergeCell ref="O205:O209"/>
    <mergeCell ref="P205:P209"/>
    <mergeCell ref="B210:B214"/>
    <mergeCell ref="I210:I214"/>
    <mergeCell ref="J210:J214"/>
    <mergeCell ref="K210:K214"/>
    <mergeCell ref="L210:L214"/>
    <mergeCell ref="M210:M214"/>
    <mergeCell ref="L220:L228"/>
    <mergeCell ref="M220:M228"/>
    <mergeCell ref="N220:N228"/>
    <mergeCell ref="O220:O228"/>
    <mergeCell ref="P220:P228"/>
    <mergeCell ref="B225:B228"/>
    <mergeCell ref="A218:B218"/>
    <mergeCell ref="A219:B219"/>
    <mergeCell ref="B220:B224"/>
    <mergeCell ref="I220:I228"/>
    <mergeCell ref="J220:J228"/>
    <mergeCell ref="K220:K228"/>
    <mergeCell ref="N229:N237"/>
    <mergeCell ref="O229:O237"/>
    <mergeCell ref="P229:P237"/>
    <mergeCell ref="B234:B237"/>
    <mergeCell ref="A238:B238"/>
    <mergeCell ref="A239:B239"/>
    <mergeCell ref="B229:B233"/>
    <mergeCell ref="I229:I237"/>
    <mergeCell ref="J229:J237"/>
    <mergeCell ref="K229:K237"/>
    <mergeCell ref="L229:L237"/>
    <mergeCell ref="M229:M237"/>
    <mergeCell ref="K243:K247"/>
    <mergeCell ref="L243:L247"/>
    <mergeCell ref="M243:M247"/>
    <mergeCell ref="N243:N247"/>
    <mergeCell ref="O243:O247"/>
    <mergeCell ref="P243:P247"/>
    <mergeCell ref="A240:B240"/>
    <mergeCell ref="A241:B241"/>
    <mergeCell ref="A242:B242"/>
    <mergeCell ref="B243:B247"/>
    <mergeCell ref="I243:I247"/>
    <mergeCell ref="J243:J247"/>
    <mergeCell ref="N248:N252"/>
    <mergeCell ref="O248:O252"/>
    <mergeCell ref="P248:P252"/>
    <mergeCell ref="B253:B257"/>
    <mergeCell ref="I253:I257"/>
    <mergeCell ref="J253:J257"/>
    <mergeCell ref="K253:K257"/>
    <mergeCell ref="L253:L257"/>
    <mergeCell ref="M253:M257"/>
    <mergeCell ref="N253:N257"/>
    <mergeCell ref="B248:B252"/>
    <mergeCell ref="I248:I252"/>
    <mergeCell ref="J248:J252"/>
    <mergeCell ref="K248:K252"/>
    <mergeCell ref="L248:L252"/>
    <mergeCell ref="M248:M252"/>
    <mergeCell ref="P258:P262"/>
    <mergeCell ref="A263:B263"/>
    <mergeCell ref="A264:B264"/>
    <mergeCell ref="A265:B265"/>
    <mergeCell ref="A266:B266"/>
    <mergeCell ref="A267:B267"/>
    <mergeCell ref="O253:O257"/>
    <mergeCell ref="P253:P257"/>
    <mergeCell ref="B258:B262"/>
    <mergeCell ref="I258:I262"/>
    <mergeCell ref="J258:J262"/>
    <mergeCell ref="K258:K262"/>
    <mergeCell ref="L258:L262"/>
    <mergeCell ref="M258:M262"/>
    <mergeCell ref="N258:N262"/>
    <mergeCell ref="O258:O262"/>
    <mergeCell ref="N268:N272"/>
    <mergeCell ref="O268:O272"/>
    <mergeCell ref="P268:P272"/>
    <mergeCell ref="B273:B277"/>
    <mergeCell ref="I273:I277"/>
    <mergeCell ref="J273:J277"/>
    <mergeCell ref="K273:K277"/>
    <mergeCell ref="L273:L277"/>
    <mergeCell ref="M273:M277"/>
    <mergeCell ref="N273:N277"/>
    <mergeCell ref="B268:B272"/>
    <mergeCell ref="I268:I272"/>
    <mergeCell ref="J268:J272"/>
    <mergeCell ref="K268:K272"/>
    <mergeCell ref="L268:L272"/>
    <mergeCell ref="M268:M272"/>
    <mergeCell ref="A282:B282"/>
    <mergeCell ref="B283:B287"/>
    <mergeCell ref="I283:I287"/>
    <mergeCell ref="J283:J287"/>
    <mergeCell ref="K283:K287"/>
    <mergeCell ref="L283:L287"/>
    <mergeCell ref="O273:O277"/>
    <mergeCell ref="P273:P277"/>
    <mergeCell ref="A278:B278"/>
    <mergeCell ref="A279:B279"/>
    <mergeCell ref="A280:B280"/>
    <mergeCell ref="A281:B281"/>
    <mergeCell ref="N288:N292"/>
    <mergeCell ref="O288:O292"/>
    <mergeCell ref="P288:P292"/>
    <mergeCell ref="A293:B293"/>
    <mergeCell ref="A294:B294"/>
    <mergeCell ref="A295:B295"/>
    <mergeCell ref="M283:M287"/>
    <mergeCell ref="N283:N287"/>
    <mergeCell ref="O283:O287"/>
    <mergeCell ref="P283:P287"/>
    <mergeCell ref="B288:B292"/>
    <mergeCell ref="I288:I292"/>
    <mergeCell ref="J288:J292"/>
    <mergeCell ref="K288:K292"/>
    <mergeCell ref="L288:L292"/>
    <mergeCell ref="M288:M292"/>
    <mergeCell ref="A302:B302"/>
    <mergeCell ref="B303:B307"/>
    <mergeCell ref="I303:I307"/>
    <mergeCell ref="J303:J307"/>
    <mergeCell ref="K303:K307"/>
    <mergeCell ref="L303:L307"/>
    <mergeCell ref="A296:B296"/>
    <mergeCell ref="A297:B297"/>
    <mergeCell ref="A298:B298"/>
    <mergeCell ref="A299:B299"/>
    <mergeCell ref="A300:B300"/>
    <mergeCell ref="A301:B301"/>
    <mergeCell ref="M303:M307"/>
    <mergeCell ref="N303:N307"/>
    <mergeCell ref="O303:O307"/>
    <mergeCell ref="P303:P307"/>
    <mergeCell ref="B308:B312"/>
    <mergeCell ref="I308:I312"/>
    <mergeCell ref="J308:J312"/>
    <mergeCell ref="K308:K312"/>
    <mergeCell ref="L308:L312"/>
    <mergeCell ref="M308:M312"/>
    <mergeCell ref="N308:N312"/>
    <mergeCell ref="O308:O312"/>
    <mergeCell ref="P308:P312"/>
    <mergeCell ref="O313:O317"/>
    <mergeCell ref="P313:P317"/>
    <mergeCell ref="A318:B318"/>
    <mergeCell ref="A319:B319"/>
    <mergeCell ref="A320:B320"/>
    <mergeCell ref="A321:B321"/>
    <mergeCell ref="M323:M327"/>
    <mergeCell ref="N323:N327"/>
    <mergeCell ref="O323:O327"/>
    <mergeCell ref="P323:P327"/>
    <mergeCell ref="B313:B317"/>
    <mergeCell ref="I313:I317"/>
    <mergeCell ref="J313:J317"/>
    <mergeCell ref="K313:K317"/>
    <mergeCell ref="L313:L317"/>
    <mergeCell ref="M313:M317"/>
    <mergeCell ref="N313:N317"/>
    <mergeCell ref="A322:B322"/>
    <mergeCell ref="B323:B327"/>
    <mergeCell ref="I323:I327"/>
    <mergeCell ref="J323:J327"/>
    <mergeCell ref="K323:K327"/>
    <mergeCell ref="L323:L327"/>
    <mergeCell ref="B328:B332"/>
    <mergeCell ref="I328:I332"/>
    <mergeCell ref="J328:J332"/>
    <mergeCell ref="K328:K332"/>
    <mergeCell ref="L328:L332"/>
    <mergeCell ref="M328:M332"/>
    <mergeCell ref="N328:N332"/>
    <mergeCell ref="O328:O332"/>
    <mergeCell ref="P328:P332"/>
    <mergeCell ref="B333:B337"/>
    <mergeCell ref="I333:I337"/>
    <mergeCell ref="J333:J337"/>
    <mergeCell ref="K333:K337"/>
    <mergeCell ref="L333:L337"/>
    <mergeCell ref="M333:M337"/>
    <mergeCell ref="N333:N337"/>
    <mergeCell ref="O333:O337"/>
    <mergeCell ref="P333:P337"/>
    <mergeCell ref="B338:B342"/>
    <mergeCell ref="I338:I342"/>
    <mergeCell ref="J338:J342"/>
    <mergeCell ref="K338:K342"/>
    <mergeCell ref="L338:L342"/>
    <mergeCell ref="M338:M342"/>
    <mergeCell ref="N338:N342"/>
    <mergeCell ref="O338:O342"/>
    <mergeCell ref="P338:P342"/>
    <mergeCell ref="B343:B347"/>
    <mergeCell ref="I343:I347"/>
    <mergeCell ref="J343:J347"/>
    <mergeCell ref="K343:K347"/>
    <mergeCell ref="L343:L347"/>
    <mergeCell ref="M343:M347"/>
    <mergeCell ref="N343:N347"/>
    <mergeCell ref="O343:O347"/>
    <mergeCell ref="P343:P347"/>
    <mergeCell ref="N348:N352"/>
    <mergeCell ref="O348:O352"/>
    <mergeCell ref="P348:P352"/>
    <mergeCell ref="B353:B357"/>
    <mergeCell ref="I353:I357"/>
    <mergeCell ref="J353:J357"/>
    <mergeCell ref="K353:K357"/>
    <mergeCell ref="L353:L357"/>
    <mergeCell ref="M353:M357"/>
    <mergeCell ref="N353:N357"/>
    <mergeCell ref="B348:B352"/>
    <mergeCell ref="I348:I352"/>
    <mergeCell ref="J348:J352"/>
    <mergeCell ref="K348:K352"/>
    <mergeCell ref="L348:L352"/>
    <mergeCell ref="M348:M352"/>
    <mergeCell ref="A362:B362"/>
    <mergeCell ref="B363:B367"/>
    <mergeCell ref="I363:I367"/>
    <mergeCell ref="J363:J367"/>
    <mergeCell ref="K363:K367"/>
    <mergeCell ref="L363:L367"/>
    <mergeCell ref="O353:O357"/>
    <mergeCell ref="P353:P357"/>
    <mergeCell ref="A358:B358"/>
    <mergeCell ref="A359:B359"/>
    <mergeCell ref="A360:B360"/>
    <mergeCell ref="A361:B361"/>
    <mergeCell ref="M363:M367"/>
    <mergeCell ref="N363:N367"/>
    <mergeCell ref="O363:O367"/>
    <mergeCell ref="P363:P367"/>
    <mergeCell ref="B368:B372"/>
    <mergeCell ref="I368:I372"/>
    <mergeCell ref="J368:J372"/>
    <mergeCell ref="K368:K372"/>
    <mergeCell ref="L368:L372"/>
    <mergeCell ref="M368:M372"/>
    <mergeCell ref="N368:N372"/>
    <mergeCell ref="O368:O372"/>
    <mergeCell ref="P368:P372"/>
    <mergeCell ref="B373:B377"/>
    <mergeCell ref="I373:I377"/>
    <mergeCell ref="J373:J377"/>
    <mergeCell ref="K373:K377"/>
    <mergeCell ref="L373:L377"/>
    <mergeCell ref="M373:M377"/>
    <mergeCell ref="N373:N377"/>
    <mergeCell ref="O373:O377"/>
    <mergeCell ref="P373:P377"/>
    <mergeCell ref="B378:B382"/>
    <mergeCell ref="I378:I382"/>
    <mergeCell ref="J378:J382"/>
    <mergeCell ref="K378:K382"/>
    <mergeCell ref="L378:L382"/>
    <mergeCell ref="M378:M382"/>
    <mergeCell ref="N378:N382"/>
    <mergeCell ref="O378:O382"/>
    <mergeCell ref="P378:P382"/>
    <mergeCell ref="B383:B387"/>
    <mergeCell ref="I383:I387"/>
    <mergeCell ref="J383:J387"/>
    <mergeCell ref="K383:K387"/>
    <mergeCell ref="L383:L387"/>
    <mergeCell ref="M383:M387"/>
    <mergeCell ref="N383:N387"/>
    <mergeCell ref="O383:O387"/>
    <mergeCell ref="P383:P387"/>
    <mergeCell ref="N388:N392"/>
    <mergeCell ref="O388:O392"/>
    <mergeCell ref="P388:P392"/>
    <mergeCell ref="B393:B397"/>
    <mergeCell ref="I393:I397"/>
    <mergeCell ref="J393:J397"/>
    <mergeCell ref="K393:K397"/>
    <mergeCell ref="L393:L397"/>
    <mergeCell ref="M393:M397"/>
    <mergeCell ref="N393:N397"/>
    <mergeCell ref="B388:B392"/>
    <mergeCell ref="I388:I392"/>
    <mergeCell ref="J388:J392"/>
    <mergeCell ref="K388:K392"/>
    <mergeCell ref="L388:L392"/>
    <mergeCell ref="M388:M392"/>
    <mergeCell ref="O393:O397"/>
    <mergeCell ref="P393:P397"/>
    <mergeCell ref="B398:B402"/>
    <mergeCell ref="I398:I402"/>
    <mergeCell ref="J398:J402"/>
    <mergeCell ref="K398:K402"/>
    <mergeCell ref="L398:L402"/>
    <mergeCell ref="M398:M402"/>
    <mergeCell ref="N398:N402"/>
    <mergeCell ref="O398:O402"/>
    <mergeCell ref="P398:P402"/>
    <mergeCell ref="B403:B407"/>
    <mergeCell ref="I403:I407"/>
    <mergeCell ref="J403:J407"/>
    <mergeCell ref="K403:K407"/>
    <mergeCell ref="L403:L407"/>
    <mergeCell ref="M403:M407"/>
    <mergeCell ref="N403:N407"/>
    <mergeCell ref="O403:O407"/>
    <mergeCell ref="P403:P407"/>
    <mergeCell ref="N408:N412"/>
    <mergeCell ref="O408:O412"/>
    <mergeCell ref="P408:P412"/>
    <mergeCell ref="A413:B413"/>
    <mergeCell ref="B414:B418"/>
    <mergeCell ref="I414:I418"/>
    <mergeCell ref="J414:J418"/>
    <mergeCell ref="K414:K418"/>
    <mergeCell ref="L414:L418"/>
    <mergeCell ref="M414:M418"/>
    <mergeCell ref="B408:B412"/>
    <mergeCell ref="I408:I412"/>
    <mergeCell ref="J408:J412"/>
    <mergeCell ref="K408:K412"/>
    <mergeCell ref="L408:L412"/>
    <mergeCell ref="M408:M412"/>
    <mergeCell ref="N414:N418"/>
    <mergeCell ref="O414:O418"/>
    <mergeCell ref="P414:P418"/>
    <mergeCell ref="A430:B430"/>
    <mergeCell ref="A431:B431"/>
    <mergeCell ref="A432:B432"/>
    <mergeCell ref="A433:B433"/>
    <mergeCell ref="O419:O423"/>
    <mergeCell ref="P419:P423"/>
    <mergeCell ref="B424:B428"/>
    <mergeCell ref="I424:I428"/>
    <mergeCell ref="J424:J428"/>
    <mergeCell ref="K424:K428"/>
    <mergeCell ref="L424:L428"/>
    <mergeCell ref="M424:M428"/>
    <mergeCell ref="N424:N428"/>
    <mergeCell ref="O424:O428"/>
    <mergeCell ref="B419:B423"/>
    <mergeCell ref="I419:I423"/>
    <mergeCell ref="J419:J423"/>
    <mergeCell ref="K419:K423"/>
    <mergeCell ref="L419:L423"/>
    <mergeCell ref="M419:M423"/>
    <mergeCell ref="N419:N423"/>
    <mergeCell ref="P424:P428"/>
    <mergeCell ref="A429:B429"/>
    <mergeCell ref="N434:N438"/>
    <mergeCell ref="O434:O438"/>
    <mergeCell ref="P434:P438"/>
    <mergeCell ref="B439:B443"/>
    <mergeCell ref="I439:I443"/>
    <mergeCell ref="J439:J443"/>
    <mergeCell ref="K439:K443"/>
    <mergeCell ref="L439:L443"/>
    <mergeCell ref="M439:M443"/>
    <mergeCell ref="N439:N443"/>
    <mergeCell ref="B434:B438"/>
    <mergeCell ref="I434:I438"/>
    <mergeCell ref="J434:J438"/>
    <mergeCell ref="K434:K438"/>
    <mergeCell ref="L434:L438"/>
    <mergeCell ref="M434:M438"/>
    <mergeCell ref="O439:O443"/>
    <mergeCell ref="P439:P443"/>
    <mergeCell ref="B444:B448"/>
    <mergeCell ref="I444:I448"/>
    <mergeCell ref="J444:J448"/>
    <mergeCell ref="K444:K448"/>
    <mergeCell ref="L444:L448"/>
    <mergeCell ref="M444:M448"/>
    <mergeCell ref="N444:N448"/>
    <mergeCell ref="O444:O448"/>
    <mergeCell ref="P444:P448"/>
    <mergeCell ref="B449:B453"/>
    <mergeCell ref="I449:I453"/>
    <mergeCell ref="J449:J453"/>
    <mergeCell ref="K449:K453"/>
    <mergeCell ref="L449:L453"/>
    <mergeCell ref="M449:M453"/>
    <mergeCell ref="N449:N453"/>
    <mergeCell ref="O449:O453"/>
    <mergeCell ref="P449:P453"/>
    <mergeCell ref="N454:N458"/>
    <mergeCell ref="O454:O458"/>
    <mergeCell ref="P454:P458"/>
    <mergeCell ref="B459:B463"/>
    <mergeCell ref="I459:I463"/>
    <mergeCell ref="J459:J463"/>
    <mergeCell ref="K459:K463"/>
    <mergeCell ref="L459:L463"/>
    <mergeCell ref="M459:M463"/>
    <mergeCell ref="N459:N463"/>
    <mergeCell ref="B454:B458"/>
    <mergeCell ref="I454:I458"/>
    <mergeCell ref="J454:J458"/>
    <mergeCell ref="K454:K458"/>
    <mergeCell ref="L454:L458"/>
    <mergeCell ref="M454:M458"/>
    <mergeCell ref="O459:O463"/>
    <mergeCell ref="P459:P463"/>
    <mergeCell ref="B464:B468"/>
    <mergeCell ref="I464:I468"/>
    <mergeCell ref="J464:J468"/>
    <mergeCell ref="K464:K468"/>
    <mergeCell ref="L464:L468"/>
    <mergeCell ref="M464:M468"/>
    <mergeCell ref="N464:N468"/>
    <mergeCell ref="O464:O468"/>
    <mergeCell ref="P464:P468"/>
    <mergeCell ref="B469:B473"/>
    <mergeCell ref="I469:I473"/>
    <mergeCell ref="J469:J473"/>
    <mergeCell ref="K469:K473"/>
    <mergeCell ref="L469:L473"/>
    <mergeCell ref="M469:M473"/>
    <mergeCell ref="N469:N473"/>
    <mergeCell ref="O469:O473"/>
    <mergeCell ref="P469:P473"/>
    <mergeCell ref="N474:N478"/>
    <mergeCell ref="O474:O478"/>
    <mergeCell ref="P474:P478"/>
    <mergeCell ref="B479:B483"/>
    <mergeCell ref="I479:I483"/>
    <mergeCell ref="J479:J483"/>
    <mergeCell ref="K479:K483"/>
    <mergeCell ref="L479:L483"/>
    <mergeCell ref="M479:M483"/>
    <mergeCell ref="N479:N483"/>
    <mergeCell ref="B474:B478"/>
    <mergeCell ref="I474:I478"/>
    <mergeCell ref="J474:J478"/>
    <mergeCell ref="K474:K478"/>
    <mergeCell ref="L474:L478"/>
    <mergeCell ref="M474:M478"/>
    <mergeCell ref="O479:O483"/>
    <mergeCell ref="P479:P483"/>
    <mergeCell ref="B484:B488"/>
    <mergeCell ref="I484:I488"/>
    <mergeCell ref="J484:J488"/>
    <mergeCell ref="K484:K488"/>
    <mergeCell ref="L484:L488"/>
    <mergeCell ref="M484:M488"/>
    <mergeCell ref="N484:N488"/>
    <mergeCell ref="O484:O488"/>
    <mergeCell ref="P484:P488"/>
    <mergeCell ref="B489:B493"/>
    <mergeCell ref="I489:I493"/>
    <mergeCell ref="J489:J493"/>
    <mergeCell ref="K489:K493"/>
    <mergeCell ref="L489:L493"/>
    <mergeCell ref="M489:M493"/>
    <mergeCell ref="N489:N493"/>
    <mergeCell ref="O489:O493"/>
    <mergeCell ref="P489:P493"/>
    <mergeCell ref="N494:N498"/>
    <mergeCell ref="O494:O498"/>
    <mergeCell ref="P494:P498"/>
    <mergeCell ref="B499:B503"/>
    <mergeCell ref="I499:I503"/>
    <mergeCell ref="J499:J503"/>
    <mergeCell ref="K499:K503"/>
    <mergeCell ref="L499:L503"/>
    <mergeCell ref="M499:M503"/>
    <mergeCell ref="N499:N503"/>
    <mergeCell ref="B494:B498"/>
    <mergeCell ref="I494:I498"/>
    <mergeCell ref="J494:J498"/>
    <mergeCell ref="K494:K498"/>
    <mergeCell ref="L494:L498"/>
    <mergeCell ref="M494:M498"/>
    <mergeCell ref="O499:O503"/>
    <mergeCell ref="P499:P503"/>
    <mergeCell ref="B504:B508"/>
    <mergeCell ref="I504:I508"/>
    <mergeCell ref="J504:J508"/>
    <mergeCell ref="K504:K508"/>
    <mergeCell ref="L504:L508"/>
    <mergeCell ref="M504:M508"/>
    <mergeCell ref="N504:N508"/>
    <mergeCell ref="O504:O508"/>
    <mergeCell ref="P504:P508"/>
    <mergeCell ref="B509:B513"/>
    <mergeCell ref="I509:I513"/>
    <mergeCell ref="J509:J513"/>
    <mergeCell ref="K509:K513"/>
    <mergeCell ref="L509:L513"/>
    <mergeCell ref="M509:M513"/>
    <mergeCell ref="N509:N513"/>
    <mergeCell ref="O509:O513"/>
    <mergeCell ref="P509:P513"/>
    <mergeCell ref="N524:N528"/>
    <mergeCell ref="O524:O528"/>
    <mergeCell ref="A520:B520"/>
    <mergeCell ref="A521:B521"/>
    <mergeCell ref="A522:B522"/>
    <mergeCell ref="A523:B523"/>
    <mergeCell ref="B524:B528"/>
    <mergeCell ref="I524:I528"/>
    <mergeCell ref="A514:B514"/>
    <mergeCell ref="A515:B515"/>
    <mergeCell ref="A516:B516"/>
    <mergeCell ref="A517:B517"/>
    <mergeCell ref="A518:B518"/>
    <mergeCell ref="A519:B519"/>
    <mergeCell ref="B529:B533"/>
    <mergeCell ref="I529:I533"/>
    <mergeCell ref="J529:J533"/>
    <mergeCell ref="K529:K533"/>
    <mergeCell ref="L529:L533"/>
    <mergeCell ref="M529:M533"/>
    <mergeCell ref="N529:N533"/>
    <mergeCell ref="O529:O533"/>
    <mergeCell ref="P529:P533"/>
    <mergeCell ref="B554:B558"/>
    <mergeCell ref="I554:I558"/>
    <mergeCell ref="J554:J558"/>
    <mergeCell ref="K554:K558"/>
    <mergeCell ref="L554:L558"/>
    <mergeCell ref="M554:M558"/>
    <mergeCell ref="A548:B548"/>
    <mergeCell ref="B549:B553"/>
    <mergeCell ref="I549:I553"/>
    <mergeCell ref="J549:J553"/>
    <mergeCell ref="K549:K553"/>
    <mergeCell ref="L549:L553"/>
    <mergeCell ref="B190:B194"/>
    <mergeCell ref="I190:I194"/>
    <mergeCell ref="J190:J194"/>
    <mergeCell ref="K190:K194"/>
    <mergeCell ref="L190:L194"/>
    <mergeCell ref="M190:M194"/>
    <mergeCell ref="M549:M553"/>
    <mergeCell ref="N549:N553"/>
    <mergeCell ref="O549:O553"/>
    <mergeCell ref="O539:O543"/>
    <mergeCell ref="A544:B544"/>
    <mergeCell ref="A545:B545"/>
    <mergeCell ref="A546:B546"/>
    <mergeCell ref="A547:B547"/>
    <mergeCell ref="N534:N538"/>
    <mergeCell ref="O534:O538"/>
    <mergeCell ref="B539:B543"/>
    <mergeCell ref="I539:I543"/>
    <mergeCell ref="J539:J543"/>
    <mergeCell ref="K539:K543"/>
    <mergeCell ref="L539:L543"/>
    <mergeCell ref="M539:M543"/>
    <mergeCell ref="N539:N543"/>
    <mergeCell ref="B534:B538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N554:N558"/>
    <mergeCell ref="O554:O558"/>
    <mergeCell ref="P554:P558"/>
    <mergeCell ref="P549:P553"/>
    <mergeCell ref="P539:P543"/>
    <mergeCell ref="P534:P538"/>
    <mergeCell ref="I534:I538"/>
    <mergeCell ref="J534:J538"/>
    <mergeCell ref="K534:K538"/>
    <mergeCell ref="L534:L538"/>
    <mergeCell ref="M534:M538"/>
    <mergeCell ref="P524:P528"/>
    <mergeCell ref="J524:J528"/>
    <mergeCell ref="K524:K528"/>
    <mergeCell ref="L524:L528"/>
    <mergeCell ref="M524:M528"/>
  </mergeCells>
  <pageMargins left="0.19685039370078741" right="0.15748031496062992" top="0.35433070866141736" bottom="0.23622047244094491" header="0" footer="0"/>
  <pageSetup paperSize="9" scale="56" firstPageNumber="2" fitToHeight="12" orientation="landscape" useFirstPageNumber="1" r:id="rId1"/>
  <headerFooter>
    <oddHeader>&amp;C&amp;P</oddHeader>
  </headerFooter>
  <rowBreaks count="8" manualBreakCount="8">
    <brk id="39" max="15" man="1"/>
    <brk id="104" max="15" man="1"/>
    <brk id="139" max="15" man="1"/>
    <brk id="228" max="15" man="1"/>
    <brk id="392" max="15" man="1"/>
    <brk id="428" max="15" man="1"/>
    <brk id="473" max="15" man="1"/>
    <brk id="508" max="15" man="1"/>
  </rowBreaks>
  <colBreaks count="1" manualBreakCount="1">
    <brk id="16" max="5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2019-11-11T06:42:37Z</cp:lastPrinted>
  <dcterms:created xsi:type="dcterms:W3CDTF">2014-10-03T07:10:09Z</dcterms:created>
  <dcterms:modified xsi:type="dcterms:W3CDTF">2019-11-12T06:31:49Z</dcterms:modified>
</cp:coreProperties>
</file>