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БЛАГОУСТРОЙСТВО " sheetId="1" r:id="rId1"/>
  </sheets>
  <definedNames>
    <definedName name="_xlnm.Print_Area" localSheetId="0">'БЛАГОУСТРОЙСТВО '!$A$2:$P$120</definedName>
  </definedNames>
  <calcPr fullCalcOnLoad="1"/>
</workbook>
</file>

<file path=xl/sharedStrings.xml><?xml version="1.0" encoding="utf-8"?>
<sst xmlns="http://schemas.openxmlformats.org/spreadsheetml/2006/main" count="185" uniqueCount="79">
  <si>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</si>
  <si>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</si>
  <si>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</si>
  <si>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</si>
  <si>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</si>
  <si>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</si>
  <si>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</si>
  <si>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значение целевого показателя</t>
  </si>
  <si>
    <t>2022 г</t>
  </si>
  <si>
    <t>2021 г</t>
  </si>
  <si>
    <t>2020 г</t>
  </si>
  <si>
    <t>"Благоустройство территории"</t>
  </si>
  <si>
    <t>кв.м.</t>
  </si>
  <si>
    <t>ед.</t>
  </si>
  <si>
    <t>км</t>
  </si>
  <si>
    <t>т</t>
  </si>
  <si>
    <t>м</t>
  </si>
  <si>
    <t xml:space="preserve">ХАРАКТЕРИСТИКА МУНИЦИПАЛЬНОЙ ПРОГРАММЫ </t>
  </si>
  <si>
    <t>2023 г</t>
  </si>
  <si>
    <t>2024 г</t>
  </si>
  <si>
    <t>ПОДРОГРАММА 1. Благоустройство территорий общего пользования</t>
  </si>
  <si>
    <t>ПОДРОГРАММА 2. Формирование современной городской среды</t>
  </si>
  <si>
    <t xml:space="preserve">Краевой бюджет </t>
  </si>
  <si>
    <t xml:space="preserve">Мероприятие 2.1.1.                            Реализация программ формирования современной городской среды (софинансируемые из федерального бюджета)                      </t>
  </si>
  <si>
    <t xml:space="preserve">Мероприятие 2.2.1.                            Реализация программ формирования современной городской среды (несофинансируемые из федерального бюджета)                      </t>
  </si>
  <si>
    <t xml:space="preserve">Федеральный бюджет </t>
  </si>
  <si>
    <t>Показатель 2.1.1.             Выполнение показателей результативности программы (по соглашению 1)</t>
  </si>
  <si>
    <t>%</t>
  </si>
  <si>
    <t>Мероприятие 1.1.1. Озеленение территории</t>
  </si>
  <si>
    <t xml:space="preserve">Основное мероприятие 1.1.                          Поддержание в нормативном состоянии объектов озеленения </t>
  </si>
  <si>
    <t>Мероприятие 1.2.1. Техническое обслуживание сетей наружного освещения</t>
  </si>
  <si>
    <t>тыс.         кВт.ч.</t>
  </si>
  <si>
    <t>Мероприятие 1.2.2.                        Электроснабжение сетей наружного освещения</t>
  </si>
  <si>
    <t>Мероприятие 1.2.3.                         Ремонт сетей наружного освещения</t>
  </si>
  <si>
    <t>Показатель 1.2.1             Протяженность обслуживаемых сетей наружного освещения</t>
  </si>
  <si>
    <t>Показатель 1.2.3.         Протяженность отремонтированных сетей</t>
  </si>
  <si>
    <t>Мероприятие 1.3.1.                         Установка указателей улиц и номеров домов</t>
  </si>
  <si>
    <t>Показатель 1.3.2.                      Количество отремонтированных и устроенных сооружений родников и пешеходных мостиков</t>
  </si>
  <si>
    <t>Показатель 1.3.3.                      Количество общественных территорий, в отношении которых проводятся мероприятия по содержанию</t>
  </si>
  <si>
    <t xml:space="preserve">Мероприятие 1.3.3.                         Обустройство и содержание общественных территорий </t>
  </si>
  <si>
    <t>Основное мероприятие 1.4.                           Поддержание и улучшение санитарного состояния территории</t>
  </si>
  <si>
    <t>Показатель 1.4.1.                      Объем мусора, вывезенного с несанкционированных свалок</t>
  </si>
  <si>
    <t xml:space="preserve">Мероприятие 1.4.2.                        Содержание мест захоронения твердых коммунальных отходов </t>
  </si>
  <si>
    <t>Показатель 1.4.2.                      Количество санкционированных свалок, в отношении которых проводятся мероприятия по содержанию</t>
  </si>
  <si>
    <t>Показатель 1.4.3.                      Количество мест захоронения(кладбищ), в отношении которых проводятся мероприятия по содержанию</t>
  </si>
  <si>
    <t>Мероприятие 1.4.3.                        Содержание мест захоронения (кладбищ)</t>
  </si>
  <si>
    <t>Показатель 2.2.1.             Выполнение показателей результативности программы (по соглашению 2)</t>
  </si>
  <si>
    <t xml:space="preserve">Приложение </t>
  </si>
  <si>
    <t xml:space="preserve">к муниципальной программе </t>
  </si>
  <si>
    <t xml:space="preserve">Мероприятие 1.4.1.                                        Сбор и вывоз мусора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</si>
  <si>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</si>
  <si>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</si>
  <si>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 xml:space="preserve">Мероприятие 1.3.4.                        Устройство и восстановление парков, скверов, площадей в рамках программы развития преобразованного городского округа </t>
  </si>
  <si>
    <t>Мероприятие 1.3.5.                        Устройство  и содержание малых архитектурных форм</t>
  </si>
  <si>
    <t xml:space="preserve">Местный бюджет </t>
  </si>
  <si>
    <t>Мероприятие 1.3.6.                        Благоустройство сельских территорий в рамках программы комплексного развития сельских территорий</t>
  </si>
  <si>
    <t>Показатель 1.2.2.                          Объем потребления электроэнергии на наружное освещение</t>
  </si>
  <si>
    <t>Показатель 1.3.4.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</si>
  <si>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1.3.5.                      Количество малых архитектурных форм, в отношении которых проводены мероприятия по содержанию и устройству</t>
  </si>
  <si>
    <t>Основное мероприятие 1.2.                            Обеспечение функционирования, содержание и ремонт сетей наружного освещения</t>
  </si>
  <si>
    <t>Основное мероприятие 1.3.                           Содержание, приведение в нормативное состояние и устройство объектов благоустройства</t>
  </si>
  <si>
    <t>Мероприятие 1.3.2.                        Устройство и ремонт сооружений родников и пешеходных мостиков</t>
  </si>
  <si>
    <t>Показатель 1.3.6.                      Количество сельских территорий, в отношении которых проведены мероприятия по благоустройству</t>
  </si>
  <si>
    <t>Основное мероприятие 2.1.                              Реализация федерального проекта "Формирование комфортной городской среды"</t>
  </si>
  <si>
    <t>Основное мероприятие 2.2.                              Реализация краевого проекта "Формирование современной городской среды"</t>
  </si>
  <si>
    <t xml:space="preserve">Показатель 1.1.1.                          Площадь территории в отношении которой проводятся мероприятия по озеленению </t>
  </si>
  <si>
    <t>Муниципальная программа "Благоустройство территории",  всего</t>
  </si>
  <si>
    <t>Показатель 1.3.1.                      Количество замененных указателей</t>
  </si>
  <si>
    <t>Мероприятие 1.4.4.                        Предотвращение распространения и уничтожение борщевика Сосновского на территориях населенных пунктов</t>
  </si>
  <si>
    <t>Показатель 1.4.4.                      Площадь земельных участков, засоренных борщевиком Сосновского, на которой релизованы мероприятия по предотвращению распространения и уничтожению борщевика Сосновского</t>
  </si>
  <si>
    <t>га</t>
  </si>
  <si>
    <t xml:space="preserve">"Приложение </t>
  </si>
  <si>
    <t>к постановлению администрации</t>
  </si>
  <si>
    <t>Верещагинского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</si>
  <si>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</si>
  <si>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1.3.7.                        Проведение конкурса на звание "Самая благоустроенная территория Верещагинского городского округа Пермского края"</t>
  </si>
  <si>
    <t>Показатель 1.3.7.                      Количество номинаций для определения победителей и призеров конкурса</t>
  </si>
  <si>
    <t>Базовое значение показателя на начало реализации муници-пальной  программы</t>
  </si>
  <si>
    <t>от 18.09.2020 № 254-01-01-1410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</si>
</sst>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0"/>
    <numFmt numFmtId="187" formatCode="0.0000"/>
    <numFmt numFmtId="188" formatCode="0.00000"/>
    <numFmt numFmtId="189" formatCode="0.000000"/>
    <numFmt numFmtId="190" formatCode="#,##0.000"/>
    <numFmt numFmtId="191" formatCode="_(* #,##0.000_);_(* \(#,##0.000\);_(* &quot;-&quot;??_);_(@_)"/>
    <numFmt numFmtId="192" formatCode="#,##0.0"/>
  </numFmts>
  <fonts count="22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right" vertical="center"/>
    </xf>
    <xf numFmtId="192" fontId="1" fillId="0" borderId="10" xfId="0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191" fontId="1" fillId="0" borderId="10" xfId="58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58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185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0"/>
  <sheetViews>
    <sheetView tabSelected="1" view="pageBreakPreview" zoomScale="60" zoomScalePageLayoutView="0" workbookViewId="0" topLeftCell="A1">
      <selection activeCell="S15" sqref="S15"/>
    </sheetView>
  </sheetViews>
  <sheetFormatPr defaultColWidth="9.140625" defaultRowHeight="12.75"/>
  <cols>
    <col min="1" max="1" width="34.00390625" style="1" customWidth="1"/>
    <col min="2" max="2" width="18.140625" style="1" customWidth="1"/>
    <col min="3" max="3" width="12.8515625" style="1" customWidth="1"/>
    <col min="4" max="4" width="14.57421875" style="8" customWidth="1"/>
    <col min="5" max="8" width="12.8515625" style="1" customWidth="1"/>
    <col min="9" max="9" width="30.421875" style="1" customWidth="1"/>
    <col min="10" max="10" width="7.57421875" style="1" customWidth="1"/>
    <col min="11" max="11" width="13.57421875" style="1" customWidth="1"/>
    <col min="12" max="16" width="11.00390625" style="1" customWidth="1"/>
    <col min="17" max="17" width="11.28125" style="1" customWidth="1"/>
    <col min="18" max="16384" width="9.140625" style="1" customWidth="1"/>
  </cols>
  <sheetData>
    <row r="1" ht="3.75" customHeight="1"/>
    <row r="2" spans="12:16" ht="18.75" customHeight="1">
      <c r="L2" s="23" t="s">
        <v>47</v>
      </c>
      <c r="M2" s="23"/>
      <c r="N2" s="23"/>
      <c r="O2" s="23"/>
      <c r="P2" s="23"/>
    </row>
    <row r="3" spans="12:16" ht="18.75" customHeight="1">
      <c r="L3" s="23" t="s">
        <v>72</v>
      </c>
      <c r="M3" s="23"/>
      <c r="N3" s="23"/>
      <c r="O3" s="23"/>
      <c r="P3" s="23"/>
    </row>
    <row r="4" spans="12:16" ht="18.75" customHeight="1">
      <c r="L4" s="23" t="s">
        <v>73</v>
      </c>
      <c r="M4" s="23"/>
      <c r="N4" s="23"/>
      <c r="O4" s="23"/>
      <c r="P4" s="23"/>
    </row>
    <row r="5" spans="12:16" ht="18.75" customHeight="1">
      <c r="L5" s="23" t="s">
        <v>78</v>
      </c>
      <c r="M5" s="23"/>
      <c r="N5" s="23"/>
      <c r="O5" s="23"/>
      <c r="P5" s="23"/>
    </row>
    <row r="6" spans="12:16" ht="18.75" customHeight="1">
      <c r="L6" s="23" t="s">
        <v>71</v>
      </c>
      <c r="M6" s="23"/>
      <c r="N6" s="23"/>
      <c r="O6" s="23"/>
      <c r="P6" s="23"/>
    </row>
    <row r="7" spans="12:16" ht="18.75" customHeight="1">
      <c r="L7" s="23" t="s">
        <v>48</v>
      </c>
      <c r="M7" s="23"/>
      <c r="N7" s="23"/>
      <c r="O7" s="23"/>
      <c r="P7" s="23"/>
    </row>
    <row r="8" spans="12:16" ht="18.75" customHeight="1">
      <c r="L8" s="23" t="s">
        <v>11</v>
      </c>
      <c r="M8" s="23"/>
      <c r="N8" s="23"/>
      <c r="O8" s="23"/>
      <c r="P8" s="23"/>
    </row>
    <row r="9" ht="24" customHeight="1"/>
    <row r="10" spans="1:16" ht="23.25" customHeight="1">
      <c r="A10" s="24" t="s">
        <v>17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20.25">
      <c r="A11" s="25" t="s">
        <v>11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8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58.5" customHeight="1">
      <c r="A13" s="22" t="s">
        <v>0</v>
      </c>
      <c r="B13" s="22" t="s">
        <v>50</v>
      </c>
      <c r="C13" s="22" t="s">
        <v>3</v>
      </c>
      <c r="D13" s="22"/>
      <c r="E13" s="22"/>
      <c r="F13" s="22"/>
      <c r="G13" s="22"/>
      <c r="H13" s="22"/>
      <c r="I13" s="22" t="s">
        <v>4</v>
      </c>
      <c r="J13" s="22"/>
      <c r="K13" s="22"/>
      <c r="L13" s="22"/>
      <c r="M13" s="22"/>
      <c r="N13" s="22"/>
      <c r="O13" s="22"/>
      <c r="P13" s="22"/>
    </row>
    <row r="14" spans="1:16" ht="84" customHeight="1">
      <c r="A14" s="22"/>
      <c r="B14" s="22"/>
      <c r="C14" s="22" t="s">
        <v>1</v>
      </c>
      <c r="D14" s="26" t="s">
        <v>2</v>
      </c>
      <c r="E14" s="26"/>
      <c r="F14" s="26"/>
      <c r="G14" s="26"/>
      <c r="H14" s="26"/>
      <c r="I14" s="22" t="s">
        <v>5</v>
      </c>
      <c r="J14" s="22" t="s">
        <v>6</v>
      </c>
      <c r="K14" s="22" t="s">
        <v>77</v>
      </c>
      <c r="L14" s="22" t="s">
        <v>7</v>
      </c>
      <c r="M14" s="22"/>
      <c r="N14" s="22"/>
      <c r="O14" s="22"/>
      <c r="P14" s="22"/>
    </row>
    <row r="15" spans="1:16" ht="36.75" customHeight="1">
      <c r="A15" s="22"/>
      <c r="B15" s="22"/>
      <c r="C15" s="22"/>
      <c r="D15" s="13" t="s">
        <v>10</v>
      </c>
      <c r="E15" s="13" t="s">
        <v>9</v>
      </c>
      <c r="F15" s="13" t="s">
        <v>8</v>
      </c>
      <c r="G15" s="13" t="s">
        <v>18</v>
      </c>
      <c r="H15" s="13" t="s">
        <v>19</v>
      </c>
      <c r="I15" s="22"/>
      <c r="J15" s="22"/>
      <c r="K15" s="22"/>
      <c r="L15" s="13" t="s">
        <v>10</v>
      </c>
      <c r="M15" s="13" t="s">
        <v>9</v>
      </c>
      <c r="N15" s="13" t="s">
        <v>8</v>
      </c>
      <c r="O15" s="13" t="s">
        <v>18</v>
      </c>
      <c r="P15" s="13" t="s">
        <v>19</v>
      </c>
    </row>
    <row r="16" spans="1:16" ht="21" customHeight="1">
      <c r="A16" s="21">
        <v>1</v>
      </c>
      <c r="B16" s="21">
        <v>2</v>
      </c>
      <c r="C16" s="21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21">
        <v>9</v>
      </c>
      <c r="J16" s="21">
        <v>10</v>
      </c>
      <c r="K16" s="21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</row>
    <row r="17" spans="1:16" ht="45">
      <c r="A17" s="2" t="s">
        <v>66</v>
      </c>
      <c r="B17" s="4"/>
      <c r="C17" s="10">
        <f aca="true" t="shared" si="0" ref="C17:H20">C21+C101</f>
        <v>265913.25724999997</v>
      </c>
      <c r="D17" s="10">
        <f t="shared" si="0"/>
        <v>76311.7</v>
      </c>
      <c r="E17" s="10">
        <f t="shared" si="0"/>
        <v>52083.57399999999</v>
      </c>
      <c r="F17" s="10">
        <f t="shared" si="0"/>
        <v>40763.899999999994</v>
      </c>
      <c r="G17" s="10">
        <f t="shared" si="0"/>
        <v>49441.687</v>
      </c>
      <c r="H17" s="10">
        <f t="shared" si="0"/>
        <v>47312.39625</v>
      </c>
      <c r="I17" s="3"/>
      <c r="J17" s="3"/>
      <c r="K17" s="3"/>
      <c r="L17" s="3"/>
      <c r="M17" s="3"/>
      <c r="N17" s="3"/>
      <c r="O17" s="3"/>
      <c r="P17" s="3"/>
    </row>
    <row r="18" spans="1:16" ht="15">
      <c r="A18" s="2" t="s">
        <v>25</v>
      </c>
      <c r="B18" s="4"/>
      <c r="C18" s="10">
        <f t="shared" si="0"/>
        <v>100179.5</v>
      </c>
      <c r="D18" s="10">
        <f t="shared" si="0"/>
        <v>24362.6</v>
      </c>
      <c r="E18" s="10">
        <f t="shared" si="0"/>
        <v>22185.7</v>
      </c>
      <c r="F18" s="10">
        <f t="shared" si="0"/>
        <v>22878</v>
      </c>
      <c r="G18" s="10">
        <f t="shared" si="0"/>
        <v>15376.6</v>
      </c>
      <c r="H18" s="10">
        <f t="shared" si="0"/>
        <v>15376.6</v>
      </c>
      <c r="I18" s="3"/>
      <c r="J18" s="3"/>
      <c r="K18" s="7"/>
      <c r="L18" s="7"/>
      <c r="M18" s="7"/>
      <c r="N18" s="7"/>
      <c r="O18" s="7"/>
      <c r="P18" s="7"/>
    </row>
    <row r="19" spans="1:16" ht="15">
      <c r="A19" s="2" t="s">
        <v>22</v>
      </c>
      <c r="B19" s="4"/>
      <c r="C19" s="10">
        <f t="shared" si="0"/>
        <v>47606.387</v>
      </c>
      <c r="D19" s="10">
        <f t="shared" si="0"/>
        <v>15483.5</v>
      </c>
      <c r="E19" s="10">
        <f t="shared" si="0"/>
        <v>11483.386999999999</v>
      </c>
      <c r="F19" s="10">
        <f t="shared" si="0"/>
        <v>10341.099999999999</v>
      </c>
      <c r="G19" s="10">
        <f t="shared" si="0"/>
        <v>5149.2</v>
      </c>
      <c r="H19" s="10">
        <f t="shared" si="0"/>
        <v>5149.2</v>
      </c>
      <c r="I19" s="3"/>
      <c r="J19" s="3"/>
      <c r="K19" s="7"/>
      <c r="L19" s="7"/>
      <c r="M19" s="7"/>
      <c r="N19" s="7"/>
      <c r="O19" s="7"/>
      <c r="P19" s="7"/>
    </row>
    <row r="20" spans="1:16" ht="15">
      <c r="A20" s="2" t="s">
        <v>54</v>
      </c>
      <c r="B20" s="4"/>
      <c r="C20" s="10">
        <f t="shared" si="0"/>
        <v>118127.37024999999</v>
      </c>
      <c r="D20" s="10">
        <f t="shared" si="0"/>
        <v>36465.6</v>
      </c>
      <c r="E20" s="10">
        <f t="shared" si="0"/>
        <v>18414.487</v>
      </c>
      <c r="F20" s="10">
        <f t="shared" si="0"/>
        <v>7544.799999999999</v>
      </c>
      <c r="G20" s="10">
        <f t="shared" si="0"/>
        <v>28915.887</v>
      </c>
      <c r="H20" s="10">
        <f t="shared" si="0"/>
        <v>26786.59625</v>
      </c>
      <c r="I20" s="3"/>
      <c r="J20" s="3"/>
      <c r="K20" s="7"/>
      <c r="L20" s="7"/>
      <c r="M20" s="7"/>
      <c r="N20" s="7"/>
      <c r="O20" s="7"/>
      <c r="P20" s="7"/>
    </row>
    <row r="21" spans="1:16" ht="43.5" customHeight="1">
      <c r="A21" s="2" t="s">
        <v>20</v>
      </c>
      <c r="B21" s="4"/>
      <c r="C21" s="11">
        <f>C25+C33+C49+C81</f>
        <v>159029.65725</v>
      </c>
      <c r="D21" s="11">
        <f>D22+D23+D24</f>
        <v>56606.3</v>
      </c>
      <c r="E21" s="11">
        <f>E22+E23+E24</f>
        <v>32939.873999999996</v>
      </c>
      <c r="F21" s="11">
        <f>F22+F23+F24</f>
        <v>18342.2</v>
      </c>
      <c r="G21" s="11">
        <f>G22+G23+G24</f>
        <v>26635.287</v>
      </c>
      <c r="H21" s="11">
        <f>H22+H23+H24</f>
        <v>24505.99625</v>
      </c>
      <c r="I21" s="3"/>
      <c r="J21" s="3"/>
      <c r="K21" s="7"/>
      <c r="L21" s="7"/>
      <c r="M21" s="7"/>
      <c r="N21" s="7"/>
      <c r="O21" s="7"/>
      <c r="P21" s="7"/>
    </row>
    <row r="22" spans="1:16" ht="15">
      <c r="A22" s="2" t="s">
        <v>25</v>
      </c>
      <c r="B22" s="4"/>
      <c r="C22" s="11">
        <f>C26+C34+C50+C82</f>
        <v>25553.300000000003</v>
      </c>
      <c r="D22" s="11">
        <f aca="true" t="shared" si="1" ref="D22:H24">D26+D34+D50+D82</f>
        <v>10494</v>
      </c>
      <c r="E22" s="11">
        <f t="shared" si="1"/>
        <v>7529.7</v>
      </c>
      <c r="F22" s="11">
        <f t="shared" si="1"/>
        <v>7529.6</v>
      </c>
      <c r="G22" s="11">
        <f t="shared" si="1"/>
        <v>0</v>
      </c>
      <c r="H22" s="11">
        <f t="shared" si="1"/>
        <v>0</v>
      </c>
      <c r="I22" s="3"/>
      <c r="J22" s="3"/>
      <c r="K22" s="7"/>
      <c r="L22" s="7"/>
      <c r="M22" s="7"/>
      <c r="N22" s="7"/>
      <c r="O22" s="7"/>
      <c r="P22" s="7"/>
    </row>
    <row r="23" spans="1:16" ht="15">
      <c r="A23" s="2" t="s">
        <v>22</v>
      </c>
      <c r="B23" s="4"/>
      <c r="C23" s="11">
        <f>C27+C35+C51+C83</f>
        <v>26037.287</v>
      </c>
      <c r="D23" s="11">
        <f t="shared" si="1"/>
        <v>11617.3</v>
      </c>
      <c r="E23" s="11">
        <f t="shared" si="1"/>
        <v>8910.087</v>
      </c>
      <c r="F23" s="11">
        <f t="shared" si="1"/>
        <v>5509.9</v>
      </c>
      <c r="G23" s="11">
        <f t="shared" si="1"/>
        <v>0</v>
      </c>
      <c r="H23" s="11">
        <f t="shared" si="1"/>
        <v>0</v>
      </c>
      <c r="I23" s="3"/>
      <c r="J23" s="3"/>
      <c r="K23" s="7"/>
      <c r="L23" s="7"/>
      <c r="M23" s="7"/>
      <c r="N23" s="7"/>
      <c r="O23" s="7"/>
      <c r="P23" s="7"/>
    </row>
    <row r="24" spans="1:16" ht="15">
      <c r="A24" s="2" t="s">
        <v>54</v>
      </c>
      <c r="B24" s="4"/>
      <c r="C24" s="11">
        <f>C28+C36+C52+C84</f>
        <v>107439.07024999999</v>
      </c>
      <c r="D24" s="11">
        <f t="shared" si="1"/>
        <v>34495</v>
      </c>
      <c r="E24" s="11">
        <f t="shared" si="1"/>
        <v>16500.087</v>
      </c>
      <c r="F24" s="11">
        <f t="shared" si="1"/>
        <v>5302.7</v>
      </c>
      <c r="G24" s="11">
        <f t="shared" si="1"/>
        <v>26635.287</v>
      </c>
      <c r="H24" s="11">
        <f t="shared" si="1"/>
        <v>24505.99625</v>
      </c>
      <c r="I24" s="3"/>
      <c r="J24" s="3"/>
      <c r="K24" s="7"/>
      <c r="L24" s="7"/>
      <c r="M24" s="7"/>
      <c r="N24" s="7"/>
      <c r="O24" s="7"/>
      <c r="P24" s="7"/>
    </row>
    <row r="25" spans="1:16" ht="45">
      <c r="A25" s="2" t="s">
        <v>29</v>
      </c>
      <c r="B25" s="4"/>
      <c r="C25" s="10">
        <f>D25+E25+F25+G25+H25</f>
        <v>6717.099999999999</v>
      </c>
      <c r="D25" s="10">
        <f>D26+D27+D28</f>
        <v>2258.7</v>
      </c>
      <c r="E25" s="10">
        <f>E26+E27+E28</f>
        <v>0</v>
      </c>
      <c r="F25" s="10">
        <f>F26+F27+F28</f>
        <v>0</v>
      </c>
      <c r="G25" s="10">
        <f>G26+G27+G28</f>
        <v>2229.2</v>
      </c>
      <c r="H25" s="10">
        <f>H26+H27+H28</f>
        <v>2229.2</v>
      </c>
      <c r="I25" s="3"/>
      <c r="J25" s="3"/>
      <c r="K25" s="7"/>
      <c r="L25" s="7"/>
      <c r="M25" s="7"/>
      <c r="N25" s="7"/>
      <c r="O25" s="7"/>
      <c r="P25" s="7"/>
    </row>
    <row r="26" spans="1:16" ht="15">
      <c r="A26" s="2" t="s">
        <v>25</v>
      </c>
      <c r="B26" s="4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3"/>
      <c r="J26" s="3"/>
      <c r="K26" s="7"/>
      <c r="L26" s="7"/>
      <c r="M26" s="7"/>
      <c r="N26" s="7"/>
      <c r="O26" s="7"/>
      <c r="P26" s="7"/>
    </row>
    <row r="27" spans="1:16" ht="15">
      <c r="A27" s="2" t="s">
        <v>22</v>
      </c>
      <c r="B27" s="4"/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3"/>
      <c r="J27" s="3"/>
      <c r="K27" s="7"/>
      <c r="L27" s="7"/>
      <c r="M27" s="7"/>
      <c r="N27" s="7"/>
      <c r="O27" s="7"/>
      <c r="P27" s="7"/>
    </row>
    <row r="28" spans="1:16" ht="15">
      <c r="A28" s="2" t="s">
        <v>54</v>
      </c>
      <c r="B28" s="4"/>
      <c r="C28" s="10">
        <f>D28+E28+F28+G28+H28</f>
        <v>6717.099999999999</v>
      </c>
      <c r="D28" s="10">
        <v>2258.7</v>
      </c>
      <c r="E28" s="10">
        <f>E32</f>
        <v>0</v>
      </c>
      <c r="F28" s="10">
        <f>F32</f>
        <v>0</v>
      </c>
      <c r="G28" s="10">
        <v>2229.2</v>
      </c>
      <c r="H28" s="10">
        <v>2229.2</v>
      </c>
      <c r="I28" s="3"/>
      <c r="J28" s="3"/>
      <c r="K28" s="7"/>
      <c r="L28" s="7"/>
      <c r="M28" s="7"/>
      <c r="N28" s="7"/>
      <c r="O28" s="7"/>
      <c r="P28" s="7"/>
    </row>
    <row r="29" spans="1:16" ht="94.5" customHeight="1">
      <c r="A29" s="2" t="s">
        <v>28</v>
      </c>
      <c r="B29" s="9" t="s">
        <v>51</v>
      </c>
      <c r="C29" s="10">
        <f>D29+E29+F29+G29+H29</f>
        <v>6717.099999999999</v>
      </c>
      <c r="D29" s="10">
        <f>D30+D31+D32</f>
        <v>2258.7</v>
      </c>
      <c r="E29" s="10">
        <f>E30+E31+E32</f>
        <v>0</v>
      </c>
      <c r="F29" s="10">
        <f>F30+F31+F32</f>
        <v>0</v>
      </c>
      <c r="G29" s="10">
        <f>G30+G31+G32</f>
        <v>2229.2</v>
      </c>
      <c r="H29" s="10">
        <f>H30+H31+H32</f>
        <v>2229.2</v>
      </c>
      <c r="I29" s="2" t="s">
        <v>65</v>
      </c>
      <c r="J29" s="3" t="s">
        <v>12</v>
      </c>
      <c r="K29" s="7">
        <v>5229.9</v>
      </c>
      <c r="L29" s="7">
        <v>5469.9</v>
      </c>
      <c r="M29" s="7">
        <v>0</v>
      </c>
      <c r="N29" s="7">
        <v>0</v>
      </c>
      <c r="O29" s="7">
        <v>5469.9</v>
      </c>
      <c r="P29" s="7">
        <v>5469.9</v>
      </c>
    </row>
    <row r="30" spans="1:16" ht="15">
      <c r="A30" s="2" t="s">
        <v>25</v>
      </c>
      <c r="B30" s="4"/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3"/>
      <c r="J30" s="3"/>
      <c r="K30" s="7"/>
      <c r="L30" s="7"/>
      <c r="M30" s="7"/>
      <c r="N30" s="7"/>
      <c r="O30" s="7"/>
      <c r="P30" s="7"/>
    </row>
    <row r="31" spans="1:16" ht="15">
      <c r="A31" s="2" t="s">
        <v>22</v>
      </c>
      <c r="B31" s="4"/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3"/>
      <c r="J31" s="3"/>
      <c r="K31" s="7"/>
      <c r="L31" s="7"/>
      <c r="M31" s="7"/>
      <c r="N31" s="7"/>
      <c r="O31" s="7"/>
      <c r="P31" s="7"/>
    </row>
    <row r="32" spans="1:16" ht="15">
      <c r="A32" s="2" t="s">
        <v>54</v>
      </c>
      <c r="B32" s="4"/>
      <c r="C32" s="10">
        <f>D32+E32+F32+G32+H32</f>
        <v>6717.099999999999</v>
      </c>
      <c r="D32" s="10">
        <v>2258.7</v>
      </c>
      <c r="E32" s="10">
        <v>0</v>
      </c>
      <c r="F32" s="10">
        <v>0</v>
      </c>
      <c r="G32" s="10">
        <v>2229.2</v>
      </c>
      <c r="H32" s="10">
        <v>2229.2</v>
      </c>
      <c r="I32" s="3"/>
      <c r="J32" s="3"/>
      <c r="K32" s="7"/>
      <c r="L32" s="7"/>
      <c r="M32" s="7"/>
      <c r="N32" s="7"/>
      <c r="O32" s="7"/>
      <c r="P32" s="7"/>
    </row>
    <row r="33" spans="1:16" ht="60">
      <c r="A33" s="2" t="s">
        <v>59</v>
      </c>
      <c r="B33" s="4"/>
      <c r="C33" s="10">
        <f aca="true" t="shared" si="2" ref="C33:H33">C37+C41+C45</f>
        <v>53298.879250000005</v>
      </c>
      <c r="D33" s="10">
        <f t="shared" si="2"/>
        <v>13977.8</v>
      </c>
      <c r="E33" s="10">
        <f t="shared" si="2"/>
        <v>7954.4</v>
      </c>
      <c r="F33" s="10">
        <f t="shared" si="2"/>
        <v>0</v>
      </c>
      <c r="G33" s="10">
        <f t="shared" si="2"/>
        <v>16747.985</v>
      </c>
      <c r="H33" s="10">
        <f t="shared" si="2"/>
        <v>14618.694250000002</v>
      </c>
      <c r="I33" s="3"/>
      <c r="J33" s="3"/>
      <c r="K33" s="7"/>
      <c r="L33" s="7"/>
      <c r="M33" s="7"/>
      <c r="N33" s="7"/>
      <c r="O33" s="7"/>
      <c r="P33" s="7"/>
    </row>
    <row r="34" spans="1:16" ht="15">
      <c r="A34" s="2" t="s">
        <v>25</v>
      </c>
      <c r="B34" s="4"/>
      <c r="C34" s="10">
        <f aca="true" t="shared" si="3" ref="C34:H36">C38+C42+C46</f>
        <v>0</v>
      </c>
      <c r="D34" s="10">
        <f t="shared" si="3"/>
        <v>0</v>
      </c>
      <c r="E34" s="10">
        <f t="shared" si="3"/>
        <v>0</v>
      </c>
      <c r="F34" s="10">
        <f t="shared" si="3"/>
        <v>0</v>
      </c>
      <c r="G34" s="10">
        <f t="shared" si="3"/>
        <v>0</v>
      </c>
      <c r="H34" s="10">
        <f t="shared" si="3"/>
        <v>0</v>
      </c>
      <c r="I34" s="3"/>
      <c r="J34" s="3"/>
      <c r="K34" s="7"/>
      <c r="L34" s="7"/>
      <c r="M34" s="7"/>
      <c r="N34" s="7"/>
      <c r="O34" s="7"/>
      <c r="P34" s="7"/>
    </row>
    <row r="35" spans="1:16" ht="15">
      <c r="A35" s="2" t="s">
        <v>22</v>
      </c>
      <c r="B35" s="4"/>
      <c r="C35" s="10">
        <f t="shared" si="3"/>
        <v>0</v>
      </c>
      <c r="D35" s="10">
        <f t="shared" si="3"/>
        <v>0</v>
      </c>
      <c r="E35" s="10">
        <f t="shared" si="3"/>
        <v>0</v>
      </c>
      <c r="F35" s="10">
        <f t="shared" si="3"/>
        <v>0</v>
      </c>
      <c r="G35" s="10">
        <f t="shared" si="3"/>
        <v>0</v>
      </c>
      <c r="H35" s="10">
        <f t="shared" si="3"/>
        <v>0</v>
      </c>
      <c r="I35" s="3"/>
      <c r="J35" s="3"/>
      <c r="K35" s="7"/>
      <c r="L35" s="7"/>
      <c r="M35" s="7"/>
      <c r="N35" s="7"/>
      <c r="O35" s="7"/>
      <c r="P35" s="7"/>
    </row>
    <row r="36" spans="1:16" ht="15">
      <c r="A36" s="2" t="s">
        <v>54</v>
      </c>
      <c r="B36" s="4"/>
      <c r="C36" s="10">
        <f t="shared" si="3"/>
        <v>53298.879250000005</v>
      </c>
      <c r="D36" s="10">
        <f>D40+D44+D48</f>
        <v>13977.8</v>
      </c>
      <c r="E36" s="10">
        <f>E40+E44+E48</f>
        <v>7954.4</v>
      </c>
      <c r="F36" s="10">
        <f>F40+F44+F48</f>
        <v>0</v>
      </c>
      <c r="G36" s="10">
        <f>G40+G44+G48</f>
        <v>16747.985</v>
      </c>
      <c r="H36" s="10">
        <f>H40+H44+H48</f>
        <v>14618.694250000002</v>
      </c>
      <c r="I36" s="3"/>
      <c r="J36" s="3"/>
      <c r="K36" s="7"/>
      <c r="L36" s="7"/>
      <c r="M36" s="7"/>
      <c r="N36" s="7"/>
      <c r="O36" s="7"/>
      <c r="P36" s="7"/>
    </row>
    <row r="37" spans="1:16" ht="60">
      <c r="A37" s="2" t="s">
        <v>30</v>
      </c>
      <c r="B37" s="9" t="s">
        <v>51</v>
      </c>
      <c r="C37" s="10">
        <f>D37+E37+F37+G37+H37</f>
        <v>13500</v>
      </c>
      <c r="D37" s="10">
        <f>D38+D39+D40</f>
        <v>4500</v>
      </c>
      <c r="E37" s="10">
        <f>E38+E39+E40</f>
        <v>0</v>
      </c>
      <c r="F37" s="10">
        <f>F38+F39+F40</f>
        <v>0</v>
      </c>
      <c r="G37" s="10">
        <f>G38+G39+G40</f>
        <v>4500</v>
      </c>
      <c r="H37" s="10">
        <f>H38+H39+H40</f>
        <v>4500</v>
      </c>
      <c r="I37" s="2" t="s">
        <v>34</v>
      </c>
      <c r="J37" s="3" t="s">
        <v>14</v>
      </c>
      <c r="K37" s="15">
        <v>238.57</v>
      </c>
      <c r="L37" s="15">
        <v>238.57</v>
      </c>
      <c r="M37" s="18">
        <v>0</v>
      </c>
      <c r="N37" s="18">
        <v>0</v>
      </c>
      <c r="O37" s="15">
        <v>238.57</v>
      </c>
      <c r="P37" s="15">
        <v>238.57</v>
      </c>
    </row>
    <row r="38" spans="1:16" ht="15">
      <c r="A38" s="2" t="s">
        <v>25</v>
      </c>
      <c r="B38" s="4"/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2"/>
      <c r="J38" s="3"/>
      <c r="K38" s="15"/>
      <c r="L38" s="15"/>
      <c r="M38" s="15"/>
      <c r="N38" s="15"/>
      <c r="O38" s="15"/>
      <c r="P38" s="15"/>
    </row>
    <row r="39" spans="1:16" ht="15">
      <c r="A39" s="2" t="s">
        <v>22</v>
      </c>
      <c r="B39" s="4"/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2"/>
      <c r="J39" s="3"/>
      <c r="K39" s="15"/>
      <c r="L39" s="15"/>
      <c r="M39" s="15"/>
      <c r="N39" s="15"/>
      <c r="O39" s="15"/>
      <c r="P39" s="15"/>
    </row>
    <row r="40" spans="1:16" ht="15">
      <c r="A40" s="2" t="s">
        <v>54</v>
      </c>
      <c r="B40" s="4"/>
      <c r="C40" s="10">
        <f>D40+E40+F40+G40+H40</f>
        <v>13500</v>
      </c>
      <c r="D40" s="10">
        <v>4500</v>
      </c>
      <c r="E40" s="10">
        <v>0</v>
      </c>
      <c r="F40" s="10">
        <v>0</v>
      </c>
      <c r="G40" s="10">
        <v>4500</v>
      </c>
      <c r="H40" s="10">
        <v>4500</v>
      </c>
      <c r="I40" s="2"/>
      <c r="J40" s="3"/>
      <c r="K40" s="15"/>
      <c r="L40" s="15"/>
      <c r="M40" s="15"/>
      <c r="N40" s="15"/>
      <c r="O40" s="15"/>
      <c r="P40" s="15"/>
    </row>
    <row r="41" spans="1:17" ht="60">
      <c r="A41" s="2" t="s">
        <v>32</v>
      </c>
      <c r="B41" s="9" t="s">
        <v>51</v>
      </c>
      <c r="C41" s="10">
        <f>D41+E41+F41+G41+H41</f>
        <v>34785.57925</v>
      </c>
      <c r="D41" s="10">
        <f>D42+D43+D44</f>
        <v>7954.4</v>
      </c>
      <c r="E41" s="10">
        <f>E42+E43+E44</f>
        <v>7954.4</v>
      </c>
      <c r="F41" s="10">
        <f>F42+F43+F44</f>
        <v>0</v>
      </c>
      <c r="G41" s="10">
        <f>G42+G43+G44</f>
        <v>9208.185000000001</v>
      </c>
      <c r="H41" s="10">
        <f>H42+H43+H44</f>
        <v>9668.594250000002</v>
      </c>
      <c r="I41" s="2" t="s">
        <v>56</v>
      </c>
      <c r="J41" s="2" t="s">
        <v>31</v>
      </c>
      <c r="K41" s="17">
        <v>1295.147</v>
      </c>
      <c r="L41" s="17">
        <v>1295.147</v>
      </c>
      <c r="M41" s="17">
        <v>1295.147</v>
      </c>
      <c r="N41" s="17">
        <v>0</v>
      </c>
      <c r="O41" s="17">
        <v>1295.147</v>
      </c>
      <c r="P41" s="17">
        <v>1295.147</v>
      </c>
      <c r="Q41" s="16"/>
    </row>
    <row r="42" spans="1:17" ht="15">
      <c r="A42" s="2" t="s">
        <v>25</v>
      </c>
      <c r="B42" s="5"/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2"/>
      <c r="J42" s="3"/>
      <c r="K42" s="17"/>
      <c r="L42" s="17"/>
      <c r="M42" s="17"/>
      <c r="N42" s="17"/>
      <c r="O42" s="17"/>
      <c r="P42" s="17"/>
      <c r="Q42" s="16"/>
    </row>
    <row r="43" spans="1:17" ht="15">
      <c r="A43" s="2" t="s">
        <v>22</v>
      </c>
      <c r="B43" s="5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2"/>
      <c r="J43" s="3"/>
      <c r="K43" s="17"/>
      <c r="L43" s="17"/>
      <c r="M43" s="17"/>
      <c r="N43" s="17"/>
      <c r="O43" s="17"/>
      <c r="P43" s="17"/>
      <c r="Q43" s="16"/>
    </row>
    <row r="44" spans="1:17" ht="15">
      <c r="A44" s="2" t="s">
        <v>54</v>
      </c>
      <c r="B44" s="5"/>
      <c r="C44" s="10">
        <f aca="true" t="shared" si="4" ref="C44:C52">D44+E44+F44+G44+H44</f>
        <v>34785.57925</v>
      </c>
      <c r="D44" s="10">
        <v>7954.4</v>
      </c>
      <c r="E44" s="10">
        <v>7954.4</v>
      </c>
      <c r="F44" s="10">
        <v>0</v>
      </c>
      <c r="G44" s="10">
        <f>8769.7*1.05</f>
        <v>9208.185000000001</v>
      </c>
      <c r="H44" s="10">
        <f>G44*1.05</f>
        <v>9668.594250000002</v>
      </c>
      <c r="I44" s="2"/>
      <c r="J44" s="3"/>
      <c r="K44" s="17"/>
      <c r="L44" s="17"/>
      <c r="M44" s="17"/>
      <c r="N44" s="17"/>
      <c r="O44" s="17"/>
      <c r="P44" s="17"/>
      <c r="Q44" s="16"/>
    </row>
    <row r="45" spans="1:16" ht="60.75" customHeight="1">
      <c r="A45" s="2" t="s">
        <v>33</v>
      </c>
      <c r="B45" s="9" t="s">
        <v>51</v>
      </c>
      <c r="C45" s="11">
        <f t="shared" si="4"/>
        <v>5013.300000000001</v>
      </c>
      <c r="D45" s="10">
        <f>D46+D47+D48</f>
        <v>1523.4</v>
      </c>
      <c r="E45" s="10">
        <f>E46+E47+E48</f>
        <v>0</v>
      </c>
      <c r="F45" s="10">
        <f>F46+F47+F48</f>
        <v>0</v>
      </c>
      <c r="G45" s="10">
        <f>G46+G47+G48</f>
        <v>3039.8</v>
      </c>
      <c r="H45" s="10">
        <f>H46+H47+H48</f>
        <v>450.1</v>
      </c>
      <c r="I45" s="2" t="s">
        <v>35</v>
      </c>
      <c r="J45" s="3" t="s">
        <v>16</v>
      </c>
      <c r="K45" s="7">
        <v>2845</v>
      </c>
      <c r="L45" s="7">
        <v>3570</v>
      </c>
      <c r="M45" s="7">
        <v>0</v>
      </c>
      <c r="N45" s="7">
        <v>0</v>
      </c>
      <c r="O45" s="7">
        <v>2728</v>
      </c>
      <c r="P45" s="7">
        <v>450</v>
      </c>
    </row>
    <row r="46" spans="1:16" ht="15" customHeight="1">
      <c r="A46" s="2" t="s">
        <v>25</v>
      </c>
      <c r="B46" s="6"/>
      <c r="C46" s="11">
        <f t="shared" si="4"/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2"/>
      <c r="J46" s="3"/>
      <c r="K46" s="7"/>
      <c r="L46" s="7"/>
      <c r="M46" s="7"/>
      <c r="N46" s="7"/>
      <c r="O46" s="7"/>
      <c r="P46" s="7"/>
    </row>
    <row r="47" spans="1:16" ht="15" customHeight="1">
      <c r="A47" s="2" t="s">
        <v>22</v>
      </c>
      <c r="B47" s="6"/>
      <c r="C47" s="11">
        <f t="shared" si="4"/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2"/>
      <c r="J47" s="3"/>
      <c r="K47" s="7"/>
      <c r="L47" s="7"/>
      <c r="M47" s="7"/>
      <c r="N47" s="7"/>
      <c r="O47" s="7"/>
      <c r="P47" s="7"/>
    </row>
    <row r="48" spans="1:16" ht="15" customHeight="1">
      <c r="A48" s="2" t="s">
        <v>54</v>
      </c>
      <c r="B48" s="6"/>
      <c r="C48" s="11">
        <f t="shared" si="4"/>
        <v>5013.300000000001</v>
      </c>
      <c r="D48" s="10">
        <v>1523.4</v>
      </c>
      <c r="E48" s="11">
        <v>0</v>
      </c>
      <c r="F48" s="11">
        <v>0</v>
      </c>
      <c r="G48" s="11">
        <v>3039.8</v>
      </c>
      <c r="H48" s="11">
        <v>450.1</v>
      </c>
      <c r="I48" s="2"/>
      <c r="J48" s="3"/>
      <c r="K48" s="7"/>
      <c r="L48" s="7"/>
      <c r="M48" s="7"/>
      <c r="N48" s="7"/>
      <c r="O48" s="7"/>
      <c r="P48" s="7"/>
    </row>
    <row r="49" spans="1:16" ht="75">
      <c r="A49" s="2" t="s">
        <v>60</v>
      </c>
      <c r="B49" s="6"/>
      <c r="C49" s="11">
        <f t="shared" si="4"/>
        <v>73671.27799999999</v>
      </c>
      <c r="D49" s="11">
        <f>D50+D51+D52</f>
        <v>32428.399999999998</v>
      </c>
      <c r="E49" s="11">
        <f>E50+E51+E52</f>
        <v>20985.474000000002</v>
      </c>
      <c r="F49" s="11">
        <f>F50+F51+F52</f>
        <v>14342.2</v>
      </c>
      <c r="G49" s="11">
        <f>G50+G51+G52</f>
        <v>2957.6020000000003</v>
      </c>
      <c r="H49" s="11">
        <f>H50+H51+H52</f>
        <v>2957.6020000000003</v>
      </c>
      <c r="I49" s="3"/>
      <c r="J49" s="3"/>
      <c r="K49" s="7"/>
      <c r="L49" s="7"/>
      <c r="M49" s="7"/>
      <c r="N49" s="7"/>
      <c r="O49" s="7"/>
      <c r="P49" s="7"/>
    </row>
    <row r="50" spans="1:16" ht="15">
      <c r="A50" s="2" t="s">
        <v>25</v>
      </c>
      <c r="B50" s="6"/>
      <c r="C50" s="11">
        <f t="shared" si="4"/>
        <v>25553.300000000003</v>
      </c>
      <c r="D50" s="11">
        <f>D54+D58+D62+D66+D70+D74+D78</f>
        <v>10494</v>
      </c>
      <c r="E50" s="11">
        <f>E54+E58+E62+E66+E70+E74</f>
        <v>7529.7</v>
      </c>
      <c r="F50" s="11">
        <f>F54+F58+F62+F66+F70+F74</f>
        <v>7529.6</v>
      </c>
      <c r="G50" s="11">
        <f>G54+G58+G62+G66+G70+G74</f>
        <v>0</v>
      </c>
      <c r="H50" s="11">
        <f>H54+H58+H62+H66+H70+H74</f>
        <v>0</v>
      </c>
      <c r="I50" s="3"/>
      <c r="J50" s="3"/>
      <c r="K50" s="7"/>
      <c r="L50" s="7"/>
      <c r="M50" s="7"/>
      <c r="N50" s="7"/>
      <c r="O50" s="7"/>
      <c r="P50" s="7"/>
    </row>
    <row r="51" spans="1:16" ht="15">
      <c r="A51" s="2" t="s">
        <v>22</v>
      </c>
      <c r="B51" s="6"/>
      <c r="C51" s="11">
        <f t="shared" si="4"/>
        <v>17037.287</v>
      </c>
      <c r="D51" s="11">
        <f>D55+D59+D63+D67+D71+D75+D79</f>
        <v>8617.3</v>
      </c>
      <c r="E51" s="11">
        <f aca="true" t="shared" si="5" ref="E51:H52">E55+E59+E63+E67+E71+E75</f>
        <v>5910.0869999999995</v>
      </c>
      <c r="F51" s="11">
        <f t="shared" si="5"/>
        <v>2509.9</v>
      </c>
      <c r="G51" s="11">
        <f t="shared" si="5"/>
        <v>0</v>
      </c>
      <c r="H51" s="11">
        <f t="shared" si="5"/>
        <v>0</v>
      </c>
      <c r="I51" s="3"/>
      <c r="J51" s="3"/>
      <c r="K51" s="7"/>
      <c r="L51" s="7"/>
      <c r="M51" s="7"/>
      <c r="N51" s="7"/>
      <c r="O51" s="7"/>
      <c r="P51" s="7"/>
    </row>
    <row r="52" spans="1:16" ht="15">
      <c r="A52" s="2" t="s">
        <v>54</v>
      </c>
      <c r="B52" s="6"/>
      <c r="C52" s="11">
        <f t="shared" si="4"/>
        <v>31080.690999999995</v>
      </c>
      <c r="D52" s="11">
        <f>D56+D60+D64+D68+D72+D76+D80</f>
        <v>13317.099999999999</v>
      </c>
      <c r="E52" s="11">
        <f t="shared" si="5"/>
        <v>7545.687</v>
      </c>
      <c r="F52" s="11">
        <f t="shared" si="5"/>
        <v>4302.7</v>
      </c>
      <c r="G52" s="11">
        <f t="shared" si="5"/>
        <v>2957.6020000000003</v>
      </c>
      <c r="H52" s="11">
        <f t="shared" si="5"/>
        <v>2957.6020000000003</v>
      </c>
      <c r="I52" s="3"/>
      <c r="J52" s="3"/>
      <c r="K52" s="7"/>
      <c r="L52" s="7"/>
      <c r="M52" s="7"/>
      <c r="N52" s="7"/>
      <c r="O52" s="7"/>
      <c r="P52" s="7"/>
    </row>
    <row r="53" spans="1:16" ht="63.75" customHeight="1">
      <c r="A53" s="2" t="s">
        <v>36</v>
      </c>
      <c r="B53" s="9" t="s">
        <v>51</v>
      </c>
      <c r="C53" s="11">
        <f>D53+E53+F53+G53+H53</f>
        <v>150.504</v>
      </c>
      <c r="D53" s="10">
        <f>D54+D55+D56</f>
        <v>30.1</v>
      </c>
      <c r="E53" s="10">
        <f>E54+E55+E56</f>
        <v>0</v>
      </c>
      <c r="F53" s="10">
        <f>F54+F55+F56</f>
        <v>0</v>
      </c>
      <c r="G53" s="10">
        <v>60.202</v>
      </c>
      <c r="H53" s="10">
        <v>60.202</v>
      </c>
      <c r="I53" s="2" t="s">
        <v>67</v>
      </c>
      <c r="J53" s="3" t="s">
        <v>13</v>
      </c>
      <c r="K53" s="7">
        <v>24</v>
      </c>
      <c r="L53" s="7">
        <v>33</v>
      </c>
      <c r="M53" s="7">
        <v>0</v>
      </c>
      <c r="N53" s="7">
        <v>0</v>
      </c>
      <c r="O53" s="7">
        <v>66</v>
      </c>
      <c r="P53" s="7">
        <v>66</v>
      </c>
    </row>
    <row r="54" spans="1:16" ht="15">
      <c r="A54" s="2" t="s">
        <v>25</v>
      </c>
      <c r="B54" s="6"/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2"/>
      <c r="J54" s="3"/>
      <c r="K54" s="7"/>
      <c r="L54" s="7"/>
      <c r="M54" s="7"/>
      <c r="N54" s="7"/>
      <c r="O54" s="7"/>
      <c r="P54" s="7"/>
    </row>
    <row r="55" spans="1:16" ht="15">
      <c r="A55" s="2" t="s">
        <v>22</v>
      </c>
      <c r="B55" s="6"/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2"/>
      <c r="J55" s="3"/>
      <c r="K55" s="7"/>
      <c r="L55" s="7"/>
      <c r="M55" s="7"/>
      <c r="N55" s="7"/>
      <c r="O55" s="7"/>
      <c r="P55" s="7"/>
    </row>
    <row r="56" spans="1:16" ht="15">
      <c r="A56" s="2" t="s">
        <v>54</v>
      </c>
      <c r="B56" s="6"/>
      <c r="C56" s="11">
        <f>D56+E56+F56+G56+H56</f>
        <v>150.504</v>
      </c>
      <c r="D56" s="10">
        <v>30.1</v>
      </c>
      <c r="E56" s="10">
        <v>0</v>
      </c>
      <c r="F56" s="10">
        <v>0</v>
      </c>
      <c r="G56" s="10">
        <v>60.202</v>
      </c>
      <c r="H56" s="10">
        <v>60.202</v>
      </c>
      <c r="I56" s="2"/>
      <c r="J56" s="3"/>
      <c r="K56" s="7"/>
      <c r="L56" s="7"/>
      <c r="M56" s="7"/>
      <c r="N56" s="7"/>
      <c r="O56" s="7"/>
      <c r="P56" s="7"/>
    </row>
    <row r="57" spans="1:16" ht="89.25" customHeight="1">
      <c r="A57" s="2" t="s">
        <v>61</v>
      </c>
      <c r="B57" s="9" t="s">
        <v>51</v>
      </c>
      <c r="C57" s="11">
        <f>D57+E57+F57+G57+H57</f>
        <v>3401.2</v>
      </c>
      <c r="D57" s="10">
        <f>D58+D59+D60</f>
        <v>900</v>
      </c>
      <c r="E57" s="10">
        <f>E58+E59+E60</f>
        <v>0</v>
      </c>
      <c r="F57" s="10">
        <f>F58+F59+F60</f>
        <v>0</v>
      </c>
      <c r="G57" s="10">
        <f>G58+G59+G60</f>
        <v>1250.6</v>
      </c>
      <c r="H57" s="10">
        <f>H58+H59+H60</f>
        <v>1250.6</v>
      </c>
      <c r="I57" s="2" t="s">
        <v>37</v>
      </c>
      <c r="J57" s="3" t="s">
        <v>13</v>
      </c>
      <c r="K57" s="7">
        <v>11</v>
      </c>
      <c r="L57" s="7">
        <v>5</v>
      </c>
      <c r="M57" s="7">
        <v>0</v>
      </c>
      <c r="N57" s="7">
        <v>0</v>
      </c>
      <c r="O57" s="7">
        <v>22</v>
      </c>
      <c r="P57" s="7">
        <v>22</v>
      </c>
    </row>
    <row r="58" spans="1:16" ht="15" customHeight="1">
      <c r="A58" s="2" t="s">
        <v>25</v>
      </c>
      <c r="B58" s="6"/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2"/>
      <c r="J58" s="3"/>
      <c r="K58" s="7"/>
      <c r="L58" s="7"/>
      <c r="M58" s="7"/>
      <c r="N58" s="7"/>
      <c r="O58" s="7"/>
      <c r="P58" s="7"/>
    </row>
    <row r="59" spans="1:16" ht="15" customHeight="1">
      <c r="A59" s="2" t="s">
        <v>22</v>
      </c>
      <c r="B59" s="6"/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2"/>
      <c r="J59" s="3"/>
      <c r="K59" s="7"/>
      <c r="L59" s="7"/>
      <c r="M59" s="7"/>
      <c r="N59" s="7"/>
      <c r="O59" s="7"/>
      <c r="P59" s="7"/>
    </row>
    <row r="60" spans="1:16" ht="15" customHeight="1">
      <c r="A60" s="2" t="s">
        <v>54</v>
      </c>
      <c r="B60" s="6"/>
      <c r="C60" s="11">
        <f>D60+E60+F60+G60+H60</f>
        <v>3401.2</v>
      </c>
      <c r="D60" s="10">
        <v>900</v>
      </c>
      <c r="E60" s="10">
        <v>0</v>
      </c>
      <c r="F60" s="10">
        <v>0</v>
      </c>
      <c r="G60" s="10">
        <v>1250.6</v>
      </c>
      <c r="H60" s="10">
        <v>1250.6</v>
      </c>
      <c r="I60" s="2"/>
      <c r="J60" s="3"/>
      <c r="K60" s="7"/>
      <c r="L60" s="7"/>
      <c r="M60" s="7"/>
      <c r="N60" s="7"/>
      <c r="O60" s="7"/>
      <c r="P60" s="7"/>
    </row>
    <row r="61" spans="1:16" ht="75">
      <c r="A61" s="2" t="s">
        <v>39</v>
      </c>
      <c r="B61" s="9" t="s">
        <v>51</v>
      </c>
      <c r="C61" s="11">
        <f>D61+E61+F61+G61+H61</f>
        <v>3685.6</v>
      </c>
      <c r="D61" s="12">
        <f>D62+D63+D64</f>
        <v>1032.8</v>
      </c>
      <c r="E61" s="12">
        <f>E62+E63+E64</f>
        <v>0</v>
      </c>
      <c r="F61" s="12">
        <f>F62+F63+F64</f>
        <v>0</v>
      </c>
      <c r="G61" s="12">
        <f>G62+G63+G64</f>
        <v>1326.4</v>
      </c>
      <c r="H61" s="12">
        <f>H62+H63+H64</f>
        <v>1326.4</v>
      </c>
      <c r="I61" s="2" t="s">
        <v>38</v>
      </c>
      <c r="J61" s="3" t="s">
        <v>13</v>
      </c>
      <c r="K61" s="7">
        <v>8</v>
      </c>
      <c r="L61" s="7">
        <v>9</v>
      </c>
      <c r="M61" s="7">
        <v>0</v>
      </c>
      <c r="N61" s="7">
        <v>0</v>
      </c>
      <c r="O61" s="7">
        <v>12</v>
      </c>
      <c r="P61" s="7">
        <v>12</v>
      </c>
    </row>
    <row r="62" spans="1:16" ht="15">
      <c r="A62" s="2" t="s">
        <v>25</v>
      </c>
      <c r="B62" s="6"/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2"/>
      <c r="J62" s="3"/>
      <c r="K62" s="7"/>
      <c r="L62" s="7"/>
      <c r="M62" s="7"/>
      <c r="N62" s="7"/>
      <c r="O62" s="7"/>
      <c r="P62" s="7"/>
    </row>
    <row r="63" spans="1:16" ht="15">
      <c r="A63" s="2" t="s">
        <v>22</v>
      </c>
      <c r="B63" s="6"/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2"/>
      <c r="J63" s="3"/>
      <c r="K63" s="7"/>
      <c r="L63" s="7"/>
      <c r="M63" s="7"/>
      <c r="N63" s="7"/>
      <c r="O63" s="7"/>
      <c r="P63" s="7"/>
    </row>
    <row r="64" spans="1:16" ht="15">
      <c r="A64" s="2" t="s">
        <v>54</v>
      </c>
      <c r="B64" s="6"/>
      <c r="C64" s="11">
        <f>D64+E64+F64+G64+H64</f>
        <v>3685.6</v>
      </c>
      <c r="D64" s="12">
        <v>1032.8</v>
      </c>
      <c r="E64" s="12">
        <v>0</v>
      </c>
      <c r="F64" s="12">
        <v>0</v>
      </c>
      <c r="G64" s="12">
        <v>1326.4</v>
      </c>
      <c r="H64" s="12">
        <v>1326.4</v>
      </c>
      <c r="I64" s="2"/>
      <c r="J64" s="3"/>
      <c r="K64" s="7"/>
      <c r="L64" s="7"/>
      <c r="M64" s="7"/>
      <c r="N64" s="7"/>
      <c r="O64" s="7"/>
      <c r="P64" s="7"/>
    </row>
    <row r="65" spans="1:16" ht="90">
      <c r="A65" s="2" t="s">
        <v>52</v>
      </c>
      <c r="B65" s="9" t="s">
        <v>51</v>
      </c>
      <c r="C65" s="11">
        <f>D65+E65+F65+G65+H65</f>
        <v>15722.274</v>
      </c>
      <c r="D65" s="12">
        <f>D66+D67+D68</f>
        <v>9471.9</v>
      </c>
      <c r="E65" s="12">
        <f>E66+E67+E68</f>
        <v>6250.374</v>
      </c>
      <c r="F65" s="12">
        <f>F66+F67+F68</f>
        <v>0</v>
      </c>
      <c r="G65" s="12">
        <f>G66+G67+G68</f>
        <v>0</v>
      </c>
      <c r="H65" s="12">
        <f>H66+H67+H68</f>
        <v>0</v>
      </c>
      <c r="I65" s="2" t="s">
        <v>57</v>
      </c>
      <c r="J65" s="3" t="s">
        <v>13</v>
      </c>
      <c r="K65" s="7">
        <v>2</v>
      </c>
      <c r="L65" s="7">
        <v>2</v>
      </c>
      <c r="M65" s="7">
        <v>1</v>
      </c>
      <c r="N65" s="7">
        <v>0</v>
      </c>
      <c r="O65" s="7">
        <v>0</v>
      </c>
      <c r="P65" s="7">
        <v>0</v>
      </c>
    </row>
    <row r="66" spans="1:16" ht="15">
      <c r="A66" s="2" t="s">
        <v>25</v>
      </c>
      <c r="B66" s="6"/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2"/>
      <c r="J66" s="3"/>
      <c r="K66" s="7"/>
      <c r="L66" s="7"/>
      <c r="M66" s="7"/>
      <c r="N66" s="7"/>
      <c r="O66" s="7"/>
      <c r="P66" s="7"/>
    </row>
    <row r="67" spans="1:16" ht="15">
      <c r="A67" s="2" t="s">
        <v>22</v>
      </c>
      <c r="B67" s="6"/>
      <c r="C67" s="10">
        <f>D67+E67+F67+G67+H67</f>
        <v>7861.187</v>
      </c>
      <c r="D67" s="10">
        <v>4736</v>
      </c>
      <c r="E67" s="10">
        <v>3125.187</v>
      </c>
      <c r="F67" s="10">
        <v>0</v>
      </c>
      <c r="G67" s="10">
        <v>0</v>
      </c>
      <c r="H67" s="10">
        <v>0</v>
      </c>
      <c r="I67" s="2"/>
      <c r="J67" s="3"/>
      <c r="K67" s="7"/>
      <c r="L67" s="7"/>
      <c r="M67" s="7"/>
      <c r="N67" s="7"/>
      <c r="O67" s="7"/>
      <c r="P67" s="7"/>
    </row>
    <row r="68" spans="1:16" ht="15">
      <c r="A68" s="2" t="s">
        <v>54</v>
      </c>
      <c r="B68" s="6"/>
      <c r="C68" s="11">
        <f>D68+E68+F68+G68+H68</f>
        <v>7861.0869999999995</v>
      </c>
      <c r="D68" s="12">
        <v>4735.9</v>
      </c>
      <c r="E68" s="12">
        <v>3125.187</v>
      </c>
      <c r="F68" s="12">
        <v>0</v>
      </c>
      <c r="G68" s="12">
        <v>0</v>
      </c>
      <c r="H68" s="12">
        <v>0</v>
      </c>
      <c r="I68" s="2"/>
      <c r="J68" s="3"/>
      <c r="K68" s="7"/>
      <c r="L68" s="7"/>
      <c r="M68" s="7"/>
      <c r="N68" s="7"/>
      <c r="O68" s="7"/>
      <c r="P68" s="7"/>
    </row>
    <row r="69" spans="1:16" ht="90">
      <c r="A69" s="2" t="s">
        <v>53</v>
      </c>
      <c r="B69" s="9" t="s">
        <v>51</v>
      </c>
      <c r="C69" s="11">
        <f>D69+E69+F69+G69+H69</f>
        <v>961.1999999999999</v>
      </c>
      <c r="D69" s="10">
        <f>D70+D71+D72</f>
        <v>320.4</v>
      </c>
      <c r="E69" s="10">
        <f>E70+E71+E72</f>
        <v>0</v>
      </c>
      <c r="F69" s="10">
        <f>F70+F71+F72</f>
        <v>0</v>
      </c>
      <c r="G69" s="10">
        <f>G70+G71+G72</f>
        <v>320.4</v>
      </c>
      <c r="H69" s="10">
        <f>H70+H71+H72</f>
        <v>320.4</v>
      </c>
      <c r="I69" s="2" t="s">
        <v>58</v>
      </c>
      <c r="J69" s="3" t="s">
        <v>13</v>
      </c>
      <c r="K69" s="7">
        <v>23</v>
      </c>
      <c r="L69" s="7">
        <v>25</v>
      </c>
      <c r="M69" s="7">
        <v>0</v>
      </c>
      <c r="N69" s="7">
        <v>0</v>
      </c>
      <c r="O69" s="7">
        <v>25</v>
      </c>
      <c r="P69" s="7">
        <v>25</v>
      </c>
    </row>
    <row r="70" spans="1:16" ht="15">
      <c r="A70" s="2" t="s">
        <v>25</v>
      </c>
      <c r="B70" s="6"/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2"/>
      <c r="J70" s="3"/>
      <c r="K70" s="7"/>
      <c r="L70" s="7"/>
      <c r="M70" s="7"/>
      <c r="N70" s="7"/>
      <c r="O70" s="7"/>
      <c r="P70" s="7"/>
    </row>
    <row r="71" spans="1:16" ht="15">
      <c r="A71" s="2" t="s">
        <v>22</v>
      </c>
      <c r="B71" s="6"/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2"/>
      <c r="J71" s="3"/>
      <c r="K71" s="7"/>
      <c r="L71" s="7"/>
      <c r="M71" s="7"/>
      <c r="N71" s="7"/>
      <c r="O71" s="7"/>
      <c r="P71" s="7"/>
    </row>
    <row r="72" spans="1:16" ht="15">
      <c r="A72" s="2" t="s">
        <v>54</v>
      </c>
      <c r="B72" s="6"/>
      <c r="C72" s="11">
        <f aca="true" t="shared" si="6" ref="C72:C80">D72+E72+F72+G72+H72</f>
        <v>961.1999999999999</v>
      </c>
      <c r="D72" s="10">
        <v>320.4</v>
      </c>
      <c r="E72" s="10">
        <v>0</v>
      </c>
      <c r="F72" s="10">
        <v>0</v>
      </c>
      <c r="G72" s="10">
        <v>320.4</v>
      </c>
      <c r="H72" s="10">
        <v>320.4</v>
      </c>
      <c r="I72" s="2"/>
      <c r="J72" s="3"/>
      <c r="K72" s="7"/>
      <c r="L72" s="7"/>
      <c r="M72" s="7"/>
      <c r="N72" s="7"/>
      <c r="O72" s="7"/>
      <c r="P72" s="7"/>
    </row>
    <row r="73" spans="1:16" ht="90">
      <c r="A73" s="2" t="s">
        <v>55</v>
      </c>
      <c r="B73" s="9" t="s">
        <v>51</v>
      </c>
      <c r="C73" s="11">
        <f t="shared" si="6"/>
        <v>49613.5</v>
      </c>
      <c r="D73" s="10">
        <f>D74+D75+D76</f>
        <v>20536.199999999997</v>
      </c>
      <c r="E73" s="10">
        <f>E74+E75+E76</f>
        <v>14735.1</v>
      </c>
      <c r="F73" s="10">
        <f>F74+F75+F76</f>
        <v>14342.2</v>
      </c>
      <c r="G73" s="10">
        <f>G74+G75+G76</f>
        <v>0</v>
      </c>
      <c r="H73" s="10">
        <f>H74+H75+H76</f>
        <v>0</v>
      </c>
      <c r="I73" s="2" t="s">
        <v>62</v>
      </c>
      <c r="J73" s="3" t="s">
        <v>13</v>
      </c>
      <c r="K73" s="7">
        <v>0</v>
      </c>
      <c r="L73" s="7">
        <v>2</v>
      </c>
      <c r="M73" s="7">
        <v>2</v>
      </c>
      <c r="N73" s="7">
        <v>2</v>
      </c>
      <c r="O73" s="7">
        <v>0</v>
      </c>
      <c r="P73" s="7">
        <v>0</v>
      </c>
    </row>
    <row r="74" spans="1:16" ht="15">
      <c r="A74" s="2" t="s">
        <v>25</v>
      </c>
      <c r="B74" s="6"/>
      <c r="C74" s="10">
        <f t="shared" si="6"/>
        <v>25553.300000000003</v>
      </c>
      <c r="D74" s="10">
        <v>10494</v>
      </c>
      <c r="E74" s="10">
        <v>7529.7</v>
      </c>
      <c r="F74" s="10">
        <v>7529.6</v>
      </c>
      <c r="G74" s="10">
        <v>0</v>
      </c>
      <c r="H74" s="10">
        <v>0</v>
      </c>
      <c r="I74" s="2"/>
      <c r="J74" s="3"/>
      <c r="K74" s="7"/>
      <c r="L74" s="7"/>
      <c r="M74" s="7"/>
      <c r="N74" s="7"/>
      <c r="O74" s="7"/>
      <c r="P74" s="7"/>
    </row>
    <row r="75" spans="1:16" ht="15">
      <c r="A75" s="2" t="s">
        <v>22</v>
      </c>
      <c r="B75" s="6"/>
      <c r="C75" s="10">
        <f t="shared" si="6"/>
        <v>9176.1</v>
      </c>
      <c r="D75" s="10">
        <v>3881.3</v>
      </c>
      <c r="E75" s="10">
        <v>2784.9</v>
      </c>
      <c r="F75" s="10">
        <v>2509.9</v>
      </c>
      <c r="G75" s="10">
        <v>0</v>
      </c>
      <c r="H75" s="10">
        <v>0</v>
      </c>
      <c r="I75" s="2"/>
      <c r="J75" s="3"/>
      <c r="K75" s="7"/>
      <c r="L75" s="7"/>
      <c r="M75" s="7"/>
      <c r="N75" s="7"/>
      <c r="O75" s="7"/>
      <c r="P75" s="7"/>
    </row>
    <row r="76" spans="1:16" ht="15">
      <c r="A76" s="2" t="s">
        <v>54</v>
      </c>
      <c r="B76" s="6"/>
      <c r="C76" s="10">
        <f t="shared" si="6"/>
        <v>14884.099999999999</v>
      </c>
      <c r="D76" s="10">
        <v>6160.9</v>
      </c>
      <c r="E76" s="10">
        <v>4420.5</v>
      </c>
      <c r="F76" s="10">
        <v>4302.7</v>
      </c>
      <c r="G76" s="10">
        <v>0</v>
      </c>
      <c r="H76" s="10">
        <v>0</v>
      </c>
      <c r="I76" s="2"/>
      <c r="J76" s="3"/>
      <c r="K76" s="7"/>
      <c r="L76" s="7"/>
      <c r="M76" s="7"/>
      <c r="N76" s="7"/>
      <c r="O76" s="7"/>
      <c r="P76" s="7"/>
    </row>
    <row r="77" spans="1:16" ht="75">
      <c r="A77" s="2" t="s">
        <v>75</v>
      </c>
      <c r="B77" s="9" t="s">
        <v>51</v>
      </c>
      <c r="C77" s="11">
        <f t="shared" si="6"/>
        <v>137</v>
      </c>
      <c r="D77" s="10">
        <f>D78+D79+D80</f>
        <v>137</v>
      </c>
      <c r="E77" s="10">
        <f>E78+E79+E80</f>
        <v>0</v>
      </c>
      <c r="F77" s="10">
        <f>F78+F79+F80</f>
        <v>0</v>
      </c>
      <c r="G77" s="10">
        <f>G78+G79+G80</f>
        <v>0</v>
      </c>
      <c r="H77" s="10">
        <f>H78+H79+H80</f>
        <v>0</v>
      </c>
      <c r="I77" s="2" t="s">
        <v>76</v>
      </c>
      <c r="J77" s="3" t="s">
        <v>13</v>
      </c>
      <c r="K77" s="7">
        <v>0</v>
      </c>
      <c r="L77" s="7">
        <v>4</v>
      </c>
      <c r="M77" s="7">
        <v>0</v>
      </c>
      <c r="N77" s="7">
        <v>0</v>
      </c>
      <c r="O77" s="7">
        <v>0</v>
      </c>
      <c r="P77" s="7">
        <v>0</v>
      </c>
    </row>
    <row r="78" spans="1:16" ht="15">
      <c r="A78" s="2" t="s">
        <v>25</v>
      </c>
      <c r="B78" s="6"/>
      <c r="C78" s="10">
        <f t="shared" si="6"/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2"/>
      <c r="J78" s="3"/>
      <c r="K78" s="7"/>
      <c r="L78" s="7"/>
      <c r="M78" s="7"/>
      <c r="N78" s="7"/>
      <c r="O78" s="7"/>
      <c r="P78" s="7"/>
    </row>
    <row r="79" spans="1:16" ht="15">
      <c r="A79" s="2" t="s">
        <v>22</v>
      </c>
      <c r="B79" s="6"/>
      <c r="C79" s="10">
        <f t="shared" si="6"/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2"/>
      <c r="J79" s="3"/>
      <c r="K79" s="7"/>
      <c r="L79" s="7"/>
      <c r="M79" s="7"/>
      <c r="N79" s="7"/>
      <c r="O79" s="7"/>
      <c r="P79" s="7"/>
    </row>
    <row r="80" spans="1:16" ht="15">
      <c r="A80" s="2" t="s">
        <v>54</v>
      </c>
      <c r="B80" s="6"/>
      <c r="C80" s="10">
        <f t="shared" si="6"/>
        <v>137</v>
      </c>
      <c r="D80" s="10">
        <v>137</v>
      </c>
      <c r="E80" s="10">
        <v>0</v>
      </c>
      <c r="F80" s="10">
        <v>0</v>
      </c>
      <c r="G80" s="10">
        <v>0</v>
      </c>
      <c r="H80" s="10">
        <v>0</v>
      </c>
      <c r="I80" s="2"/>
      <c r="J80" s="3"/>
      <c r="K80" s="7"/>
      <c r="L80" s="7"/>
      <c r="M80" s="7"/>
      <c r="N80" s="7"/>
      <c r="O80" s="7"/>
      <c r="P80" s="7"/>
    </row>
    <row r="81" spans="1:16" ht="45">
      <c r="A81" s="2" t="s">
        <v>40</v>
      </c>
      <c r="B81" s="6"/>
      <c r="C81" s="11">
        <f>C85+C89+C93+C97</f>
        <v>25342.4</v>
      </c>
      <c r="D81" s="11">
        <f aca="true" t="shared" si="7" ref="D81:H83">D85+D89+D93+D97</f>
        <v>7941.4</v>
      </c>
      <c r="E81" s="11">
        <f t="shared" si="7"/>
        <v>4000</v>
      </c>
      <c r="F81" s="11">
        <f t="shared" si="7"/>
        <v>4000</v>
      </c>
      <c r="G81" s="11">
        <f t="shared" si="7"/>
        <v>4700.5</v>
      </c>
      <c r="H81" s="11">
        <f t="shared" si="7"/>
        <v>4700.5</v>
      </c>
      <c r="I81" s="3"/>
      <c r="J81" s="3"/>
      <c r="K81" s="7"/>
      <c r="L81" s="7"/>
      <c r="M81" s="7"/>
      <c r="N81" s="7"/>
      <c r="O81" s="7"/>
      <c r="P81" s="7"/>
    </row>
    <row r="82" spans="1:16" ht="15">
      <c r="A82" s="2" t="s">
        <v>25</v>
      </c>
      <c r="B82" s="6"/>
      <c r="C82" s="11">
        <f>C86+C90+C94+C98</f>
        <v>0</v>
      </c>
      <c r="D82" s="11">
        <f t="shared" si="7"/>
        <v>0</v>
      </c>
      <c r="E82" s="11">
        <f>E86+E90+E94</f>
        <v>0</v>
      </c>
      <c r="F82" s="11">
        <f>F86+F90+F94</f>
        <v>0</v>
      </c>
      <c r="G82" s="11">
        <f>G86+G90+G94</f>
        <v>0</v>
      </c>
      <c r="H82" s="11">
        <f>H86+H90+H94</f>
        <v>0</v>
      </c>
      <c r="I82" s="3"/>
      <c r="J82" s="3"/>
      <c r="K82" s="7"/>
      <c r="L82" s="7"/>
      <c r="M82" s="7"/>
      <c r="N82" s="7"/>
      <c r="O82" s="7"/>
      <c r="P82" s="7"/>
    </row>
    <row r="83" spans="1:16" ht="15">
      <c r="A83" s="2" t="s">
        <v>22</v>
      </c>
      <c r="B83" s="6"/>
      <c r="C83" s="11">
        <f>C87+C91+C95+C99</f>
        <v>9000</v>
      </c>
      <c r="D83" s="11">
        <f t="shared" si="7"/>
        <v>3000</v>
      </c>
      <c r="E83" s="11">
        <f t="shared" si="7"/>
        <v>3000</v>
      </c>
      <c r="F83" s="11">
        <f t="shared" si="7"/>
        <v>3000</v>
      </c>
      <c r="G83" s="11">
        <f t="shared" si="7"/>
        <v>0</v>
      </c>
      <c r="H83" s="11">
        <f t="shared" si="7"/>
        <v>0</v>
      </c>
      <c r="I83" s="3"/>
      <c r="J83" s="3"/>
      <c r="K83" s="7"/>
      <c r="L83" s="7"/>
      <c r="M83" s="7"/>
      <c r="N83" s="7"/>
      <c r="O83" s="7"/>
      <c r="P83" s="7"/>
    </row>
    <row r="84" spans="1:16" ht="15">
      <c r="A84" s="2" t="s">
        <v>54</v>
      </c>
      <c r="B84" s="6"/>
      <c r="C84" s="11">
        <f>C88+C92+C96+C100</f>
        <v>16342.400000000001</v>
      </c>
      <c r="D84" s="11">
        <f>D88+D92+D96+D100</f>
        <v>4941.4</v>
      </c>
      <c r="E84" s="11">
        <f>E88+E92+E96+E100</f>
        <v>1000</v>
      </c>
      <c r="F84" s="11">
        <f>F88+F92+F96+F100</f>
        <v>1000</v>
      </c>
      <c r="G84" s="11">
        <f>G88+G92+G96+G100</f>
        <v>4700.5</v>
      </c>
      <c r="H84" s="11">
        <f>H88+H92+H96+H100</f>
        <v>4700.5</v>
      </c>
      <c r="I84" s="3"/>
      <c r="J84" s="3"/>
      <c r="K84" s="7"/>
      <c r="L84" s="7"/>
      <c r="M84" s="7"/>
      <c r="N84" s="7"/>
      <c r="O84" s="7"/>
      <c r="P84" s="7"/>
    </row>
    <row r="85" spans="1:16" ht="70.5" customHeight="1">
      <c r="A85" s="2" t="s">
        <v>49</v>
      </c>
      <c r="B85" s="9" t="s">
        <v>51</v>
      </c>
      <c r="C85" s="11">
        <f>D85+E85+F85+G85+H85</f>
        <v>5353.2</v>
      </c>
      <c r="D85" s="10">
        <f>D86+D87+D88</f>
        <v>1450</v>
      </c>
      <c r="E85" s="10">
        <f>E86+E87+E88</f>
        <v>0</v>
      </c>
      <c r="F85" s="10">
        <f>F86+F87+F88</f>
        <v>0</v>
      </c>
      <c r="G85" s="10">
        <f>G86+G87+G88</f>
        <v>1951.6</v>
      </c>
      <c r="H85" s="10">
        <f>H86+H87+H88</f>
        <v>1951.6</v>
      </c>
      <c r="I85" s="2" t="s">
        <v>41</v>
      </c>
      <c r="J85" s="3" t="s">
        <v>15</v>
      </c>
      <c r="K85" s="19">
        <v>554</v>
      </c>
      <c r="L85" s="7">
        <v>580.2</v>
      </c>
      <c r="M85" s="7">
        <v>0</v>
      </c>
      <c r="N85" s="7">
        <v>0</v>
      </c>
      <c r="O85" s="7">
        <v>580.2</v>
      </c>
      <c r="P85" s="7">
        <v>580.2</v>
      </c>
    </row>
    <row r="86" spans="1:16" ht="15" customHeight="1">
      <c r="A86" s="2" t="s">
        <v>25</v>
      </c>
      <c r="B86" s="6"/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2"/>
      <c r="J86" s="3"/>
      <c r="K86" s="7"/>
      <c r="L86" s="7"/>
      <c r="M86" s="7"/>
      <c r="N86" s="7"/>
      <c r="O86" s="7"/>
      <c r="P86" s="7"/>
    </row>
    <row r="87" spans="1:16" ht="15" customHeight="1">
      <c r="A87" s="2" t="s">
        <v>22</v>
      </c>
      <c r="B87" s="6"/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2"/>
      <c r="J87" s="3"/>
      <c r="K87" s="7"/>
      <c r="L87" s="7"/>
      <c r="M87" s="7"/>
      <c r="N87" s="7"/>
      <c r="O87" s="7"/>
      <c r="P87" s="7"/>
    </row>
    <row r="88" spans="1:16" ht="15" customHeight="1">
      <c r="A88" s="2" t="s">
        <v>54</v>
      </c>
      <c r="B88" s="6"/>
      <c r="C88" s="11">
        <f>D88+E88+F88+G88+H88</f>
        <v>5353.2</v>
      </c>
      <c r="D88" s="10">
        <v>1450</v>
      </c>
      <c r="E88" s="10">
        <v>0</v>
      </c>
      <c r="F88" s="10">
        <v>0</v>
      </c>
      <c r="G88" s="10">
        <v>1951.6</v>
      </c>
      <c r="H88" s="10">
        <v>1951.6</v>
      </c>
      <c r="I88" s="2"/>
      <c r="J88" s="3"/>
      <c r="K88" s="7"/>
      <c r="L88" s="7"/>
      <c r="M88" s="7"/>
      <c r="N88" s="7"/>
      <c r="O88" s="7"/>
      <c r="P88" s="7"/>
    </row>
    <row r="89" spans="1:16" ht="75">
      <c r="A89" s="2" t="s">
        <v>42</v>
      </c>
      <c r="B89" s="9" t="s">
        <v>51</v>
      </c>
      <c r="C89" s="11">
        <f>D89+E89+F89+G89+H89</f>
        <v>6515</v>
      </c>
      <c r="D89" s="10">
        <f>D90+D91+D92</f>
        <v>2000</v>
      </c>
      <c r="E89" s="10">
        <f>E90+E91+E92</f>
        <v>0</v>
      </c>
      <c r="F89" s="10">
        <f>F90+F91+F92</f>
        <v>0</v>
      </c>
      <c r="G89" s="10">
        <f>G90+G91+G92</f>
        <v>2257.5</v>
      </c>
      <c r="H89" s="10">
        <f>H90+H91+H92</f>
        <v>2257.5</v>
      </c>
      <c r="I89" s="2" t="s">
        <v>43</v>
      </c>
      <c r="J89" s="3" t="s">
        <v>13</v>
      </c>
      <c r="K89" s="7">
        <v>8</v>
      </c>
      <c r="L89" s="7">
        <v>8</v>
      </c>
      <c r="M89" s="7">
        <v>0</v>
      </c>
      <c r="N89" s="7">
        <v>0</v>
      </c>
      <c r="O89" s="7">
        <v>8</v>
      </c>
      <c r="P89" s="7">
        <v>8</v>
      </c>
    </row>
    <row r="90" spans="1:16" ht="15">
      <c r="A90" s="2" t="s">
        <v>25</v>
      </c>
      <c r="B90" s="6"/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2"/>
      <c r="J90" s="3"/>
      <c r="K90" s="7"/>
      <c r="L90" s="7"/>
      <c r="M90" s="7"/>
      <c r="N90" s="7"/>
      <c r="O90" s="7"/>
      <c r="P90" s="7"/>
    </row>
    <row r="91" spans="1:16" ht="15">
      <c r="A91" s="2" t="s">
        <v>22</v>
      </c>
      <c r="B91" s="6"/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2"/>
      <c r="J91" s="3"/>
      <c r="K91" s="7"/>
      <c r="L91" s="7"/>
      <c r="M91" s="7"/>
      <c r="N91" s="7"/>
      <c r="O91" s="7"/>
      <c r="P91" s="7"/>
    </row>
    <row r="92" spans="1:16" ht="15">
      <c r="A92" s="2" t="s">
        <v>54</v>
      </c>
      <c r="B92" s="6"/>
      <c r="C92" s="11">
        <f>D92+E92+F92+G92+H92</f>
        <v>6515</v>
      </c>
      <c r="D92" s="10">
        <v>2000</v>
      </c>
      <c r="E92" s="11">
        <v>0</v>
      </c>
      <c r="F92" s="11">
        <v>0</v>
      </c>
      <c r="G92" s="11">
        <v>2257.5</v>
      </c>
      <c r="H92" s="11">
        <v>2257.5</v>
      </c>
      <c r="I92" s="2"/>
      <c r="J92" s="3"/>
      <c r="K92" s="7"/>
      <c r="L92" s="7"/>
      <c r="M92" s="7"/>
      <c r="N92" s="7"/>
      <c r="O92" s="7"/>
      <c r="P92" s="7"/>
    </row>
    <row r="93" spans="1:16" ht="106.5" customHeight="1">
      <c r="A93" s="2" t="s">
        <v>45</v>
      </c>
      <c r="B93" s="9" t="s">
        <v>51</v>
      </c>
      <c r="C93" s="11">
        <f aca="true" t="shared" si="8" ref="C93:H93">C94+C95+C96</f>
        <v>1474.1999999999998</v>
      </c>
      <c r="D93" s="11">
        <f t="shared" si="8"/>
        <v>491.4</v>
      </c>
      <c r="E93" s="11">
        <f t="shared" si="8"/>
        <v>0</v>
      </c>
      <c r="F93" s="11">
        <f t="shared" si="8"/>
        <v>0</v>
      </c>
      <c r="G93" s="11">
        <f t="shared" si="8"/>
        <v>491.4</v>
      </c>
      <c r="H93" s="11">
        <f t="shared" si="8"/>
        <v>491.4</v>
      </c>
      <c r="I93" s="2" t="s">
        <v>44</v>
      </c>
      <c r="J93" s="3" t="s">
        <v>13</v>
      </c>
      <c r="K93" s="7">
        <v>8</v>
      </c>
      <c r="L93" s="7">
        <v>8</v>
      </c>
      <c r="M93" s="7">
        <v>0</v>
      </c>
      <c r="N93" s="7">
        <v>0</v>
      </c>
      <c r="O93" s="7">
        <v>8</v>
      </c>
      <c r="P93" s="7">
        <v>8</v>
      </c>
    </row>
    <row r="94" spans="1:16" ht="15" customHeight="1">
      <c r="A94" s="2" t="s">
        <v>25</v>
      </c>
      <c r="B94" s="6"/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2"/>
      <c r="J94" s="3"/>
      <c r="K94" s="7"/>
      <c r="L94" s="7"/>
      <c r="M94" s="7"/>
      <c r="N94" s="7"/>
      <c r="O94" s="7"/>
      <c r="P94" s="7"/>
    </row>
    <row r="95" spans="1:16" ht="15" customHeight="1">
      <c r="A95" s="2" t="s">
        <v>22</v>
      </c>
      <c r="B95" s="6"/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2"/>
      <c r="J95" s="3"/>
      <c r="K95" s="7"/>
      <c r="L95" s="7"/>
      <c r="M95" s="7"/>
      <c r="N95" s="7"/>
      <c r="O95" s="7"/>
      <c r="P95" s="7"/>
    </row>
    <row r="96" spans="1:16" ht="15" customHeight="1">
      <c r="A96" s="2" t="s">
        <v>54</v>
      </c>
      <c r="B96" s="6"/>
      <c r="C96" s="11">
        <f aca="true" t="shared" si="9" ref="C96:C105">D96+E96+F96+G96+H96</f>
        <v>1474.1999999999998</v>
      </c>
      <c r="D96" s="10">
        <v>491.4</v>
      </c>
      <c r="E96" s="10">
        <v>0</v>
      </c>
      <c r="F96" s="10">
        <v>0</v>
      </c>
      <c r="G96" s="10">
        <v>491.4</v>
      </c>
      <c r="H96" s="10">
        <v>491.4</v>
      </c>
      <c r="I96" s="2"/>
      <c r="J96" s="3"/>
      <c r="K96" s="7"/>
      <c r="L96" s="7"/>
      <c r="M96" s="7"/>
      <c r="N96" s="7"/>
      <c r="O96" s="7"/>
      <c r="P96" s="7"/>
    </row>
    <row r="97" spans="1:21" ht="145.5" customHeight="1">
      <c r="A97" s="2" t="s">
        <v>68</v>
      </c>
      <c r="B97" s="9" t="s">
        <v>51</v>
      </c>
      <c r="C97" s="11">
        <f t="shared" si="9"/>
        <v>12000</v>
      </c>
      <c r="D97" s="11">
        <f>D98+D99+D100</f>
        <v>4000</v>
      </c>
      <c r="E97" s="11">
        <f>E98+E99+E100</f>
        <v>4000</v>
      </c>
      <c r="F97" s="11">
        <f>F98+F99+F100</f>
        <v>4000</v>
      </c>
      <c r="G97" s="11">
        <f>G98+G99+G100</f>
        <v>0</v>
      </c>
      <c r="H97" s="11">
        <f>H98+H99+H100</f>
        <v>0</v>
      </c>
      <c r="I97" s="2" t="s">
        <v>69</v>
      </c>
      <c r="J97" s="3" t="s">
        <v>70</v>
      </c>
      <c r="K97" s="7">
        <v>0</v>
      </c>
      <c r="L97" s="20">
        <v>98.49</v>
      </c>
      <c r="M97" s="20">
        <v>100.039</v>
      </c>
      <c r="N97" s="20">
        <v>100.175</v>
      </c>
      <c r="O97" s="7">
        <v>0</v>
      </c>
      <c r="P97" s="7">
        <v>0</v>
      </c>
      <c r="U97" s="1" t="s">
        <v>74</v>
      </c>
    </row>
    <row r="98" spans="1:16" ht="15" customHeight="1">
      <c r="A98" s="2" t="s">
        <v>25</v>
      </c>
      <c r="B98" s="6"/>
      <c r="C98" s="11">
        <f t="shared" si="9"/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2"/>
      <c r="J98" s="3"/>
      <c r="K98" s="7"/>
      <c r="L98" s="7"/>
      <c r="M98" s="7"/>
      <c r="N98" s="7"/>
      <c r="O98" s="7"/>
      <c r="P98" s="7"/>
    </row>
    <row r="99" spans="1:16" ht="15" customHeight="1">
      <c r="A99" s="2" t="s">
        <v>22</v>
      </c>
      <c r="B99" s="6"/>
      <c r="C99" s="11">
        <f t="shared" si="9"/>
        <v>9000</v>
      </c>
      <c r="D99" s="10">
        <v>3000</v>
      </c>
      <c r="E99" s="10">
        <v>3000</v>
      </c>
      <c r="F99" s="10">
        <v>3000</v>
      </c>
      <c r="G99" s="10">
        <v>0</v>
      </c>
      <c r="H99" s="10">
        <v>0</v>
      </c>
      <c r="I99" s="2"/>
      <c r="J99" s="3"/>
      <c r="K99" s="7"/>
      <c r="L99" s="7"/>
      <c r="M99" s="7"/>
      <c r="N99" s="7"/>
      <c r="O99" s="7"/>
      <c r="P99" s="7"/>
    </row>
    <row r="100" spans="1:16" ht="15" customHeight="1">
      <c r="A100" s="2" t="s">
        <v>54</v>
      </c>
      <c r="B100" s="6"/>
      <c r="C100" s="11">
        <f>D100+E100+F100+G100+H100</f>
        <v>3000</v>
      </c>
      <c r="D100" s="10">
        <v>1000</v>
      </c>
      <c r="E100" s="10">
        <v>1000</v>
      </c>
      <c r="F100" s="10">
        <v>1000</v>
      </c>
      <c r="G100" s="10">
        <v>0</v>
      </c>
      <c r="H100" s="10">
        <v>0</v>
      </c>
      <c r="I100" s="2"/>
      <c r="J100" s="3"/>
      <c r="K100" s="7"/>
      <c r="L100" s="7"/>
      <c r="M100" s="7"/>
      <c r="N100" s="7"/>
      <c r="O100" s="7"/>
      <c r="P100" s="7"/>
    </row>
    <row r="101" spans="1:16" ht="45">
      <c r="A101" s="2" t="s">
        <v>21</v>
      </c>
      <c r="B101" s="6"/>
      <c r="C101" s="11">
        <f t="shared" si="9"/>
        <v>106883.59999999999</v>
      </c>
      <c r="D101" s="10">
        <f>D102+D103+D104</f>
        <v>19705.399999999998</v>
      </c>
      <c r="E101" s="10">
        <f>E102+E103+E104</f>
        <v>19143.7</v>
      </c>
      <c r="F101" s="10">
        <f>F102+F103+F104</f>
        <v>22421.699999999997</v>
      </c>
      <c r="G101" s="10">
        <f>G102+G103+G104</f>
        <v>22806.399999999998</v>
      </c>
      <c r="H101" s="10">
        <f>H102+H103+H104</f>
        <v>22806.399999999998</v>
      </c>
      <c r="I101" s="2"/>
      <c r="J101" s="3"/>
      <c r="K101" s="7"/>
      <c r="L101" s="7"/>
      <c r="M101" s="7"/>
      <c r="N101" s="7"/>
      <c r="O101" s="7"/>
      <c r="P101" s="7"/>
    </row>
    <row r="102" spans="1:16" ht="15">
      <c r="A102" s="2" t="s">
        <v>25</v>
      </c>
      <c r="B102" s="6"/>
      <c r="C102" s="11">
        <f t="shared" si="9"/>
        <v>74626.2</v>
      </c>
      <c r="D102" s="10">
        <f>D106+D114</f>
        <v>13868.6</v>
      </c>
      <c r="E102" s="10">
        <f aca="true" t="shared" si="10" ref="E102:H104">E106+E114</f>
        <v>14656</v>
      </c>
      <c r="F102" s="10">
        <f t="shared" si="10"/>
        <v>15348.4</v>
      </c>
      <c r="G102" s="10">
        <f t="shared" si="10"/>
        <v>15376.6</v>
      </c>
      <c r="H102" s="10">
        <f t="shared" si="10"/>
        <v>15376.6</v>
      </c>
      <c r="I102" s="2"/>
      <c r="J102" s="3"/>
      <c r="K102" s="7"/>
      <c r="L102" s="7"/>
      <c r="M102" s="7"/>
      <c r="N102" s="7"/>
      <c r="O102" s="7"/>
      <c r="P102" s="7"/>
    </row>
    <row r="103" spans="1:16" ht="15">
      <c r="A103" s="2" t="s">
        <v>22</v>
      </c>
      <c r="B103" s="6"/>
      <c r="C103" s="11">
        <f t="shared" si="9"/>
        <v>21569.100000000002</v>
      </c>
      <c r="D103" s="10">
        <f>D107+D115</f>
        <v>3866.2000000000003</v>
      </c>
      <c r="E103" s="10">
        <f t="shared" si="10"/>
        <v>2573.3</v>
      </c>
      <c r="F103" s="10">
        <f t="shared" si="10"/>
        <v>4831.2</v>
      </c>
      <c r="G103" s="10">
        <f t="shared" si="10"/>
        <v>5149.2</v>
      </c>
      <c r="H103" s="10">
        <f t="shared" si="10"/>
        <v>5149.2</v>
      </c>
      <c r="I103" s="2"/>
      <c r="J103" s="3"/>
      <c r="K103" s="7"/>
      <c r="L103" s="7"/>
      <c r="M103" s="7"/>
      <c r="N103" s="7"/>
      <c r="O103" s="7"/>
      <c r="P103" s="7"/>
    </row>
    <row r="104" spans="1:16" ht="15">
      <c r="A104" s="2" t="s">
        <v>54</v>
      </c>
      <c r="B104" s="6"/>
      <c r="C104" s="11">
        <f t="shared" si="9"/>
        <v>10688.300000000001</v>
      </c>
      <c r="D104" s="10">
        <f>D108+D116</f>
        <v>1970.6</v>
      </c>
      <c r="E104" s="10">
        <f t="shared" si="10"/>
        <v>1914.4</v>
      </c>
      <c r="F104" s="10">
        <f t="shared" si="10"/>
        <v>2242.1</v>
      </c>
      <c r="G104" s="10">
        <f t="shared" si="10"/>
        <v>2280.6</v>
      </c>
      <c r="H104" s="10">
        <f t="shared" si="10"/>
        <v>2280.6</v>
      </c>
      <c r="I104" s="2"/>
      <c r="J104" s="3"/>
      <c r="K104" s="7"/>
      <c r="L104" s="7"/>
      <c r="M104" s="7"/>
      <c r="N104" s="7"/>
      <c r="O104" s="7"/>
      <c r="P104" s="7"/>
    </row>
    <row r="105" spans="1:16" ht="60">
      <c r="A105" s="2" t="s">
        <v>63</v>
      </c>
      <c r="B105" s="6"/>
      <c r="C105" s="11">
        <f t="shared" si="9"/>
        <v>87282.1</v>
      </c>
      <c r="D105" s="10">
        <f>D106+D107+D108</f>
        <v>16220.6</v>
      </c>
      <c r="E105" s="10">
        <f>E106+E107+E108</f>
        <v>17141.6</v>
      </c>
      <c r="F105" s="10">
        <f>F106+F107+F108</f>
        <v>17951.3</v>
      </c>
      <c r="G105" s="10">
        <f>G106+G107+G108</f>
        <v>17984.3</v>
      </c>
      <c r="H105" s="10">
        <f>H106+H107+H108</f>
        <v>17984.3</v>
      </c>
      <c r="I105" s="2"/>
      <c r="J105" s="3"/>
      <c r="K105" s="7"/>
      <c r="L105" s="7"/>
      <c r="M105" s="7"/>
      <c r="N105" s="7"/>
      <c r="O105" s="7"/>
      <c r="P105" s="7"/>
    </row>
    <row r="106" spans="1:16" ht="15">
      <c r="A106" s="2" t="s">
        <v>25</v>
      </c>
      <c r="B106" s="6"/>
      <c r="C106" s="11">
        <f aca="true" t="shared" si="11" ref="C106:C120">D106+E106+F106+G106+H106</f>
        <v>74626.2</v>
      </c>
      <c r="D106" s="10">
        <f aca="true" t="shared" si="12" ref="D106:H108">D110</f>
        <v>13868.6</v>
      </c>
      <c r="E106" s="10">
        <f t="shared" si="12"/>
        <v>14656</v>
      </c>
      <c r="F106" s="10">
        <f t="shared" si="12"/>
        <v>15348.4</v>
      </c>
      <c r="G106" s="10">
        <f t="shared" si="12"/>
        <v>15376.6</v>
      </c>
      <c r="H106" s="10">
        <f t="shared" si="12"/>
        <v>15376.6</v>
      </c>
      <c r="I106" s="2"/>
      <c r="J106" s="3"/>
      <c r="K106" s="7"/>
      <c r="L106" s="7"/>
      <c r="M106" s="7"/>
      <c r="N106" s="7"/>
      <c r="O106" s="7"/>
      <c r="P106" s="7"/>
    </row>
    <row r="107" spans="1:16" ht="15">
      <c r="A107" s="2" t="s">
        <v>22</v>
      </c>
      <c r="B107" s="6"/>
      <c r="C107" s="11">
        <f t="shared" si="11"/>
        <v>3927.7</v>
      </c>
      <c r="D107" s="10">
        <f t="shared" si="12"/>
        <v>729.9</v>
      </c>
      <c r="E107" s="10">
        <f t="shared" si="12"/>
        <v>771.4</v>
      </c>
      <c r="F107" s="10">
        <f t="shared" si="12"/>
        <v>807.8</v>
      </c>
      <c r="G107" s="10">
        <f t="shared" si="12"/>
        <v>809.3</v>
      </c>
      <c r="H107" s="10">
        <f t="shared" si="12"/>
        <v>809.3</v>
      </c>
      <c r="I107" s="2"/>
      <c r="J107" s="3"/>
      <c r="K107" s="7"/>
      <c r="L107" s="7"/>
      <c r="M107" s="7"/>
      <c r="N107" s="7"/>
      <c r="O107" s="7"/>
      <c r="P107" s="7"/>
    </row>
    <row r="108" spans="1:16" ht="15">
      <c r="A108" s="2" t="s">
        <v>54</v>
      </c>
      <c r="B108" s="6"/>
      <c r="C108" s="11">
        <f t="shared" si="11"/>
        <v>8728.199999999999</v>
      </c>
      <c r="D108" s="10">
        <f t="shared" si="12"/>
        <v>1622.1</v>
      </c>
      <c r="E108" s="10">
        <f t="shared" si="12"/>
        <v>1714.2</v>
      </c>
      <c r="F108" s="10">
        <f t="shared" si="12"/>
        <v>1795.1</v>
      </c>
      <c r="G108" s="10">
        <f t="shared" si="12"/>
        <v>1798.4</v>
      </c>
      <c r="H108" s="10">
        <f t="shared" si="12"/>
        <v>1798.4</v>
      </c>
      <c r="I108" s="2"/>
      <c r="J108" s="3"/>
      <c r="K108" s="7"/>
      <c r="L108" s="7"/>
      <c r="M108" s="7"/>
      <c r="N108" s="7"/>
      <c r="O108" s="7"/>
      <c r="P108" s="7"/>
    </row>
    <row r="109" spans="1:16" ht="90">
      <c r="A109" s="2" t="s">
        <v>23</v>
      </c>
      <c r="B109" s="9" t="s">
        <v>51</v>
      </c>
      <c r="C109" s="11">
        <f t="shared" si="11"/>
        <v>87282.1</v>
      </c>
      <c r="D109" s="10">
        <f>D110+D111+D112</f>
        <v>16220.6</v>
      </c>
      <c r="E109" s="10">
        <f>E110+E111+E112</f>
        <v>17141.6</v>
      </c>
      <c r="F109" s="10">
        <f>F110+F111+F112</f>
        <v>17951.3</v>
      </c>
      <c r="G109" s="10">
        <f>G110+G111+G112</f>
        <v>17984.3</v>
      </c>
      <c r="H109" s="10">
        <f>H110+H111+H112</f>
        <v>17984.3</v>
      </c>
      <c r="I109" s="2" t="s">
        <v>26</v>
      </c>
      <c r="J109" s="3" t="s">
        <v>27</v>
      </c>
      <c r="K109" s="7">
        <v>100</v>
      </c>
      <c r="L109" s="7">
        <v>100</v>
      </c>
      <c r="M109" s="7">
        <v>100</v>
      </c>
      <c r="N109" s="7">
        <v>100</v>
      </c>
      <c r="O109" s="7">
        <v>100</v>
      </c>
      <c r="P109" s="7">
        <v>100</v>
      </c>
    </row>
    <row r="110" spans="1:16" ht="15">
      <c r="A110" s="2" t="s">
        <v>25</v>
      </c>
      <c r="B110" s="6"/>
      <c r="C110" s="11">
        <f t="shared" si="11"/>
        <v>74626.2</v>
      </c>
      <c r="D110" s="10">
        <v>13868.6</v>
      </c>
      <c r="E110" s="10">
        <v>14656</v>
      </c>
      <c r="F110" s="10">
        <v>15348.4</v>
      </c>
      <c r="G110" s="10">
        <v>15376.6</v>
      </c>
      <c r="H110" s="10">
        <v>15376.6</v>
      </c>
      <c r="I110" s="2"/>
      <c r="J110" s="3"/>
      <c r="K110" s="7"/>
      <c r="L110" s="7"/>
      <c r="M110" s="7"/>
      <c r="N110" s="7"/>
      <c r="O110" s="7"/>
      <c r="P110" s="7"/>
    </row>
    <row r="111" spans="1:16" ht="15">
      <c r="A111" s="2" t="s">
        <v>22</v>
      </c>
      <c r="B111" s="6"/>
      <c r="C111" s="11">
        <f t="shared" si="11"/>
        <v>3927.7</v>
      </c>
      <c r="D111" s="10">
        <v>729.9</v>
      </c>
      <c r="E111" s="10">
        <v>771.4</v>
      </c>
      <c r="F111" s="10">
        <v>807.8</v>
      </c>
      <c r="G111" s="10">
        <v>809.3</v>
      </c>
      <c r="H111" s="10">
        <v>809.3</v>
      </c>
      <c r="I111" s="2"/>
      <c r="J111" s="3"/>
      <c r="K111" s="7"/>
      <c r="L111" s="7"/>
      <c r="M111" s="7"/>
      <c r="N111" s="7"/>
      <c r="O111" s="7"/>
      <c r="P111" s="7"/>
    </row>
    <row r="112" spans="1:16" ht="15">
      <c r="A112" s="2" t="s">
        <v>54</v>
      </c>
      <c r="B112" s="6"/>
      <c r="C112" s="11">
        <f t="shared" si="11"/>
        <v>8728.199999999999</v>
      </c>
      <c r="D112" s="10">
        <v>1622.1</v>
      </c>
      <c r="E112" s="10">
        <v>1714.2</v>
      </c>
      <c r="F112" s="10">
        <v>1795.1</v>
      </c>
      <c r="G112" s="10">
        <v>1798.4</v>
      </c>
      <c r="H112" s="10">
        <v>1798.4</v>
      </c>
      <c r="I112" s="2"/>
      <c r="J112" s="3"/>
      <c r="K112" s="7"/>
      <c r="L112" s="7"/>
      <c r="M112" s="7"/>
      <c r="N112" s="7"/>
      <c r="O112" s="7"/>
      <c r="P112" s="7"/>
    </row>
    <row r="113" spans="1:16" ht="60">
      <c r="A113" s="2" t="s">
        <v>64</v>
      </c>
      <c r="B113" s="6"/>
      <c r="C113" s="11">
        <f t="shared" si="11"/>
        <v>19601.499999999996</v>
      </c>
      <c r="D113" s="10">
        <f>D114+D115+D116</f>
        <v>3484.8</v>
      </c>
      <c r="E113" s="10">
        <f>E114+E115+E116</f>
        <v>2002.1000000000001</v>
      </c>
      <c r="F113" s="10">
        <f>F114+F115+F116</f>
        <v>4470.4</v>
      </c>
      <c r="G113" s="10">
        <f>G114+G115+G116</f>
        <v>4822.099999999999</v>
      </c>
      <c r="H113" s="10">
        <f>H114+H115+H116</f>
        <v>4822.099999999999</v>
      </c>
      <c r="I113" s="2"/>
      <c r="J113" s="3"/>
      <c r="K113" s="7"/>
      <c r="L113" s="7"/>
      <c r="M113" s="7"/>
      <c r="N113" s="7"/>
      <c r="O113" s="7"/>
      <c r="P113" s="7"/>
    </row>
    <row r="114" spans="1:16" ht="15">
      <c r="A114" s="2" t="s">
        <v>25</v>
      </c>
      <c r="B114" s="6"/>
      <c r="C114" s="11">
        <f t="shared" si="11"/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2"/>
      <c r="J114" s="3"/>
      <c r="K114" s="7"/>
      <c r="L114" s="7"/>
      <c r="M114" s="7"/>
      <c r="N114" s="7"/>
      <c r="O114" s="7"/>
      <c r="P114" s="7"/>
    </row>
    <row r="115" spans="1:16" ht="15">
      <c r="A115" s="2" t="s">
        <v>22</v>
      </c>
      <c r="B115" s="6"/>
      <c r="C115" s="11">
        <f t="shared" si="11"/>
        <v>17641.4</v>
      </c>
      <c r="D115" s="10">
        <f aca="true" t="shared" si="13" ref="D115:H116">D119</f>
        <v>3136.3</v>
      </c>
      <c r="E115" s="10">
        <f t="shared" si="13"/>
        <v>1801.9</v>
      </c>
      <c r="F115" s="10">
        <f t="shared" si="13"/>
        <v>4023.4</v>
      </c>
      <c r="G115" s="10">
        <f t="shared" si="13"/>
        <v>4339.9</v>
      </c>
      <c r="H115" s="10">
        <f t="shared" si="13"/>
        <v>4339.9</v>
      </c>
      <c r="I115" s="2"/>
      <c r="J115" s="3"/>
      <c r="K115" s="7"/>
      <c r="L115" s="7"/>
      <c r="M115" s="7"/>
      <c r="N115" s="7"/>
      <c r="O115" s="7"/>
      <c r="P115" s="7"/>
    </row>
    <row r="116" spans="1:16" ht="15">
      <c r="A116" s="2" t="s">
        <v>54</v>
      </c>
      <c r="B116" s="6"/>
      <c r="C116" s="11">
        <f t="shared" si="11"/>
        <v>1960.1000000000001</v>
      </c>
      <c r="D116" s="10">
        <f t="shared" si="13"/>
        <v>348.5</v>
      </c>
      <c r="E116" s="10">
        <f t="shared" si="13"/>
        <v>200.2</v>
      </c>
      <c r="F116" s="10">
        <f t="shared" si="13"/>
        <v>447</v>
      </c>
      <c r="G116" s="10">
        <f t="shared" si="13"/>
        <v>482.2</v>
      </c>
      <c r="H116" s="10">
        <f t="shared" si="13"/>
        <v>482.2</v>
      </c>
      <c r="I116" s="2"/>
      <c r="J116" s="3"/>
      <c r="K116" s="7"/>
      <c r="L116" s="7"/>
      <c r="M116" s="7"/>
      <c r="N116" s="7"/>
      <c r="O116" s="7"/>
      <c r="P116" s="7"/>
    </row>
    <row r="117" spans="1:16" ht="90">
      <c r="A117" s="2" t="s">
        <v>24</v>
      </c>
      <c r="B117" s="9" t="s">
        <v>51</v>
      </c>
      <c r="C117" s="11">
        <f t="shared" si="11"/>
        <v>19601.499999999996</v>
      </c>
      <c r="D117" s="10">
        <f>D118+D119+D120</f>
        <v>3484.8</v>
      </c>
      <c r="E117" s="10">
        <f>E118+E119+E120</f>
        <v>2002.1000000000001</v>
      </c>
      <c r="F117" s="10">
        <f>F118+F119+F120</f>
        <v>4470.4</v>
      </c>
      <c r="G117" s="10">
        <f>G118+G119+G120</f>
        <v>4822.099999999999</v>
      </c>
      <c r="H117" s="10">
        <f>H118+H119+H120</f>
        <v>4822.099999999999</v>
      </c>
      <c r="I117" s="2" t="s">
        <v>46</v>
      </c>
      <c r="J117" s="3" t="s">
        <v>27</v>
      </c>
      <c r="K117" s="7">
        <v>100</v>
      </c>
      <c r="L117" s="7">
        <v>100</v>
      </c>
      <c r="M117" s="7">
        <v>100</v>
      </c>
      <c r="N117" s="7">
        <v>100</v>
      </c>
      <c r="O117" s="7">
        <v>100</v>
      </c>
      <c r="P117" s="7">
        <v>100</v>
      </c>
    </row>
    <row r="118" spans="1:16" ht="15">
      <c r="A118" s="2" t="s">
        <v>25</v>
      </c>
      <c r="B118" s="6"/>
      <c r="C118" s="11">
        <f t="shared" si="11"/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2"/>
      <c r="J118" s="3"/>
      <c r="K118" s="7"/>
      <c r="L118" s="7"/>
      <c r="M118" s="7"/>
      <c r="N118" s="7"/>
      <c r="O118" s="7"/>
      <c r="P118" s="7"/>
    </row>
    <row r="119" spans="1:16" ht="15">
      <c r="A119" s="2" t="s">
        <v>22</v>
      </c>
      <c r="B119" s="6"/>
      <c r="C119" s="11">
        <f t="shared" si="11"/>
        <v>17641.4</v>
      </c>
      <c r="D119" s="10">
        <v>3136.3</v>
      </c>
      <c r="E119" s="10">
        <v>1801.9</v>
      </c>
      <c r="F119" s="10">
        <v>4023.4</v>
      </c>
      <c r="G119" s="10">
        <v>4339.9</v>
      </c>
      <c r="H119" s="10">
        <v>4339.9</v>
      </c>
      <c r="I119" s="2"/>
      <c r="J119" s="3"/>
      <c r="K119" s="7"/>
      <c r="L119" s="7"/>
      <c r="M119" s="7"/>
      <c r="N119" s="7"/>
      <c r="O119" s="7"/>
      <c r="P119" s="7"/>
    </row>
    <row r="120" spans="1:16" ht="15">
      <c r="A120" s="2" t="s">
        <v>54</v>
      </c>
      <c r="B120" s="6"/>
      <c r="C120" s="11">
        <f t="shared" si="11"/>
        <v>1960.1000000000001</v>
      </c>
      <c r="D120" s="10">
        <v>348.5</v>
      </c>
      <c r="E120" s="10">
        <v>200.2</v>
      </c>
      <c r="F120" s="10">
        <v>447</v>
      </c>
      <c r="G120" s="10">
        <v>482.2</v>
      </c>
      <c r="H120" s="10">
        <v>482.2</v>
      </c>
      <c r="I120" s="2"/>
      <c r="J120" s="3"/>
      <c r="K120" s="7"/>
      <c r="L120" s="7"/>
      <c r="M120" s="7"/>
      <c r="N120" s="7"/>
      <c r="O120" s="7"/>
      <c r="P120" s="7"/>
    </row>
  </sheetData>
  <sheetProtection/>
  <mergeCells count="19">
    <mergeCell ref="A13:A15"/>
    <mergeCell ref="B13:B15"/>
    <mergeCell ref="A10:P10"/>
    <mergeCell ref="A11:P11"/>
    <mergeCell ref="C13:H13"/>
    <mergeCell ref="D14:H14"/>
    <mergeCell ref="I13:P13"/>
    <mergeCell ref="L14:P14"/>
    <mergeCell ref="I14:I15"/>
    <mergeCell ref="J14:J15"/>
    <mergeCell ref="K14:K15"/>
    <mergeCell ref="C14:C15"/>
    <mergeCell ref="L2:P2"/>
    <mergeCell ref="L3:P3"/>
    <mergeCell ref="L4:P4"/>
    <mergeCell ref="L5:P5"/>
    <mergeCell ref="L6:P6"/>
    <mergeCell ref="L7:P7"/>
    <mergeCell ref="L8:P8"/>
  </mergeCells>
  <printOptions/>
  <pageMargins left="0.6692913385826772" right="0.15748031496062992" top="0.58" bottom="0.52" header="0.5118110236220472" footer="0.5118110236220472"/>
  <pageSetup horizontalDpi="600" verticalDpi="600" orientation="landscape" paperSize="9" scale="55" r:id="rId1"/>
  <rowBreaks count="3" manualBreakCount="3">
    <brk id="36" max="15" man="1"/>
    <brk id="68" max="15" man="1"/>
    <brk id="96" max="1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2020-09-21T09:25:28Z</cp:lastPrinted>
  <dcterms:created xsi:type="dcterms:W3CDTF">1996-10-08T23:32:33Z</dcterms:created>
  <dcterms:modified xsi:type="dcterms:W3CDTF">2020-09-21T10:18:23Z</dcterms:modified>
  <cp:category/>
  <cp:version/>
  <cp:contentType/>
  <cp:contentStatus/>
</cp:coreProperties>
</file>