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<sst xmlns="http://schemas.openxmlformats.org/spreadsheetml/2006/main" count="41" uniqueCount="33">
  <si>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</si>
  <si>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</si>
  <si>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</si>
  <si>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</si>
  <si>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</si>
  <si>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</si>
  <si>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</si>
  <si>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</si>
  <si>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</si>
  <si>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</si>
  <si>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</si>
  <si>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</si>
  <si>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</si>
  <si>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</si>
  <si>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</si>
  <si>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</si>
  <si>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</si>
  <si>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</si>
  <si>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</si>
  <si>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</si>
  <si>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</si>
  <si>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</si>
  <si>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</si>
  <si>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</si>
  <si>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</si>
  <si>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</si>
  <si>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</si>
  <si>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</si>
  <si>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</si>
  <si>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</si>
  <si>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</si>
  <si>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>На 11.01.2019 г.</t>
  </si>
  <si>
    <t xml:space="preserve">                                по Верещагинскому району на 14.01.2019г.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</si>
</sst>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Q9" sqref="Q9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32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22.79591836734694</v>
      </c>
      <c r="D9" s="97">
        <f>I9/N9</f>
        <v>26.714285714285715</v>
      </c>
      <c r="E9" s="100">
        <f>(D9-C9)</f>
        <v>3.9183673469387763</v>
      </c>
      <c r="F9" s="95"/>
      <c r="G9" s="16"/>
      <c r="H9" s="117">
        <v>3351</v>
      </c>
      <c r="I9" s="117">
        <v>3927</v>
      </c>
      <c r="J9" s="107">
        <f>(I9-H9)</f>
        <v>576</v>
      </c>
      <c r="K9" s="109">
        <v>3569</v>
      </c>
      <c r="L9" s="20">
        <f>(K9/I9)*100</f>
        <v>90.88362617774382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12.913907284768213</v>
      </c>
      <c r="D10" s="97">
        <f aca="true" t="shared" si="1" ref="D10:D42">(I10/N10)</f>
        <v>14.397163120567376</v>
      </c>
      <c r="E10" s="31">
        <f aca="true" t="shared" si="2" ref="E10:E42">(D10-C10)</f>
        <v>1.483255835799163</v>
      </c>
      <c r="F10" s="10"/>
      <c r="G10" s="17"/>
      <c r="H10" s="104">
        <v>1950</v>
      </c>
      <c r="I10" s="104">
        <v>2030</v>
      </c>
      <c r="J10" s="104">
        <f>I10-H10</f>
        <v>80</v>
      </c>
      <c r="K10" s="104">
        <v>1960</v>
      </c>
      <c r="L10" s="113">
        <f aca="true" t="shared" si="3" ref="L10:L41">(K10/I10)*100</f>
        <v>96.55172413793103</v>
      </c>
      <c r="M10" s="103">
        <v>151</v>
      </c>
      <c r="N10" s="103">
        <v>141</v>
      </c>
    </row>
    <row r="11" spans="1:14" ht="16.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14.436363636363636</v>
      </c>
      <c r="D12" s="97">
        <f t="shared" si="1"/>
        <v>11.691250903832248</v>
      </c>
      <c r="E12" s="100">
        <f t="shared" si="2"/>
        <v>-2.7451127325313873</v>
      </c>
      <c r="F12" s="10"/>
      <c r="G12" s="17"/>
      <c r="H12" s="106">
        <v>19850</v>
      </c>
      <c r="I12" s="106">
        <v>16169</v>
      </c>
      <c r="J12" s="108">
        <f t="shared" si="4"/>
        <v>-3681</v>
      </c>
      <c r="K12" s="110">
        <v>14070</v>
      </c>
      <c r="L12" s="114">
        <f t="shared" si="3"/>
        <v>87.01836848289938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14.408866995073891</v>
      </c>
      <c r="D13" s="122">
        <f t="shared" si="1"/>
        <v>18.201970443349754</v>
      </c>
      <c r="E13" s="102">
        <f t="shared" si="2"/>
        <v>3.793103448275863</v>
      </c>
      <c r="F13" s="123"/>
      <c r="G13" s="18"/>
      <c r="H13" s="129">
        <v>5850</v>
      </c>
      <c r="I13" s="129">
        <v>7390</v>
      </c>
      <c r="J13" s="127">
        <f t="shared" si="4"/>
        <v>1540</v>
      </c>
      <c r="K13" s="127">
        <v>7090</v>
      </c>
      <c r="L13" s="20">
        <f t="shared" si="3"/>
        <v>95.9404600811908</v>
      </c>
      <c r="M13" s="115">
        <v>406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8.42032967032967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3065</v>
      </c>
      <c r="I14" s="140">
        <v>0</v>
      </c>
      <c r="J14" s="141">
        <f t="shared" si="4"/>
        <v>-3065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9.095890410958905</v>
      </c>
      <c r="E15" s="147" t="e">
        <f t="shared" si="2"/>
        <v>#DIV/0!</v>
      </c>
      <c r="F15" s="148"/>
      <c r="G15" s="148"/>
      <c r="H15" s="141">
        <v>0</v>
      </c>
      <c r="I15" s="140">
        <v>3320</v>
      </c>
      <c r="J15" s="141">
        <f t="shared" si="4"/>
        <v>3320</v>
      </c>
      <c r="K15" s="142">
        <v>3215</v>
      </c>
      <c r="L15" s="143">
        <f t="shared" si="3"/>
        <v>96.83734939759037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14.583333333333334</v>
      </c>
      <c r="D16" s="124">
        <f t="shared" si="1"/>
        <v>19.583333333333332</v>
      </c>
      <c r="E16" s="130">
        <f t="shared" si="2"/>
        <v>4.999999999999998</v>
      </c>
      <c r="F16" s="131"/>
      <c r="G16" s="132"/>
      <c r="H16" s="90">
        <v>7000</v>
      </c>
      <c r="I16" s="126">
        <v>9400</v>
      </c>
      <c r="J16" s="134">
        <f t="shared" si="4"/>
        <v>2400</v>
      </c>
      <c r="K16" s="111">
        <v>9200</v>
      </c>
      <c r="L16" s="135">
        <f t="shared" si="3"/>
        <v>97.87234042553192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20.08038740920097</v>
      </c>
      <c r="D17" s="99">
        <f t="shared" si="1"/>
        <v>21.975802903651562</v>
      </c>
      <c r="E17" s="130">
        <f t="shared" si="2"/>
        <v>1.8954154944505923</v>
      </c>
      <c r="F17" s="131"/>
      <c r="G17" s="132"/>
      <c r="H17" s="118">
        <v>41466</v>
      </c>
      <c r="I17" s="118">
        <v>49951</v>
      </c>
      <c r="J17" s="2">
        <f t="shared" si="4"/>
        <v>8485</v>
      </c>
      <c r="K17" s="111">
        <v>48929</v>
      </c>
      <c r="L17" s="26">
        <f t="shared" si="3"/>
        <v>97.95399491501672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16.546110665597435</v>
      </c>
      <c r="D42" s="82">
        <f t="shared" si="1"/>
        <v>17.745332050048123</v>
      </c>
      <c r="E42" s="73">
        <f t="shared" si="2"/>
        <v>1.1992213844506878</v>
      </c>
      <c r="F42" s="72"/>
      <c r="G42" s="68"/>
      <c r="H42" s="74">
        <f>SUM(H9:H41)</f>
        <v>82532</v>
      </c>
      <c r="I42" s="89">
        <f>SUM(I9:I41)</f>
        <v>92187</v>
      </c>
      <c r="J42" s="74">
        <f t="shared" si="4"/>
        <v>9655</v>
      </c>
      <c r="K42" s="74">
        <f>SUM(K9:K41)</f>
        <v>88033</v>
      </c>
      <c r="L42" s="73">
        <f>(K42/I42)*100</f>
        <v>95.49394166205647</v>
      </c>
      <c r="M42" s="74">
        <f>SUM(M9:M41)</f>
        <v>4988</v>
      </c>
      <c r="N42" s="74">
        <f>SUM(N9:N41)</f>
        <v>5195</v>
      </c>
    </row>
    <row r="43" spans="1:14" s="5" customFormat="1" ht="22.5" customHeight="1" thickBot="1">
      <c r="A43" s="86" t="s">
        <v>31</v>
      </c>
      <c r="B43" s="75"/>
      <c r="C43" s="76"/>
      <c r="D43" s="76">
        <v>17.39</v>
      </c>
      <c r="E43" s="77"/>
      <c r="F43" s="78"/>
      <c r="G43" s="78"/>
      <c r="H43" s="79"/>
      <c r="I43" s="79">
        <v>90325</v>
      </c>
      <c r="J43" s="79"/>
      <c r="K43" s="79">
        <v>87353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2019-01-14T08:31:33Z</cp:lastPrinted>
  <dcterms:created xsi:type="dcterms:W3CDTF">2010-10-07T06:08:39Z</dcterms:created>
  <dcterms:modified xsi:type="dcterms:W3CDTF">2022-01-21T08:46:09Z</dcterms:modified>
  <cp:category/>
  <cp:version/>
  <cp:contentType/>
  <cp:contentStatus/>
</cp:coreProperties>
</file>