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5480" windowHeight="7935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'2016'!$A$1:$P$567</definedName>
  </definedNames>
  <calcPr calcId="144525"/>
</workbook>
</file>

<file path=xl/calcChain.xml><?xml version="1.0" encoding="utf-8"?>
<calcChain xmlns="http://schemas.openxmlformats.org/spreadsheetml/2006/main">
  <c r="F111" i="1" l="1"/>
  <c r="F112" i="1"/>
  <c r="F113" i="1"/>
  <c r="F110" i="1"/>
  <c r="F26" i="1"/>
  <c r="E124" i="1"/>
  <c r="F124" i="1"/>
  <c r="G124" i="1"/>
  <c r="H124" i="1"/>
  <c r="D124" i="1"/>
  <c r="D143" i="1"/>
  <c r="C132" i="1"/>
  <c r="C131" i="1"/>
  <c r="C130" i="1"/>
  <c r="C129" i="1"/>
  <c r="F34" i="1"/>
  <c r="D276" i="1"/>
  <c r="E288" i="1"/>
  <c r="F288" i="1"/>
  <c r="G288" i="1"/>
  <c r="H288" i="1"/>
  <c r="D288" i="1"/>
  <c r="E283" i="1"/>
  <c r="F283" i="1"/>
  <c r="G283" i="1"/>
  <c r="H283" i="1"/>
  <c r="D283" i="1"/>
  <c r="C283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E344" i="1"/>
  <c r="F344" i="1"/>
  <c r="G344" i="1"/>
  <c r="H344" i="1"/>
  <c r="D344" i="1"/>
  <c r="C344" i="1" s="1"/>
  <c r="C367" i="1"/>
  <c r="C366" i="1"/>
  <c r="C365" i="1"/>
  <c r="C364" i="1"/>
  <c r="H363" i="1"/>
  <c r="G363" i="1"/>
  <c r="F363" i="1"/>
  <c r="E363" i="1"/>
  <c r="D363" i="1"/>
  <c r="C363" i="1"/>
  <c r="C288" i="1"/>
  <c r="D399" i="1"/>
  <c r="E399" i="1"/>
  <c r="F399" i="1"/>
  <c r="G399" i="1"/>
  <c r="H399" i="1"/>
  <c r="D400" i="1"/>
  <c r="E400" i="1"/>
  <c r="F400" i="1"/>
  <c r="G400" i="1"/>
  <c r="H400" i="1"/>
  <c r="D401" i="1"/>
  <c r="E401" i="1"/>
  <c r="F401" i="1"/>
  <c r="G401" i="1"/>
  <c r="H401" i="1"/>
  <c r="D402" i="1"/>
  <c r="E402" i="1"/>
  <c r="F402" i="1"/>
  <c r="G402" i="1"/>
  <c r="H402" i="1"/>
  <c r="C399" i="1"/>
  <c r="C442" i="1"/>
  <c r="C441" i="1"/>
  <c r="C440" i="1"/>
  <c r="C439" i="1"/>
  <c r="H438" i="1"/>
  <c r="G438" i="1"/>
  <c r="F438" i="1"/>
  <c r="E438" i="1"/>
  <c r="D438" i="1"/>
  <c r="C438" i="1"/>
  <c r="D247" i="1" l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E246" i="1"/>
  <c r="F246" i="1"/>
  <c r="G246" i="1"/>
  <c r="H246" i="1"/>
  <c r="D246" i="1"/>
  <c r="E268" i="1"/>
  <c r="F268" i="1"/>
  <c r="G268" i="1"/>
  <c r="H268" i="1"/>
  <c r="D268" i="1"/>
  <c r="C272" i="1"/>
  <c r="C271" i="1"/>
  <c r="C270" i="1"/>
  <c r="C269" i="1"/>
  <c r="C268" i="1"/>
  <c r="E543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E318" i="1"/>
  <c r="F318" i="1"/>
  <c r="G318" i="1"/>
  <c r="H318" i="1"/>
  <c r="D318" i="1"/>
  <c r="C322" i="1"/>
  <c r="C321" i="1"/>
  <c r="C320" i="1"/>
  <c r="C319" i="1"/>
  <c r="C318" i="1"/>
  <c r="C317" i="1"/>
  <c r="C316" i="1"/>
  <c r="C315" i="1"/>
  <c r="C314" i="1"/>
  <c r="H313" i="1"/>
  <c r="H308" i="1" s="1"/>
  <c r="G313" i="1"/>
  <c r="G308" i="1" s="1"/>
  <c r="F313" i="1"/>
  <c r="F308" i="1" s="1"/>
  <c r="E313" i="1"/>
  <c r="E308" i="1" s="1"/>
  <c r="D313" i="1"/>
  <c r="D308" i="1" s="1"/>
  <c r="C313" i="1"/>
  <c r="C312" i="1"/>
  <c r="C311" i="1"/>
  <c r="C310" i="1"/>
  <c r="C309" i="1"/>
  <c r="E278" i="1"/>
  <c r="F278" i="1"/>
  <c r="G278" i="1"/>
  <c r="H278" i="1"/>
  <c r="D278" i="1"/>
  <c r="D275" i="1"/>
  <c r="E275" i="1"/>
  <c r="F275" i="1"/>
  <c r="G275" i="1"/>
  <c r="H275" i="1"/>
  <c r="E276" i="1"/>
  <c r="F276" i="1"/>
  <c r="G276" i="1"/>
  <c r="H276" i="1"/>
  <c r="D277" i="1"/>
  <c r="E277" i="1"/>
  <c r="F277" i="1"/>
  <c r="G277" i="1"/>
  <c r="H277" i="1"/>
  <c r="E274" i="1"/>
  <c r="F274" i="1"/>
  <c r="G274" i="1"/>
  <c r="H274" i="1"/>
  <c r="D274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E213" i="1"/>
  <c r="F213" i="1"/>
  <c r="G213" i="1"/>
  <c r="H213" i="1"/>
  <c r="D213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E139" i="1"/>
  <c r="F139" i="1"/>
  <c r="G139" i="1"/>
  <c r="H139" i="1"/>
  <c r="D139" i="1"/>
  <c r="D111" i="1"/>
  <c r="E111" i="1"/>
  <c r="G111" i="1"/>
  <c r="H111" i="1"/>
  <c r="D112" i="1"/>
  <c r="E112" i="1"/>
  <c r="G112" i="1"/>
  <c r="H112" i="1"/>
  <c r="D113" i="1"/>
  <c r="E113" i="1"/>
  <c r="G113" i="1"/>
  <c r="H113" i="1"/>
  <c r="E110" i="1"/>
  <c r="G110" i="1"/>
  <c r="H110" i="1"/>
  <c r="D110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E95" i="1"/>
  <c r="F95" i="1"/>
  <c r="G95" i="1"/>
  <c r="H95" i="1"/>
  <c r="D9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E85" i="1"/>
  <c r="F85" i="1"/>
  <c r="G85" i="1"/>
  <c r="H85" i="1"/>
  <c r="D8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E75" i="1"/>
  <c r="F75" i="1"/>
  <c r="G75" i="1"/>
  <c r="H75" i="1"/>
  <c r="D75" i="1"/>
  <c r="D51" i="1"/>
  <c r="E51" i="1"/>
  <c r="F51" i="1"/>
  <c r="F21" i="1" s="1"/>
  <c r="G51" i="1"/>
  <c r="H51" i="1"/>
  <c r="D52" i="1"/>
  <c r="E52" i="1"/>
  <c r="F52" i="1"/>
  <c r="G52" i="1"/>
  <c r="H52" i="1"/>
  <c r="D53" i="1"/>
  <c r="E53" i="1"/>
  <c r="F53" i="1"/>
  <c r="G53" i="1"/>
  <c r="H53" i="1"/>
  <c r="E50" i="1"/>
  <c r="F50" i="1"/>
  <c r="G50" i="1"/>
  <c r="H50" i="1"/>
  <c r="D50" i="1"/>
  <c r="D27" i="1"/>
  <c r="D22" i="1" s="1"/>
  <c r="E27" i="1"/>
  <c r="F27" i="1"/>
  <c r="G27" i="1"/>
  <c r="H27" i="1"/>
  <c r="D28" i="1"/>
  <c r="D23" i="1" s="1"/>
  <c r="E28" i="1"/>
  <c r="E23" i="1" s="1"/>
  <c r="F28" i="1"/>
  <c r="F23" i="1" s="1"/>
  <c r="G28" i="1"/>
  <c r="G23" i="1" s="1"/>
  <c r="H28" i="1"/>
  <c r="H23" i="1" s="1"/>
  <c r="D25" i="1"/>
  <c r="D20" i="1" s="1"/>
  <c r="D29" i="1"/>
  <c r="C292" i="1"/>
  <c r="C291" i="1"/>
  <c r="C290" i="1"/>
  <c r="C289" i="1"/>
  <c r="E259" i="1"/>
  <c r="F259" i="1"/>
  <c r="G259" i="1"/>
  <c r="H259" i="1"/>
  <c r="D259" i="1"/>
  <c r="C267" i="1"/>
  <c r="C266" i="1"/>
  <c r="C265" i="1"/>
  <c r="C264" i="1"/>
  <c r="E250" i="1"/>
  <c r="E245" i="1" s="1"/>
  <c r="F250" i="1"/>
  <c r="G250" i="1"/>
  <c r="G245" i="1" s="1"/>
  <c r="H250" i="1"/>
  <c r="H245" i="1" s="1"/>
  <c r="D250" i="1"/>
  <c r="D245" i="1" s="1"/>
  <c r="C258" i="1"/>
  <c r="C257" i="1"/>
  <c r="C256" i="1"/>
  <c r="C255" i="1"/>
  <c r="E226" i="1"/>
  <c r="F226" i="1"/>
  <c r="G226" i="1"/>
  <c r="H226" i="1"/>
  <c r="D226" i="1"/>
  <c r="C234" i="1"/>
  <c r="C233" i="1"/>
  <c r="C232" i="1"/>
  <c r="C231" i="1"/>
  <c r="E217" i="1"/>
  <c r="F217" i="1"/>
  <c r="G217" i="1"/>
  <c r="H217" i="1"/>
  <c r="D217" i="1"/>
  <c r="C225" i="1"/>
  <c r="C224" i="1"/>
  <c r="C223" i="1"/>
  <c r="C222" i="1"/>
  <c r="C148" i="1"/>
  <c r="E143" i="1"/>
  <c r="F143" i="1"/>
  <c r="G143" i="1"/>
  <c r="H143" i="1"/>
  <c r="C151" i="1"/>
  <c r="C150" i="1"/>
  <c r="C149" i="1"/>
  <c r="C88" i="1"/>
  <c r="C87" i="1"/>
  <c r="C86" i="1"/>
  <c r="C85" i="1"/>
  <c r="C78" i="1"/>
  <c r="C77" i="1"/>
  <c r="C76" i="1"/>
  <c r="C75" i="1"/>
  <c r="C63" i="1"/>
  <c r="C62" i="1"/>
  <c r="C61" i="1"/>
  <c r="C60" i="1"/>
  <c r="H59" i="1"/>
  <c r="G59" i="1"/>
  <c r="F59" i="1"/>
  <c r="C59" i="1" s="1"/>
  <c r="E59" i="1"/>
  <c r="D59" i="1"/>
  <c r="C53" i="1"/>
  <c r="C52" i="1"/>
  <c r="C51" i="1"/>
  <c r="C50" i="1"/>
  <c r="E25" i="1"/>
  <c r="E20" i="1" s="1"/>
  <c r="F25" i="1"/>
  <c r="F20" i="1" s="1"/>
  <c r="G25" i="1"/>
  <c r="G20" i="1" s="1"/>
  <c r="H25" i="1"/>
  <c r="H20" i="1" s="1"/>
  <c r="D26" i="1"/>
  <c r="D21" i="1" s="1"/>
  <c r="E26" i="1"/>
  <c r="E21" i="1" s="1"/>
  <c r="G26" i="1"/>
  <c r="G21" i="1" s="1"/>
  <c r="H26" i="1"/>
  <c r="H21" i="1" s="1"/>
  <c r="C25" i="1"/>
  <c r="C27" i="1"/>
  <c r="C28" i="1"/>
  <c r="C43" i="1"/>
  <c r="C42" i="1"/>
  <c r="C41" i="1"/>
  <c r="C40" i="1"/>
  <c r="H39" i="1"/>
  <c r="G39" i="1"/>
  <c r="F39" i="1"/>
  <c r="C39" i="1" s="1"/>
  <c r="E39" i="1"/>
  <c r="D39" i="1"/>
  <c r="C38" i="1"/>
  <c r="C37" i="1"/>
  <c r="C36" i="1"/>
  <c r="C35" i="1"/>
  <c r="H34" i="1"/>
  <c r="G34" i="1"/>
  <c r="E34" i="1"/>
  <c r="D34" i="1"/>
  <c r="C34" i="1"/>
  <c r="C30" i="1"/>
  <c r="D549" i="1"/>
  <c r="E549" i="1"/>
  <c r="F549" i="1"/>
  <c r="G549" i="1"/>
  <c r="H549" i="1"/>
  <c r="D550" i="1"/>
  <c r="E550" i="1"/>
  <c r="F550" i="1"/>
  <c r="G550" i="1"/>
  <c r="H550" i="1"/>
  <c r="D551" i="1"/>
  <c r="E551" i="1"/>
  <c r="F551" i="1"/>
  <c r="G551" i="1"/>
  <c r="H551" i="1"/>
  <c r="D552" i="1"/>
  <c r="E552" i="1"/>
  <c r="F552" i="1"/>
  <c r="G552" i="1"/>
  <c r="H552" i="1"/>
  <c r="C567" i="1"/>
  <c r="C566" i="1"/>
  <c r="C565" i="1"/>
  <c r="C564" i="1"/>
  <c r="H563" i="1"/>
  <c r="G563" i="1"/>
  <c r="F563" i="1"/>
  <c r="C563" i="1" s="1"/>
  <c r="E563" i="1"/>
  <c r="D563" i="1"/>
  <c r="C562" i="1"/>
  <c r="C561" i="1"/>
  <c r="C560" i="1"/>
  <c r="C559" i="1"/>
  <c r="H558" i="1"/>
  <c r="G558" i="1"/>
  <c r="F558" i="1"/>
  <c r="C558" i="1" s="1"/>
  <c r="E558" i="1"/>
  <c r="D558" i="1"/>
  <c r="C557" i="1"/>
  <c r="C556" i="1"/>
  <c r="C555" i="1"/>
  <c r="C554" i="1"/>
  <c r="H553" i="1"/>
  <c r="H548" i="1" s="1"/>
  <c r="G553" i="1"/>
  <c r="G548" i="1" s="1"/>
  <c r="F553" i="1"/>
  <c r="F548" i="1" s="1"/>
  <c r="E553" i="1"/>
  <c r="E548" i="1" s="1"/>
  <c r="D553" i="1"/>
  <c r="D548" i="1" s="1"/>
  <c r="C548" i="1" s="1"/>
  <c r="C552" i="1"/>
  <c r="C551" i="1"/>
  <c r="C550" i="1"/>
  <c r="C549" i="1"/>
  <c r="D534" i="1"/>
  <c r="D529" i="1" s="1"/>
  <c r="E534" i="1"/>
  <c r="E529" i="1" s="1"/>
  <c r="F534" i="1"/>
  <c r="F529" i="1" s="1"/>
  <c r="G534" i="1"/>
  <c r="G529" i="1" s="1"/>
  <c r="H534" i="1"/>
  <c r="H529" i="1" s="1"/>
  <c r="D535" i="1"/>
  <c r="D530" i="1" s="1"/>
  <c r="E535" i="1"/>
  <c r="E530" i="1" s="1"/>
  <c r="F535" i="1"/>
  <c r="F530" i="1" s="1"/>
  <c r="G535" i="1"/>
  <c r="G530" i="1" s="1"/>
  <c r="H535" i="1"/>
  <c r="H530" i="1" s="1"/>
  <c r="D536" i="1"/>
  <c r="D531" i="1" s="1"/>
  <c r="E536" i="1"/>
  <c r="E531" i="1" s="1"/>
  <c r="F536" i="1"/>
  <c r="F531" i="1" s="1"/>
  <c r="G536" i="1"/>
  <c r="G531" i="1" s="1"/>
  <c r="H536" i="1"/>
  <c r="H531" i="1" s="1"/>
  <c r="D537" i="1"/>
  <c r="D532" i="1" s="1"/>
  <c r="E537" i="1"/>
  <c r="E532" i="1" s="1"/>
  <c r="F537" i="1"/>
  <c r="F532" i="1" s="1"/>
  <c r="G537" i="1"/>
  <c r="G532" i="1" s="1"/>
  <c r="H537" i="1"/>
  <c r="H532" i="1" s="1"/>
  <c r="C547" i="1"/>
  <c r="C546" i="1"/>
  <c r="C545" i="1"/>
  <c r="C544" i="1"/>
  <c r="H543" i="1"/>
  <c r="G543" i="1"/>
  <c r="F543" i="1"/>
  <c r="D543" i="1"/>
  <c r="C543" i="1"/>
  <c r="C542" i="1"/>
  <c r="C541" i="1"/>
  <c r="C540" i="1"/>
  <c r="C539" i="1"/>
  <c r="H538" i="1"/>
  <c r="H533" i="1" s="1"/>
  <c r="H528" i="1" s="1"/>
  <c r="G538" i="1"/>
  <c r="G533" i="1" s="1"/>
  <c r="G528" i="1" s="1"/>
  <c r="F538" i="1"/>
  <c r="F533" i="1" s="1"/>
  <c r="F528" i="1" s="1"/>
  <c r="E538" i="1"/>
  <c r="E533" i="1" s="1"/>
  <c r="E528" i="1" s="1"/>
  <c r="D538" i="1"/>
  <c r="D533" i="1" s="1"/>
  <c r="C538" i="1"/>
  <c r="C537" i="1"/>
  <c r="C536" i="1"/>
  <c r="C535" i="1"/>
  <c r="C534" i="1"/>
  <c r="D444" i="1"/>
  <c r="E444" i="1"/>
  <c r="F444" i="1"/>
  <c r="G444" i="1"/>
  <c r="H444" i="1"/>
  <c r="D445" i="1"/>
  <c r="E445" i="1"/>
  <c r="F445" i="1"/>
  <c r="G445" i="1"/>
  <c r="H445" i="1"/>
  <c r="D446" i="1"/>
  <c r="E446" i="1"/>
  <c r="F446" i="1"/>
  <c r="G446" i="1"/>
  <c r="H446" i="1"/>
  <c r="D447" i="1"/>
  <c r="E447" i="1"/>
  <c r="F447" i="1"/>
  <c r="G447" i="1"/>
  <c r="H447" i="1"/>
  <c r="C527" i="1"/>
  <c r="C526" i="1"/>
  <c r="C525" i="1"/>
  <c r="C524" i="1"/>
  <c r="H523" i="1"/>
  <c r="G523" i="1"/>
  <c r="F523" i="1"/>
  <c r="E523" i="1"/>
  <c r="D523" i="1"/>
  <c r="C523" i="1"/>
  <c r="C522" i="1"/>
  <c r="C521" i="1"/>
  <c r="C520" i="1"/>
  <c r="C519" i="1"/>
  <c r="H518" i="1"/>
  <c r="G518" i="1"/>
  <c r="F518" i="1"/>
  <c r="E518" i="1"/>
  <c r="D518" i="1"/>
  <c r="C518" i="1"/>
  <c r="C517" i="1"/>
  <c r="C516" i="1"/>
  <c r="C515" i="1"/>
  <c r="C514" i="1"/>
  <c r="H513" i="1"/>
  <c r="G513" i="1"/>
  <c r="F513" i="1"/>
  <c r="E513" i="1"/>
  <c r="D513" i="1"/>
  <c r="C513" i="1"/>
  <c r="C512" i="1"/>
  <c r="C511" i="1"/>
  <c r="C510" i="1"/>
  <c r="C509" i="1"/>
  <c r="H508" i="1"/>
  <c r="G508" i="1"/>
  <c r="F508" i="1"/>
  <c r="E508" i="1"/>
  <c r="D508" i="1"/>
  <c r="C508" i="1"/>
  <c r="C507" i="1"/>
  <c r="C506" i="1"/>
  <c r="C505" i="1"/>
  <c r="C504" i="1"/>
  <c r="H503" i="1"/>
  <c r="G503" i="1"/>
  <c r="F503" i="1"/>
  <c r="E503" i="1"/>
  <c r="D503" i="1"/>
  <c r="C503" i="1"/>
  <c r="C502" i="1"/>
  <c r="C501" i="1"/>
  <c r="C500" i="1"/>
  <c r="C499" i="1"/>
  <c r="H498" i="1"/>
  <c r="G498" i="1"/>
  <c r="F498" i="1"/>
  <c r="E498" i="1"/>
  <c r="D498" i="1"/>
  <c r="C498" i="1"/>
  <c r="C497" i="1"/>
  <c r="C496" i="1"/>
  <c r="C495" i="1"/>
  <c r="C494" i="1"/>
  <c r="H493" i="1"/>
  <c r="G493" i="1"/>
  <c r="F493" i="1"/>
  <c r="E493" i="1"/>
  <c r="D493" i="1"/>
  <c r="C493" i="1"/>
  <c r="C492" i="1"/>
  <c r="C491" i="1"/>
  <c r="C490" i="1"/>
  <c r="C489" i="1"/>
  <c r="H488" i="1"/>
  <c r="G488" i="1"/>
  <c r="F488" i="1"/>
  <c r="E488" i="1"/>
  <c r="D488" i="1"/>
  <c r="C488" i="1"/>
  <c r="C487" i="1"/>
  <c r="C486" i="1"/>
  <c r="C485" i="1"/>
  <c r="C484" i="1"/>
  <c r="H483" i="1"/>
  <c r="G483" i="1"/>
  <c r="F483" i="1"/>
  <c r="E483" i="1"/>
  <c r="D483" i="1"/>
  <c r="C483" i="1"/>
  <c r="C482" i="1"/>
  <c r="C481" i="1"/>
  <c r="C480" i="1"/>
  <c r="C479" i="1"/>
  <c r="H478" i="1"/>
  <c r="G478" i="1"/>
  <c r="F478" i="1"/>
  <c r="E478" i="1"/>
  <c r="D478" i="1"/>
  <c r="C478" i="1"/>
  <c r="C477" i="1"/>
  <c r="C476" i="1"/>
  <c r="C475" i="1"/>
  <c r="C474" i="1"/>
  <c r="H473" i="1"/>
  <c r="G473" i="1"/>
  <c r="F473" i="1"/>
  <c r="E473" i="1"/>
  <c r="D473" i="1"/>
  <c r="C473" i="1"/>
  <c r="C472" i="1"/>
  <c r="C471" i="1"/>
  <c r="C470" i="1"/>
  <c r="C469" i="1"/>
  <c r="H468" i="1"/>
  <c r="G468" i="1"/>
  <c r="F468" i="1"/>
  <c r="E468" i="1"/>
  <c r="D468" i="1"/>
  <c r="C468" i="1"/>
  <c r="C467" i="1"/>
  <c r="C466" i="1"/>
  <c r="C465" i="1"/>
  <c r="C464" i="1"/>
  <c r="H463" i="1"/>
  <c r="G463" i="1"/>
  <c r="F463" i="1"/>
  <c r="E463" i="1"/>
  <c r="D463" i="1"/>
  <c r="C463" i="1"/>
  <c r="C462" i="1"/>
  <c r="C461" i="1"/>
  <c r="C460" i="1"/>
  <c r="C459" i="1"/>
  <c r="H458" i="1"/>
  <c r="G458" i="1"/>
  <c r="F458" i="1"/>
  <c r="E458" i="1"/>
  <c r="D458" i="1"/>
  <c r="C458" i="1"/>
  <c r="C457" i="1"/>
  <c r="C456" i="1"/>
  <c r="C455" i="1"/>
  <c r="C454" i="1"/>
  <c r="H453" i="1"/>
  <c r="G453" i="1"/>
  <c r="F453" i="1"/>
  <c r="E453" i="1"/>
  <c r="D453" i="1"/>
  <c r="C453" i="1"/>
  <c r="C452" i="1"/>
  <c r="C451" i="1"/>
  <c r="C450" i="1"/>
  <c r="C449" i="1"/>
  <c r="H448" i="1"/>
  <c r="H443" i="1" s="1"/>
  <c r="G448" i="1"/>
  <c r="G443" i="1" s="1"/>
  <c r="F448" i="1"/>
  <c r="F443" i="1" s="1"/>
  <c r="E448" i="1"/>
  <c r="E443" i="1" s="1"/>
  <c r="D448" i="1"/>
  <c r="D443" i="1" s="1"/>
  <c r="C448" i="1"/>
  <c r="C447" i="1"/>
  <c r="C446" i="1"/>
  <c r="C445" i="1"/>
  <c r="C444" i="1"/>
  <c r="C437" i="1"/>
  <c r="C436" i="1"/>
  <c r="C435" i="1"/>
  <c r="C434" i="1"/>
  <c r="H433" i="1"/>
  <c r="G433" i="1"/>
  <c r="F433" i="1"/>
  <c r="E433" i="1"/>
  <c r="D433" i="1"/>
  <c r="C433" i="1"/>
  <c r="C432" i="1"/>
  <c r="C431" i="1"/>
  <c r="C430" i="1"/>
  <c r="C429" i="1"/>
  <c r="H428" i="1"/>
  <c r="G428" i="1"/>
  <c r="F428" i="1"/>
  <c r="E428" i="1"/>
  <c r="D428" i="1"/>
  <c r="C428" i="1"/>
  <c r="C427" i="1"/>
  <c r="C426" i="1"/>
  <c r="C425" i="1"/>
  <c r="C424" i="1"/>
  <c r="H423" i="1"/>
  <c r="G423" i="1"/>
  <c r="F423" i="1"/>
  <c r="E423" i="1"/>
  <c r="D423" i="1"/>
  <c r="C423" i="1"/>
  <c r="C422" i="1"/>
  <c r="C421" i="1"/>
  <c r="C420" i="1"/>
  <c r="C419" i="1"/>
  <c r="H418" i="1"/>
  <c r="G418" i="1"/>
  <c r="F418" i="1"/>
  <c r="E418" i="1"/>
  <c r="D418" i="1"/>
  <c r="C418" i="1"/>
  <c r="C417" i="1"/>
  <c r="C416" i="1"/>
  <c r="C415" i="1"/>
  <c r="C414" i="1"/>
  <c r="H413" i="1"/>
  <c r="G413" i="1"/>
  <c r="F413" i="1"/>
  <c r="E413" i="1"/>
  <c r="D413" i="1"/>
  <c r="C413" i="1"/>
  <c r="C412" i="1"/>
  <c r="C411" i="1"/>
  <c r="C410" i="1"/>
  <c r="C409" i="1"/>
  <c r="H408" i="1"/>
  <c r="G408" i="1"/>
  <c r="F408" i="1"/>
  <c r="E408" i="1"/>
  <c r="D408" i="1"/>
  <c r="C408" i="1"/>
  <c r="C407" i="1"/>
  <c r="C406" i="1"/>
  <c r="C405" i="1"/>
  <c r="C404" i="1"/>
  <c r="H403" i="1"/>
  <c r="G403" i="1"/>
  <c r="F403" i="1"/>
  <c r="E403" i="1"/>
  <c r="E398" i="1" s="1"/>
  <c r="D403" i="1"/>
  <c r="D398" i="1" s="1"/>
  <c r="C403" i="1"/>
  <c r="C402" i="1"/>
  <c r="C401" i="1"/>
  <c r="C400" i="1"/>
  <c r="D384" i="1"/>
  <c r="E384" i="1"/>
  <c r="F384" i="1"/>
  <c r="G384" i="1"/>
  <c r="H384" i="1"/>
  <c r="D385" i="1"/>
  <c r="E385" i="1"/>
  <c r="F385" i="1"/>
  <c r="G385" i="1"/>
  <c r="H385" i="1"/>
  <c r="D386" i="1"/>
  <c r="E386" i="1"/>
  <c r="F386" i="1"/>
  <c r="G386" i="1"/>
  <c r="H386" i="1"/>
  <c r="D387" i="1"/>
  <c r="E387" i="1"/>
  <c r="F387" i="1"/>
  <c r="G387" i="1"/>
  <c r="H387" i="1"/>
  <c r="C397" i="1"/>
  <c r="C396" i="1"/>
  <c r="C395" i="1"/>
  <c r="C394" i="1"/>
  <c r="H393" i="1"/>
  <c r="G393" i="1"/>
  <c r="F393" i="1"/>
  <c r="C393" i="1" s="1"/>
  <c r="E393" i="1"/>
  <c r="D393" i="1"/>
  <c r="C392" i="1"/>
  <c r="C391" i="1"/>
  <c r="C390" i="1"/>
  <c r="C389" i="1"/>
  <c r="H388" i="1"/>
  <c r="H383" i="1" s="1"/>
  <c r="G388" i="1"/>
  <c r="G383" i="1" s="1"/>
  <c r="F388" i="1"/>
  <c r="F383" i="1" s="1"/>
  <c r="E388" i="1"/>
  <c r="E383" i="1" s="1"/>
  <c r="D388" i="1"/>
  <c r="D383" i="1" s="1"/>
  <c r="C383" i="1" s="1"/>
  <c r="C387" i="1"/>
  <c r="C386" i="1"/>
  <c r="C385" i="1"/>
  <c r="C384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C382" i="1"/>
  <c r="C381" i="1"/>
  <c r="C380" i="1"/>
  <c r="C379" i="1"/>
  <c r="H378" i="1"/>
  <c r="G378" i="1"/>
  <c r="F378" i="1"/>
  <c r="C378" i="1" s="1"/>
  <c r="E378" i="1"/>
  <c r="D378" i="1"/>
  <c r="C377" i="1"/>
  <c r="C376" i="1"/>
  <c r="C375" i="1"/>
  <c r="C374" i="1"/>
  <c r="H373" i="1"/>
  <c r="H368" i="1" s="1"/>
  <c r="G373" i="1"/>
  <c r="G368" i="1" s="1"/>
  <c r="F373" i="1"/>
  <c r="F368" i="1" s="1"/>
  <c r="E373" i="1"/>
  <c r="E368" i="1" s="1"/>
  <c r="D373" i="1"/>
  <c r="D368" i="1" s="1"/>
  <c r="C368" i="1" s="1"/>
  <c r="C372" i="1"/>
  <c r="C371" i="1"/>
  <c r="C370" i="1"/>
  <c r="C369" i="1"/>
  <c r="C362" i="1"/>
  <c r="C361" i="1"/>
  <c r="C360" i="1"/>
  <c r="C359" i="1"/>
  <c r="H358" i="1"/>
  <c r="G358" i="1"/>
  <c r="F358" i="1"/>
  <c r="C358" i="1" s="1"/>
  <c r="E358" i="1"/>
  <c r="D358" i="1"/>
  <c r="C357" i="1"/>
  <c r="C356" i="1"/>
  <c r="C355" i="1"/>
  <c r="C354" i="1"/>
  <c r="H353" i="1"/>
  <c r="G353" i="1"/>
  <c r="F353" i="1"/>
  <c r="C353" i="1" s="1"/>
  <c r="E353" i="1"/>
  <c r="D353" i="1"/>
  <c r="C352" i="1"/>
  <c r="C351" i="1"/>
  <c r="C350" i="1"/>
  <c r="C349" i="1"/>
  <c r="H348" i="1"/>
  <c r="H343" i="1" s="1"/>
  <c r="G348" i="1"/>
  <c r="G343" i="1" s="1"/>
  <c r="F348" i="1"/>
  <c r="F343" i="1" s="1"/>
  <c r="E348" i="1"/>
  <c r="E343" i="1" s="1"/>
  <c r="D348" i="1"/>
  <c r="D343" i="1" s="1"/>
  <c r="C347" i="1"/>
  <c r="C346" i="1"/>
  <c r="C345" i="1"/>
  <c r="D329" i="1"/>
  <c r="D324" i="1" s="1"/>
  <c r="E329" i="1"/>
  <c r="E324" i="1" s="1"/>
  <c r="F329" i="1"/>
  <c r="F324" i="1" s="1"/>
  <c r="G329" i="1"/>
  <c r="G324" i="1" s="1"/>
  <c r="H329" i="1"/>
  <c r="H324" i="1" s="1"/>
  <c r="D330" i="1"/>
  <c r="D325" i="1" s="1"/>
  <c r="E330" i="1"/>
  <c r="E325" i="1" s="1"/>
  <c r="F330" i="1"/>
  <c r="F325" i="1" s="1"/>
  <c r="G330" i="1"/>
  <c r="G325" i="1" s="1"/>
  <c r="H330" i="1"/>
  <c r="H325" i="1" s="1"/>
  <c r="D331" i="1"/>
  <c r="D326" i="1" s="1"/>
  <c r="E331" i="1"/>
  <c r="E326" i="1" s="1"/>
  <c r="F331" i="1"/>
  <c r="F326" i="1" s="1"/>
  <c r="G331" i="1"/>
  <c r="G326" i="1" s="1"/>
  <c r="H331" i="1"/>
  <c r="H326" i="1" s="1"/>
  <c r="D332" i="1"/>
  <c r="D327" i="1" s="1"/>
  <c r="E332" i="1"/>
  <c r="E327" i="1" s="1"/>
  <c r="F332" i="1"/>
  <c r="F327" i="1" s="1"/>
  <c r="G332" i="1"/>
  <c r="G327" i="1" s="1"/>
  <c r="H332" i="1"/>
  <c r="H327" i="1" s="1"/>
  <c r="C342" i="1"/>
  <c r="C341" i="1"/>
  <c r="C340" i="1"/>
  <c r="C339" i="1"/>
  <c r="H338" i="1"/>
  <c r="G338" i="1"/>
  <c r="F338" i="1"/>
  <c r="E338" i="1"/>
  <c r="D338" i="1"/>
  <c r="C338" i="1"/>
  <c r="C337" i="1"/>
  <c r="C336" i="1"/>
  <c r="C335" i="1"/>
  <c r="C334" i="1"/>
  <c r="H333" i="1"/>
  <c r="H328" i="1" s="1"/>
  <c r="G333" i="1"/>
  <c r="G328" i="1" s="1"/>
  <c r="F333" i="1"/>
  <c r="F328" i="1" s="1"/>
  <c r="E333" i="1"/>
  <c r="E328" i="1" s="1"/>
  <c r="D333" i="1"/>
  <c r="D328" i="1" s="1"/>
  <c r="C333" i="1"/>
  <c r="C307" i="1"/>
  <c r="C306" i="1"/>
  <c r="C305" i="1"/>
  <c r="C304" i="1"/>
  <c r="H303" i="1"/>
  <c r="G303" i="1"/>
  <c r="F303" i="1"/>
  <c r="E303" i="1"/>
  <c r="D303" i="1"/>
  <c r="C303" i="1"/>
  <c r="C302" i="1"/>
  <c r="C301" i="1"/>
  <c r="C300" i="1"/>
  <c r="C299" i="1"/>
  <c r="H298" i="1"/>
  <c r="G298" i="1"/>
  <c r="F298" i="1"/>
  <c r="E298" i="1"/>
  <c r="D298" i="1"/>
  <c r="C298" i="1"/>
  <c r="C297" i="1"/>
  <c r="C296" i="1"/>
  <c r="C295" i="1"/>
  <c r="C294" i="1"/>
  <c r="H293" i="1"/>
  <c r="G293" i="1"/>
  <c r="F293" i="1"/>
  <c r="E293" i="1"/>
  <c r="D293" i="1"/>
  <c r="C293" i="1"/>
  <c r="C287" i="1"/>
  <c r="C286" i="1"/>
  <c r="C285" i="1"/>
  <c r="C284" i="1"/>
  <c r="C282" i="1"/>
  <c r="C281" i="1"/>
  <c r="C280" i="1"/>
  <c r="C279" i="1"/>
  <c r="C278" i="1"/>
  <c r="C277" i="1"/>
  <c r="C276" i="1"/>
  <c r="C275" i="1"/>
  <c r="C274" i="1"/>
  <c r="C263" i="1"/>
  <c r="C262" i="1"/>
  <c r="C261" i="1"/>
  <c r="C260" i="1"/>
  <c r="C259" i="1"/>
  <c r="C254" i="1"/>
  <c r="C253" i="1"/>
  <c r="C252" i="1"/>
  <c r="C251" i="1"/>
  <c r="C250" i="1"/>
  <c r="C244" i="1"/>
  <c r="C243" i="1"/>
  <c r="C242" i="1"/>
  <c r="C241" i="1"/>
  <c r="H240" i="1"/>
  <c r="G240" i="1"/>
  <c r="F240" i="1"/>
  <c r="C240" i="1" s="1"/>
  <c r="E240" i="1"/>
  <c r="D240" i="1"/>
  <c r="C239" i="1"/>
  <c r="C238" i="1"/>
  <c r="C237" i="1"/>
  <c r="C236" i="1"/>
  <c r="H235" i="1"/>
  <c r="G235" i="1"/>
  <c r="F235" i="1"/>
  <c r="C235" i="1" s="1"/>
  <c r="E235" i="1"/>
  <c r="D235" i="1"/>
  <c r="C230" i="1"/>
  <c r="C229" i="1"/>
  <c r="C228" i="1"/>
  <c r="C227" i="1"/>
  <c r="C226" i="1"/>
  <c r="C221" i="1"/>
  <c r="C220" i="1"/>
  <c r="C219" i="1"/>
  <c r="C218" i="1"/>
  <c r="C217" i="1"/>
  <c r="C216" i="1"/>
  <c r="C215" i="1"/>
  <c r="C214" i="1"/>
  <c r="C213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C211" i="1"/>
  <c r="C210" i="1"/>
  <c r="C209" i="1"/>
  <c r="C208" i="1"/>
  <c r="H207" i="1"/>
  <c r="G207" i="1"/>
  <c r="F207" i="1"/>
  <c r="C207" i="1" s="1"/>
  <c r="E207" i="1"/>
  <c r="D207" i="1"/>
  <c r="C206" i="1"/>
  <c r="C205" i="1"/>
  <c r="C204" i="1"/>
  <c r="C203" i="1"/>
  <c r="H202" i="1"/>
  <c r="G202" i="1"/>
  <c r="F202" i="1"/>
  <c r="C202" i="1" s="1"/>
  <c r="E202" i="1"/>
  <c r="D202" i="1"/>
  <c r="C201" i="1"/>
  <c r="C200" i="1"/>
  <c r="C199" i="1"/>
  <c r="C198" i="1"/>
  <c r="H197" i="1"/>
  <c r="G197" i="1"/>
  <c r="F197" i="1"/>
  <c r="C197" i="1" s="1"/>
  <c r="E197" i="1"/>
  <c r="D197" i="1"/>
  <c r="C196" i="1"/>
  <c r="C195" i="1"/>
  <c r="C194" i="1"/>
  <c r="C193" i="1"/>
  <c r="H192" i="1"/>
  <c r="H187" i="1" s="1"/>
  <c r="G192" i="1"/>
  <c r="G187" i="1" s="1"/>
  <c r="F192" i="1"/>
  <c r="F187" i="1" s="1"/>
  <c r="E192" i="1"/>
  <c r="E187" i="1" s="1"/>
  <c r="D192" i="1"/>
  <c r="D187" i="1" s="1"/>
  <c r="C191" i="1"/>
  <c r="C190" i="1"/>
  <c r="C189" i="1"/>
  <c r="C188" i="1"/>
  <c r="C186" i="1"/>
  <c r="C185" i="1"/>
  <c r="C184" i="1"/>
  <c r="C183" i="1"/>
  <c r="H182" i="1"/>
  <c r="G182" i="1"/>
  <c r="F182" i="1"/>
  <c r="C182" i="1" s="1"/>
  <c r="E182" i="1"/>
  <c r="D182" i="1"/>
  <c r="C181" i="1"/>
  <c r="C180" i="1"/>
  <c r="C179" i="1"/>
  <c r="C178" i="1"/>
  <c r="H177" i="1"/>
  <c r="G177" i="1"/>
  <c r="F177" i="1"/>
  <c r="C177" i="1" s="1"/>
  <c r="E177" i="1"/>
  <c r="D177" i="1"/>
  <c r="C176" i="1"/>
  <c r="C175" i="1"/>
  <c r="C174" i="1"/>
  <c r="C173" i="1"/>
  <c r="H172" i="1"/>
  <c r="G172" i="1"/>
  <c r="F172" i="1"/>
  <c r="C172" i="1" s="1"/>
  <c r="E172" i="1"/>
  <c r="D172" i="1"/>
  <c r="C171" i="1"/>
  <c r="C170" i="1"/>
  <c r="C169" i="1"/>
  <c r="C168" i="1"/>
  <c r="H167" i="1"/>
  <c r="G167" i="1"/>
  <c r="F167" i="1"/>
  <c r="C167" i="1" s="1"/>
  <c r="E167" i="1"/>
  <c r="D167" i="1"/>
  <c r="C166" i="1"/>
  <c r="C165" i="1"/>
  <c r="C164" i="1"/>
  <c r="C163" i="1"/>
  <c r="H162" i="1"/>
  <c r="G162" i="1"/>
  <c r="F162" i="1"/>
  <c r="C162" i="1" s="1"/>
  <c r="E162" i="1"/>
  <c r="D162" i="1"/>
  <c r="C161" i="1"/>
  <c r="C160" i="1"/>
  <c r="C159" i="1"/>
  <c r="C158" i="1"/>
  <c r="H157" i="1"/>
  <c r="G157" i="1"/>
  <c r="F157" i="1"/>
  <c r="C157" i="1" s="1"/>
  <c r="E157" i="1"/>
  <c r="D157" i="1"/>
  <c r="C156" i="1"/>
  <c r="C155" i="1"/>
  <c r="C154" i="1"/>
  <c r="C153" i="1"/>
  <c r="H152" i="1"/>
  <c r="G152" i="1"/>
  <c r="F152" i="1"/>
  <c r="C152" i="1" s="1"/>
  <c r="E152" i="1"/>
  <c r="D152" i="1"/>
  <c r="C147" i="1"/>
  <c r="C146" i="1"/>
  <c r="C145" i="1"/>
  <c r="C144" i="1"/>
  <c r="C142" i="1"/>
  <c r="C141" i="1"/>
  <c r="C140" i="1"/>
  <c r="C139" i="1"/>
  <c r="C137" i="1"/>
  <c r="C136" i="1"/>
  <c r="C135" i="1"/>
  <c r="C134" i="1"/>
  <c r="H133" i="1"/>
  <c r="G133" i="1"/>
  <c r="F133" i="1"/>
  <c r="C133" i="1" s="1"/>
  <c r="E133" i="1"/>
  <c r="D133" i="1"/>
  <c r="C128" i="1"/>
  <c r="C127" i="1"/>
  <c r="C126" i="1"/>
  <c r="C125" i="1"/>
  <c r="C124" i="1"/>
  <c r="C120" i="1"/>
  <c r="C121" i="1"/>
  <c r="C122" i="1"/>
  <c r="C123" i="1"/>
  <c r="C118" i="1"/>
  <c r="C105" i="1"/>
  <c r="C106" i="1"/>
  <c r="C107" i="1"/>
  <c r="C108" i="1"/>
  <c r="H119" i="1"/>
  <c r="G119" i="1"/>
  <c r="F119" i="1"/>
  <c r="E119" i="1"/>
  <c r="D119" i="1"/>
  <c r="C117" i="1"/>
  <c r="C116" i="1"/>
  <c r="C115" i="1"/>
  <c r="H114" i="1"/>
  <c r="H109" i="1" s="1"/>
  <c r="G114" i="1"/>
  <c r="G109" i="1" s="1"/>
  <c r="F114" i="1"/>
  <c r="F109" i="1" s="1"/>
  <c r="E114" i="1"/>
  <c r="E109" i="1" s="1"/>
  <c r="D114" i="1"/>
  <c r="D109" i="1" s="1"/>
  <c r="C113" i="1"/>
  <c r="C112" i="1"/>
  <c r="C111" i="1"/>
  <c r="C110" i="1"/>
  <c r="C100" i="1"/>
  <c r="C101" i="1"/>
  <c r="C102" i="1"/>
  <c r="C73" i="1"/>
  <c r="C72" i="1"/>
  <c r="C71" i="1"/>
  <c r="C70" i="1"/>
  <c r="H69" i="1"/>
  <c r="G69" i="1"/>
  <c r="F69" i="1"/>
  <c r="C69" i="1" s="1"/>
  <c r="E69" i="1"/>
  <c r="D69" i="1"/>
  <c r="C48" i="1"/>
  <c r="C47" i="1"/>
  <c r="C46" i="1"/>
  <c r="C45" i="1"/>
  <c r="H44" i="1"/>
  <c r="G44" i="1"/>
  <c r="F44" i="1"/>
  <c r="C44" i="1" s="1"/>
  <c r="E44" i="1"/>
  <c r="D44" i="1"/>
  <c r="C93" i="1"/>
  <c r="C92" i="1"/>
  <c r="C91" i="1"/>
  <c r="C90" i="1"/>
  <c r="H89" i="1"/>
  <c r="H84" i="1" s="1"/>
  <c r="G89" i="1"/>
  <c r="G84" i="1" s="1"/>
  <c r="F89" i="1"/>
  <c r="F84" i="1" s="1"/>
  <c r="E89" i="1"/>
  <c r="E84" i="1" s="1"/>
  <c r="D89" i="1"/>
  <c r="D84" i="1" s="1"/>
  <c r="C84" i="1" s="1"/>
  <c r="C83" i="1"/>
  <c r="C82" i="1"/>
  <c r="C81" i="1"/>
  <c r="C80" i="1"/>
  <c r="H79" i="1"/>
  <c r="H74" i="1" s="1"/>
  <c r="G79" i="1"/>
  <c r="G74" i="1" s="1"/>
  <c r="F79" i="1"/>
  <c r="F74" i="1" s="1"/>
  <c r="E79" i="1"/>
  <c r="E74" i="1" s="1"/>
  <c r="D79" i="1"/>
  <c r="D74" i="1" s="1"/>
  <c r="C74" i="1" s="1"/>
  <c r="C65" i="1"/>
  <c r="C66" i="1"/>
  <c r="C67" i="1"/>
  <c r="C68" i="1"/>
  <c r="C55" i="1"/>
  <c r="C56" i="1"/>
  <c r="C57" i="1"/>
  <c r="C58" i="1"/>
  <c r="E29" i="1"/>
  <c r="E24" i="1" s="1"/>
  <c r="F29" i="1"/>
  <c r="F24" i="1" s="1"/>
  <c r="G29" i="1"/>
  <c r="G24" i="1" s="1"/>
  <c r="H29" i="1"/>
  <c r="H24" i="1" s="1"/>
  <c r="C29" i="1"/>
  <c r="C31" i="1"/>
  <c r="C32" i="1"/>
  <c r="C33" i="1"/>
  <c r="G104" i="1"/>
  <c r="G99" i="1"/>
  <c r="G64" i="1"/>
  <c r="G54" i="1"/>
  <c r="D104" i="1"/>
  <c r="D99" i="1"/>
  <c r="D64" i="1"/>
  <c r="D54" i="1"/>
  <c r="G398" i="1" l="1"/>
  <c r="G22" i="1"/>
  <c r="D273" i="1"/>
  <c r="G273" i="1"/>
  <c r="E273" i="1"/>
  <c r="D49" i="1"/>
  <c r="D94" i="1"/>
  <c r="G49" i="1"/>
  <c r="G94" i="1"/>
  <c r="C79" i="1"/>
  <c r="C89" i="1"/>
  <c r="C192" i="1"/>
  <c r="C348" i="1"/>
  <c r="C373" i="1"/>
  <c r="C388" i="1"/>
  <c r="F398" i="1"/>
  <c r="H398" i="1"/>
  <c r="C443" i="1"/>
  <c r="C553" i="1"/>
  <c r="C26" i="1"/>
  <c r="C143" i="1"/>
  <c r="H22" i="1"/>
  <c r="E22" i="1"/>
  <c r="H273" i="1"/>
  <c r="F273" i="1"/>
  <c r="C308" i="1"/>
  <c r="F22" i="1"/>
  <c r="F245" i="1"/>
  <c r="C398" i="1"/>
  <c r="E323" i="1"/>
  <c r="F323" i="1"/>
  <c r="G323" i="1"/>
  <c r="H323" i="1"/>
  <c r="D138" i="1"/>
  <c r="H138" i="1"/>
  <c r="G138" i="1"/>
  <c r="F138" i="1"/>
  <c r="E138" i="1"/>
  <c r="D212" i="1"/>
  <c r="H212" i="1"/>
  <c r="G212" i="1"/>
  <c r="G19" i="1" s="1"/>
  <c r="G14" i="1" s="1"/>
  <c r="F212" i="1"/>
  <c r="E212" i="1"/>
  <c r="D24" i="1"/>
  <c r="D19" i="1" s="1"/>
  <c r="C343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C24" i="1"/>
  <c r="D323" i="1"/>
  <c r="C328" i="1"/>
  <c r="D528" i="1"/>
  <c r="C533" i="1"/>
  <c r="C18" i="1"/>
  <c r="C17" i="1"/>
  <c r="C16" i="1"/>
  <c r="C15" i="1"/>
  <c r="C323" i="1"/>
  <c r="C327" i="1"/>
  <c r="C326" i="1"/>
  <c r="C325" i="1"/>
  <c r="C324" i="1"/>
  <c r="C528" i="1"/>
  <c r="C532" i="1"/>
  <c r="C531" i="1"/>
  <c r="C530" i="1"/>
  <c r="C529" i="1"/>
  <c r="C332" i="1"/>
  <c r="C331" i="1"/>
  <c r="C330" i="1"/>
  <c r="C329" i="1"/>
  <c r="C95" i="1"/>
  <c r="C98" i="1"/>
  <c r="C97" i="1"/>
  <c r="C96" i="1"/>
  <c r="C119" i="1"/>
  <c r="C109" i="1"/>
  <c r="C187" i="1"/>
  <c r="C212" i="1"/>
  <c r="C114" i="1"/>
  <c r="C248" i="1"/>
  <c r="C273" i="1" l="1"/>
  <c r="C247" i="1"/>
  <c r="C249" i="1"/>
  <c r="C20" i="1"/>
  <c r="C21" i="1"/>
  <c r="E64" i="1"/>
  <c r="F64" i="1"/>
  <c r="H64" i="1"/>
  <c r="E54" i="1"/>
  <c r="E49" i="1" s="1"/>
  <c r="F54" i="1"/>
  <c r="F49" i="1" s="1"/>
  <c r="H54" i="1"/>
  <c r="H49" i="1" s="1"/>
  <c r="C49" i="1" l="1"/>
  <c r="C246" i="1"/>
  <c r="C64" i="1"/>
  <c r="C54" i="1"/>
  <c r="C22" i="1"/>
  <c r="C245" i="1" l="1"/>
  <c r="E5" i="2"/>
  <c r="D5" i="2"/>
  <c r="C5" i="2"/>
  <c r="B4" i="2"/>
  <c r="B3" i="2"/>
  <c r="B2" i="2"/>
  <c r="B5" i="2" l="1"/>
  <c r="C103" i="1" l="1"/>
  <c r="H104" i="1"/>
  <c r="F104" i="1"/>
  <c r="F99" i="1" l="1"/>
  <c r="H99" i="1"/>
  <c r="E104" i="1"/>
  <c r="C104" i="1" s="1"/>
  <c r="E99" i="1"/>
  <c r="E94" i="1" s="1"/>
  <c r="E19" i="1" s="1"/>
  <c r="H94" i="1" l="1"/>
  <c r="F94" i="1"/>
  <c r="C99" i="1"/>
  <c r="F19" i="1" l="1"/>
  <c r="F14" i="1" s="1"/>
  <c r="H19" i="1"/>
  <c r="H14" i="1" s="1"/>
  <c r="C94" i="1"/>
  <c r="E14" i="1"/>
  <c r="C14" i="1" s="1"/>
  <c r="C23" i="1"/>
  <c r="C138" i="1"/>
  <c r="C19" i="1"/>
  <c r="D14" i="1"/>
</calcChain>
</file>

<file path=xl/sharedStrings.xml><?xml version="1.0" encoding="utf-8"?>
<sst xmlns="http://schemas.openxmlformats.org/spreadsheetml/2006/main" count="861" uniqueCount="228">
  <si>
    <t>2015 год</t>
  </si>
  <si>
    <t>2016 год</t>
  </si>
  <si>
    <t xml:space="preserve">2017 год </t>
  </si>
  <si>
    <t xml:space="preserve">в том числе по годам </t>
  </si>
  <si>
    <t>ед. изм.</t>
  </si>
  <si>
    <t xml:space="preserve">2015 год 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</si>
  <si>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</si>
  <si>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</si>
  <si>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</si>
  <si>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</si>
  <si>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</si>
  <si>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</si>
  <si>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%</t>
  </si>
  <si>
    <t xml:space="preserve">Администрация Верещагинского муниципального района 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</si>
  <si>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</si>
  <si>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</si>
  <si>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</si>
  <si>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</si>
  <si>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</si>
  <si>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</si>
  <si>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</si>
  <si>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</si>
  <si>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</si>
  <si>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</si>
  <si>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</si>
  <si>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</si>
  <si>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да/нет</t>
  </si>
  <si>
    <t>нет</t>
  </si>
  <si>
    <t>да</t>
  </si>
  <si>
    <t>"Развитие системы образования Верещагинского муниципального района на 2014-2018 годы"</t>
  </si>
  <si>
    <t>Приложение к муниципальной программе "Развитие системы образования Верещагинского муниципального района на 2014-2018 годы"</t>
  </si>
  <si>
    <t xml:space="preserve">Управление образования администрации Верещагинского муниципального района </t>
  </si>
  <si>
    <t>2014 год</t>
  </si>
  <si>
    <t xml:space="preserve">2018 год </t>
  </si>
  <si>
    <t xml:space="preserve">Управление образования администрации Верещагинского муниципального района  </t>
  </si>
  <si>
    <t>Мероприятие 2.1.1. Внедрение системы оценки качества дошкольного образования и ее информационное мониторинговое сопровождение</t>
  </si>
  <si>
    <t>Мероприятие 2.1.2. Формирование внутренней системы оценки качества общего образования</t>
  </si>
  <si>
    <t>Основное мероприятие 2.2. Обеспечение инновационного характера содержания общего образования учащихся выпускных классов</t>
  </si>
  <si>
    <t>Мероприятие 2.2.1. Создание условий для  функционирования сетевых групп в базовой школе</t>
  </si>
  <si>
    <t>Мероприятие 2.2.2. Привлечение преподавателей организаций высшего образования для подготовки выпускников к итоговой аттестации</t>
  </si>
  <si>
    <t>Мероприятие 2.2.3. Разработка и внедрение муниципальной системы оценки качества общего образования</t>
  </si>
  <si>
    <t>Основное мероприятие 2.3. Повышение эффективности системы дополнительного образования детей</t>
  </si>
  <si>
    <t>Мероприятие 2.3.1. Участие в апробации региональных моделей государственно-частного партнерства в части предоставлении услуг дополнительного образования детей</t>
  </si>
  <si>
    <t>Мероприятие 2.3.2. Внедрение региональной системы оценки качества дополнительного образования детей и  организация внутреннего мониторинга  эффективности деятельности муниципальных организаций дополнительного образования детей</t>
  </si>
  <si>
    <t xml:space="preserve">Основное мероприятие 2.4. Повышение безопасности дорожного движения </t>
  </si>
  <si>
    <t>Мероприятие 2.4.1. Проведение массовых детских мероприятий и конкурсов по профилактике детского дорожно-транспортного травматизма</t>
  </si>
  <si>
    <t>Мероприятие 2.4.2. Участие детей в краевых конкурсах по безопасности дорожного движения</t>
  </si>
  <si>
    <t>Мероприятие 2.5.1. Формирование и обновление районного банка данных «Одаренные дети»</t>
  </si>
  <si>
    <t>Мероприятие 2.5.2. Информирование населения о достижениях одаренных школьников</t>
  </si>
  <si>
    <t>Мероприятие 2.5.3. Обучение одаренных детей  и слабоуспевающих учащихся по индивидуальным учебным планам</t>
  </si>
  <si>
    <t>Мероприятие 2.5.6. Участие обучающихся в межмуниципальных, межрегиональных, региональных и всероссийских мероприятиях</t>
  </si>
  <si>
    <t>Мероприятие 2.5.7. Торжественный прием главой Верещагинского муниципального района одаренных выпускников</t>
  </si>
  <si>
    <t>Мероприятие 2.6.3. Бюджетные инвестиции на приобретение жилых помещений для формирования специализированного жилищного фонда Верещагинского муниципального района</t>
  </si>
  <si>
    <t>Мероприятие 2.6.4. Профессиональная переподготовка руководителей дошкольных образовательных организаций</t>
  </si>
  <si>
    <t>Мероприятие 2.6.5. Профессиональная переподготовка руководителей общеобразовательных организаций</t>
  </si>
  <si>
    <t xml:space="preserve">Мероприятие 2.6.6. Профессиональная переподготовка руководителей организаций дополнительного образования </t>
  </si>
  <si>
    <t>Мероприятие 2.6.7. Научная поддержка педагогических коллективов</t>
  </si>
  <si>
    <t>Мероприятие 2.6.8. Повышение квалификации педагогов, осуществляющих подготовку обучающихся к государственной итоговой аттестации</t>
  </si>
  <si>
    <t xml:space="preserve">Мероприятие 2.6.9. Реализация проекта «Мобильный учитель» </t>
  </si>
  <si>
    <t>Мероприятие 2.6.10. Поддержка педагогов, работающих с социально неблагополучными семьями</t>
  </si>
  <si>
    <t>Мероприятие 2.6.11. Повышение квалификации педагогических работников</t>
  </si>
  <si>
    <t xml:space="preserve">Мероприятие 2.6.12. Проведение районных мероприятий с работниками образования </t>
  </si>
  <si>
    <t xml:space="preserve">Мероприятие 2.6.14. Транспортное обеспечение квалифицированных педагогических работников МБОУ "Нижне-Галинская ООШ" в целях ликвидации педагогических вакансий </t>
  </si>
  <si>
    <t>Мероприятие 2.6.16. Предоставление мер социальной поддержки педагогическим работникам образовательных организаций</t>
  </si>
  <si>
    <t>Основное мероприятие 3.1. Эффективное выполнение функций, связанных с реализацией вопросов местного значения в сфере образования</t>
  </si>
  <si>
    <t>Мероприятие 3.1.1. Содержание органов местного самоуправления за счет средств местного бюджета</t>
  </si>
  <si>
    <t>Мероприятие 3.1.2. Сопровождение, поддержка и развитие программного обеспечения объектов ИТ-инфраструктуры, автоматизации бюджетных процессов</t>
  </si>
  <si>
    <t>Основное мероприятие 3.2. Реализация делегированных государственных полномочий в сфере образования</t>
  </si>
  <si>
    <t>Мероприятие 3.2.1. Мероприятия по организации оздоровления и отдыха детей</t>
  </si>
  <si>
    <t>Мероприятие 3.2.2. Обеспечение воспитания и обучения детей-инвалидов в дошкольных образовательных организациях и на дому</t>
  </si>
  <si>
    <t>Мероприятие 3.2.3. 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</si>
  <si>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2.1.1. Доля граждан, удовлетворенных дошкольным образованием (по результатам социологических исследований)</t>
  </si>
  <si>
    <t>Показатель 2.1.2. Доля организаций общего образования, имеющих внутреннюю систему оценки качества общего образования</t>
  </si>
  <si>
    <t>Показатель 2.2.1. Доля старшеклассников, обучающихся по индивидуальным образовательным программам в соответствии с образовательными запросами</t>
  </si>
  <si>
    <t>Показатель 2.2.3. Доля граждан, удовлетворенных общим образованием (по результатам социологических исследований)</t>
  </si>
  <si>
    <t>Показатель 2.3.1. Наличие муниципального механизма использования ресурсов негосударственного сектора в предоставлении услуг дополнительного образования детей</t>
  </si>
  <si>
    <t>Показатель 2.4.2. Увеличение количества участников в краевых конкурсах по безопасности дорожного движения</t>
  </si>
  <si>
    <t>Показатель 2.5.1. Наличие районного банка данных «Одаренные дети»</t>
  </si>
  <si>
    <t>Показатель 2.5.2. Наличие публичного отчета перед родительской общественностью муниципального района</t>
  </si>
  <si>
    <t>Показатель 3.1.1. Уровень выполнения значений целевых показателей муниципальной программы</t>
  </si>
  <si>
    <t>Основное мероприятие 1.1. Предоставление дошкольного образования в дошкольных образовательных организациях</t>
  </si>
  <si>
    <t>Мероприятие 1.1.1.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</si>
  <si>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Мероприятие 1.1.3. Обеспечение воспитания и обучения детей-инвалидов в дошкольных образовательных организациях и на дому</t>
  </si>
  <si>
    <t>Мероприятие 1.1.4. 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</si>
  <si>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1.2. Предоставление дошкольного, общего (начального, основного, среднего) образования, а также дополнительного образования в общеобразовательных организациях</t>
  </si>
  <si>
    <t>Мероприятие 1.2.1. 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</si>
  <si>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Мероприятие 1.2.4. Выплата вознаграждения за выполнение функций классного руководителя педагогическим работникам образовательных организаций</t>
  </si>
  <si>
    <t>Основное мероприятие 1.3. Предоставление дополнительного образования в организациях дополнительного образования</t>
  </si>
  <si>
    <t>Основное мероприятие 2.5. Создание условий для развития молодых талантов и детей с высокой мотивацией к обучению, детей "группы риска"</t>
  </si>
  <si>
    <t>Мероприятие 2.5.5. Оказание муниципальных услуг, выполнение работ бюджетными и автономными учреждениями за счет средств местного бюджета</t>
  </si>
  <si>
    <t>Мероприятие 2.5.4. Материально-техническая поддержка центра дистанционного обучения одаренных школьников</t>
  </si>
  <si>
    <t xml:space="preserve">Основное мероприятие 2.6. Повышение эффективности работы руководящих и педагогических кадров в системе образования </t>
  </si>
  <si>
    <t>Показатель 1.1.1. Доля дошкольных организаций, имеющих программы, соответствующие требованиям ФГОС ДО</t>
  </si>
  <si>
    <t>Показатель 1.1.2. Средний показатель выполнения муниципального задания дошкольными образовательными организациями</t>
  </si>
  <si>
    <t>Показатель 1.1.3. Количество детей-инвалидов в дошкольных образовательных организациях и на дому</t>
  </si>
  <si>
    <t>Показатель 1.1.4. Доля родителей (законных представителей), которым предоставляется выплата компенсации части родительской платы за присмотр и уход от общего количества детей охваченных дошкольным образованием</t>
  </si>
  <si>
    <t>Показатель 1.2.1. Доля обучающихся по ФГОС начального общего образования и основного общего образования</t>
  </si>
  <si>
    <t xml:space="preserve">Показатель 1.2.2. Средний показатель выполнения муниципального задания общеобразовательными организациями  </t>
  </si>
  <si>
    <t>Показатель 1.2.3. Средний показатель выполнения муниципального задания специальными общеобразовательными организациями</t>
  </si>
  <si>
    <t>Показатель 1.2.4. Количество педагогов, получающих ежемесячное денежное вознаграждение</t>
  </si>
  <si>
    <t>Показатель 1.3.1. Средний показатель выполнения муниципального задания организациями дополнительного образования</t>
  </si>
  <si>
    <t xml:space="preserve">Показатель 2.3.2. Охват детей в возрасте 5-18 лет программами ДОД (удельный вес численности детей, получающих услуги ДОД, в общей численности детей в возрасте 5-18 лет)            </t>
  </si>
  <si>
    <t>Показатель 2.5.3.  Доля детей, обучающихся по индивидуальным учебным планам в соответствии с образовательными потребностями участников образовательных отношений</t>
  </si>
  <si>
    <t>Показатель 2.5.4. Доля учащихся района, ставших победителями и призерами краевых мероприятий, от общего количества участников</t>
  </si>
  <si>
    <t>Показатель 2.5.5. Доля фактически проведенных мероприятий от плановых</t>
  </si>
  <si>
    <t>Муниципальная программа"Развитие системы образования Верещагинского муниципального района на 2014-2018 годы"</t>
  </si>
  <si>
    <t xml:space="preserve">Подпрограмма 1 "Оказание муниципальных услуг населению Верещагинского района в сфере образования" </t>
  </si>
  <si>
    <t>Мероприятие 1.1.2. Оказание муниципальных услуг, выполнение работ бюджетными и автономными учреждениями за счет средств местного бюджета</t>
  </si>
  <si>
    <t>Мероприятие 1.2.2. Оказание муниципальных услуг, выполнение работ бюджетными и автономными учреждениями за счет средств местного бюджета</t>
  </si>
  <si>
    <t>Мероприятие 1.2.3. 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</si>
  <si>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Мероприятие 1.3.1. Оказание муниципальных услуг, выполнение работ бюджетными и автономными учреждениями за счет средств местного бюджета</t>
  </si>
  <si>
    <t>Основное мероприятие 1.4. Диагностическая, коррекционная, консультативная и методическая помощь, а также информационно-аналитическая, просветительская и профилактическая работа</t>
  </si>
  <si>
    <t>Мероприятие 1.4.1. Оказание муниципальных услуг, выполнение работ бюджетными и автономными учреждениями за счет средств местного бюджета</t>
  </si>
  <si>
    <t>Показатель 1.4.1. Средний показатель выполнения муниципального задания образовательными организациями (МБОУ "ЦПМСС")</t>
  </si>
  <si>
    <t>Основное мероприятие 1.5. Административное обеспечение деятельности образовательных организаций</t>
  </si>
  <si>
    <t>Мероприятие 1.5.1.Обеспечение деятельности казенных учреждений за счет средств местного бюджета</t>
  </si>
  <si>
    <t xml:space="preserve">Мероприятие 1.5.2. Переоформление и получение лицензий на осуществление образовательной деятельности, прохождение государственной аккредитации и внесение изменений в уставы организациями образования </t>
  </si>
  <si>
    <t>Показатель 1.5.1. Освоение сметного финансирования МКУ "РИМЦ"</t>
  </si>
  <si>
    <t>Показатель 1.5.2. Доля образовательных организаций, в которых нормативно-правовая база соответствует ФЗ № 273 от 21.12.2012г.</t>
  </si>
  <si>
    <t>Основное мероприятие 1.6. Строительство, реконструкция и материально-техническое оснащение образовательных организаций в целях создания дополнительных мест дошкольного и общего образования</t>
  </si>
  <si>
    <t xml:space="preserve">Мероприятие 1.6.1.Строительство современного детского сада на 140 мест в г. Верещагино </t>
  </si>
  <si>
    <t>Показатель 1.6.1. Охват детей в возрасте до 3 лет услугами дошкольного образования</t>
  </si>
  <si>
    <t>Мероприятие 1.6.2. Детский сад на 140 мест по ул. Восточная, 2 с модульной котельной в г. Верещагино Пермского края</t>
  </si>
  <si>
    <t>Мероприятие 1.6.3. Материально-техническое оснащение образовательных организаций в целях создания дополнительных мест дошкольного образования</t>
  </si>
  <si>
    <t>Показатель 1.6.2. Охват детей в возрасте от 3 до 7 лет услугами дошкольного образования</t>
  </si>
  <si>
    <t>Показатель 1.6.3. Охват детей в возрасте от 3 до 7 лет услугами дошкольного образования</t>
  </si>
  <si>
    <t>Мероприятие 1.6.4. Строительство нового современного здания школы на 1000 мест в г. Верещагино, реконструкция существующих зданий школ в г. Верещагино</t>
  </si>
  <si>
    <t>Показатель 1.6.4. Доля обучающихся во вторую смену в организациях общего образования</t>
  </si>
  <si>
    <t xml:space="preserve">Основное мероприятие 1.7. Приведение образовательных организаций в нормативное состояние </t>
  </si>
  <si>
    <t>Мероприятие 1.7.1. Ремонт и капитальный ремонт зданий и сооружений организаций образования</t>
  </si>
  <si>
    <t>Показатель 1.7.1. Доля образовательных организаций, с учетом филиалов и структурных подразделений, имеющих бессрочные лицензии на право ведения образовательной деятельности</t>
  </si>
  <si>
    <t>Мероприятие 1.7.2. Приобретение и установка оборудования для организаций образования</t>
  </si>
  <si>
    <t>Показатель 1.7.2. Доля образовательных организаций, установивших ПАК «Стрелец-мониторинг»</t>
  </si>
  <si>
    <t>Мероприятие 1.7.3. Обработка чердачных помещений организаций образования</t>
  </si>
  <si>
    <t xml:space="preserve">Показатель1.7.3. Доля образовательных организаций, имеющих акты по обработке чердачных помещений </t>
  </si>
  <si>
    <t>Мероприятие 1.7.4. Усиление антитеррористической защищенности организаций образования</t>
  </si>
  <si>
    <t xml:space="preserve">Показатель 1.7.4. Доля образовательных организаций, выполнивших мероприятия по усилению антитеррористической защищенности </t>
  </si>
  <si>
    <t>Мероприятие 1.7.5. Оборудование игровых и физкультурных площадок образовательных организаций в соответствии с нормативными требованиями</t>
  </si>
  <si>
    <t>Показатель 1.7.5. Доля дошкольных образовательных организаций, имеющих игровые и физкультурные площадки, оборудованные в соответствии с ФГОС</t>
  </si>
  <si>
    <t>Мероприятие 1.7.6. Создание условий доступной среды для детей с ограниченными возможностями здоровья в образовательных организациях</t>
  </si>
  <si>
    <t>Показатель 1.7.6. Доля образовательных организаций имеющих условия доступной среды для детей с ограниченными возможностями здоровья</t>
  </si>
  <si>
    <t>Мероприятие 1.7.7. Оснащение медицинских кабинетов образовательных организаций</t>
  </si>
  <si>
    <t>Показатель 1.7.7. Доля образовательных организаций, с учетом филиалов и структурных подразделений, имеющих оборудованные медицинские кабинеты в соответствии с нормативными требованиями</t>
  </si>
  <si>
    <t>Показатель 1.7.8. Доля образовательных организаций, готовых к началу учебного года</t>
  </si>
  <si>
    <t>Мероприятие 1.7.8.  Приобретение и установка противопожарных дверей для организаций образования</t>
  </si>
  <si>
    <t>Основное мероприятие 1.8. Обеспечение реализации 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 (администрирование и управление процессом)</t>
  </si>
  <si>
    <t>Мероприятие 1.8.1. Создание циклограммы деятельности УО, направленной на обеспечение Плана мероприятий (дорожная карта)</t>
  </si>
  <si>
    <t>Показатель 1.8.1.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</si>
  <si>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Мероприятие 1.8.2. Годовой план деятельности по реализации  Плана мероприятий (дорожная карта)</t>
  </si>
  <si>
    <t>Показатель 1.8.2.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</si>
  <si>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Мероприятие 1.8.3. Мониторинг образовательных организаций  по  выполнению Плана мероприятий (дорожная карта); кластерный рейтинг образовательным организациям по итогам мониторинга</t>
  </si>
  <si>
    <t>Показатель 1.8.3.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</si>
  <si>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Показатель 1.8.4.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</si>
  <si>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Мероприятие 1.8.4. Информирование населения Верещагинского муниципального района через СМИ и сайт о реализации Плана мероприятий (дорожная карта)</t>
  </si>
  <si>
    <t>Основное мероприятие 1.9. Организация транспортного обеспечения обучающихся образовательных организаций</t>
  </si>
  <si>
    <t>Мероприятие 1.9.1. Транспортное обеспечение обучающихся образовательных организаций</t>
  </si>
  <si>
    <t>Показатель 1.9.1. Доля учащихся проживающих в отдаленных территориях, охваченных подвозом</t>
  </si>
  <si>
    <t>Администрация Верещагинского муниципального района</t>
  </si>
  <si>
    <t>Мероприятие 1.9.2. Приобретение автотранспорта для перевозки обучающихся образовательных организаций</t>
  </si>
  <si>
    <t xml:space="preserve">Управление образования администрации Верещагинского муниципального района   </t>
  </si>
  <si>
    <t xml:space="preserve">Показатель 1.9.2. Наличие транспорта для перевозки обучающихся образовательных организаций  </t>
  </si>
  <si>
    <t>Мероприятие 1.9.3. Обеспечение питанием учащихся 1-й ступени, ожидающих перевозку к месту жительства в группах продленного дня</t>
  </si>
  <si>
    <t xml:space="preserve">Показатель 1.9.3. Обеспечение питанием учащихся 1-й ступени, ожидающих транспортное обеспечение в группах продленного дня </t>
  </si>
  <si>
    <t>Мероприятие 1.9.4. Оснащение школьного автотранспорта техническими средства контроля (тахографами)</t>
  </si>
  <si>
    <t xml:space="preserve">Показатель 1.9.4. Доля школьного автотранспорта, оснащенного техническими средствами контроля (тахографами) </t>
  </si>
  <si>
    <t>Основное мероприятие 1.10. Организация отдыха и оздоровления детей в каникулярное время</t>
  </si>
  <si>
    <t xml:space="preserve">Мероприятие 1.10.1. Мероприятия по организации оздоровления и отдыха детей </t>
  </si>
  <si>
    <t>Показатель 1.10.1. Доля детей занятых в летний период согласно утвержденной дислокации</t>
  </si>
  <si>
    <t>Показатель 1.10.2. Удовлетворенность населения района организацией отдыха и оздоровления детей (наличие жалоб)</t>
  </si>
  <si>
    <t>Основное мероприятие 1.11. Организация питания обучающихся образовательных организаций, обеспечение одеждой обучающихся из многодетных малоимущих семей в общеобразовательных организациях</t>
  </si>
  <si>
    <t>Мероприятие 1.11.1. Приобретение автотранспорта для перевозки пищевых продуктов и горячего питания</t>
  </si>
  <si>
    <t>Показатель 1.11.2. Обеспечение детей горячим питанием</t>
  </si>
  <si>
    <t>Подпрограмма 2 "Инновационный характер развития системы образования"</t>
  </si>
  <si>
    <t xml:space="preserve">Основное мероприятие 2.1. Обеспечение высокого качества услуг и достижение новых образовательных результатов </t>
  </si>
  <si>
    <t>Показатель 2.2.2. Доля учащихся с 225 баллами и выше по результатам ЕГЭ, по отношению ко всем обучающимся, сдающим ЕГЭ</t>
  </si>
  <si>
    <t>Показатель 2.5.6. Количество участников и победителей в межмуниципальных, межрегиональных, региональных и всероссийских мероприятиях</t>
  </si>
  <si>
    <t>чел.</t>
  </si>
  <si>
    <t>Показатель 2.5.7. Рост численности учащихся одаренных выпускников 2 и 3 уровней обучения</t>
  </si>
  <si>
    <t>Мероприятие 2.6.1. Обеспечение информационного сопровождения  мероприятий  по введению эффективного контракта: проведение разъяснительной работы в трудовых коллективах; публикации в средствах массовой информации; проведение совещаний, семинаров</t>
  </si>
  <si>
    <t>Мероприятие 2.6.2. Участие в  мониторинге влияния внедрения эффективного контракта по направлениям: качество образовательных услуг, выявление лучших практик</t>
  </si>
  <si>
    <t xml:space="preserve">Показатель 2.6.2. Удельный вес образовательных организаций, в которых оценка деятельности организации, ее руководителя и основных категорий работников осуществляется на основании показателей эффективности деятельности муниципальных образовательных организаций </t>
  </si>
  <si>
    <t xml:space="preserve">Показатель 2.6.1. Удельный вес образовательных организаций, в которых оценка деятельности организации, ее руководителя и основных категорий работников осуществляется на основании показателей эффективности деятельности муниципальных образовательных организаций </t>
  </si>
  <si>
    <t xml:space="preserve">Управление имущественных отношений и инфраструктуры администрации Верещагинского муниицпального района </t>
  </si>
  <si>
    <t>Показатель 2.6.4. Доля руководителей дошкольных образовательных организаций, прошедших профессиональную переподготовку</t>
  </si>
  <si>
    <t>Показатель 2.6.5. Доля руководителей общеобразовательных организаций, прошедших профессиональную переподготовку</t>
  </si>
  <si>
    <t>Показатель 2.6.6. Доля руководителей организаций дополнительного образования, прошедших профессиональную переподготовку</t>
  </si>
  <si>
    <t>Показатель 2.6.9. Количество высококвалифицированных педагогических работников, осуществляющих деятельность в образовательных организациях, расположенных в отдаленных населенных пунктах, с использованием автомобиля</t>
  </si>
  <si>
    <t>Показатель 2.6.10. Отношение количества преступлений, совершенных несовершеннолетними в текущий период, к аналогичному показателю в предыдущем периоде</t>
  </si>
  <si>
    <t xml:space="preserve">Показатель 2.6.11. Доля педагогов организаций образования, прошедших повышение квалификации </t>
  </si>
  <si>
    <t>Показатель 2.6.12. Доля фактически проведенных мероприятий от плановых</t>
  </si>
  <si>
    <t xml:space="preserve">Показатель 2.6.13. Количество педагогов, обеспечивших достижения школьников на краевом и федеральном уровнях, участников и победителей профессиональных конкурсов краевого и федерального уровней </t>
  </si>
  <si>
    <t xml:space="preserve">Мероприятие 2.6.13. Стимулирование педагогов, обеспечивающих достижения школьников на краевом и федеральном уровнях, участников и победителей конкурсов краевого и федерального уровней </t>
  </si>
  <si>
    <t>Показатель 2.6.14. Наличие педагогических вакансий</t>
  </si>
  <si>
    <t>Мероприятие 2.6.15. Проведение обучающих семинаров, учеб для бухгалтерских служб учреждений системы образования</t>
  </si>
  <si>
    <t>Показатель 2.6.15. Количество работников бухгалтерских служб прошедших обучение</t>
  </si>
  <si>
    <t>Показатель 2.6.16. Количество получателей, которым предоставляются меры социальной поддержки (23 статья закона 308-ПК от 12.03.2014г.)</t>
  </si>
  <si>
    <t>Подпрограмма 3 "Обеспечение реализации муниципальной программы"</t>
  </si>
  <si>
    <t>Показатель 3.2.1. Уровень освоения бюджетных ассигнований по осуществлению делегированных полномочий</t>
  </si>
  <si>
    <t>Показатель 3.2.2. Уровень освоения бюджетных ассигнований по осуществлению делегированных полномочий</t>
  </si>
  <si>
    <t>Показатель 3.2.3. Уровень освоения бюджетных ассигнований по осуществлению делегированных полномочий</t>
  </si>
  <si>
    <t>Показатель 1.11.1. Количество приобретенных автотранспортных средств для перевозки пищевых продуктов и горячего питания</t>
  </si>
  <si>
    <t>Показатель 2.6.3.  Количество приобретенных жилых помещений для педагогических работников</t>
  </si>
  <si>
    <t>Показатель 2.6.7. Количество образовательных организаций, имеющих научное сопровождение</t>
  </si>
  <si>
    <t>Показатель 2.6.8. Доля педагогов, осуществляющих подготовку обучающихся к ГИА и прошедших обучение, от общего числа учителей-предметников, участвующих в ГИА</t>
  </si>
  <si>
    <t>Показатель 3.1.2. Количество программных комплексов (информационных систем), приобретенных и установленных для организации комплексной работы системы образования</t>
  </si>
  <si>
    <t>Показатель 2.4.1. Доля фактически проведенных мероприятий от плановых</t>
  </si>
  <si>
    <t>Основное мероприятие 1.12. Организация работы информационных систем и информационных технологий</t>
  </si>
  <si>
    <t>Мероприятие 1.12.1. Создание системы защиты информации конфиденциального характера</t>
  </si>
  <si>
    <t>Мероприятие 1.12.2.  Приобретение программного обеспечения по формированию сводной отчетности</t>
  </si>
  <si>
    <t>Показатель 1.12.2. Получение лицензии на программный продукт Парус-Бюджет 8 "Сведение отчетности. Центр учета"</t>
  </si>
  <si>
    <t>Мероприятие 1.10.3. Администрирование организации отдыха и оздоровления детей</t>
  </si>
  <si>
    <t>Показатель 1.10.3. Удовлетворенность населения района организацией отдыха и оздоровления детей (наличие жалоб)</t>
  </si>
  <si>
    <t>Показатель 1.12.1. Подключение и обмен информации с автоматизированной системой "Портал "Дошкольное образование" Министерства образования и науки Пермского края</t>
  </si>
  <si>
    <t>Мероприятие 2.5.8.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</si>
  <si>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Показатель 2.5.8.  Доля фактически проведенных мероприятий от плановых</t>
  </si>
  <si>
    <t>Мероприятие 1.10.2. Оказание муниципальных услуг, выполнение работ бюджетными и автономными учреждениями за счет средств местного бюджета</t>
  </si>
  <si>
    <t>Мероприятие 1.11.3. Транспортировка пищевых продуктов и горячего питания в целях организации питания воспитанников детских садов, не имеющих пищеблоков</t>
  </si>
  <si>
    <t>Показатель 1.11.3. Обеспечение детей горячим питанием</t>
  </si>
  <si>
    <t>Мероприятие 1.11.4. Оснащение пищеблоков дошкольных образовательных организаций в соответствии с нормативными требованиями</t>
  </si>
  <si>
    <t>Показатель 1.11.4. Доля дошкольных образовательных организаций, в которых пищеблоки оснащены в соответствии с нормативными требованиями</t>
  </si>
  <si>
    <t>Мероприятие 1.11.5.  Предоставление мер социальной поддержки учащимся из многодетных малоимущих семей</t>
  </si>
  <si>
    <t>Показатель 1.11.5. Обеспечение учащихся из многодетных малоимущих семей горячим питанием, одеждой и спортивной формой</t>
  </si>
  <si>
    <t>Показатель 1.11.6. Обеспечение учащихся из малоимущих семей горячим питанием</t>
  </si>
  <si>
    <t>Мероприятие 1.11.6.  Предоставление мер социальной поддержки учащимся из малоимущих семей</t>
  </si>
  <si>
    <t>Мероприятие 1.11.2. Оказание муниципальных услуг, выполнение работ бюджетными и автономными учреждениями за счет средств местного бюджета</t>
  </si>
  <si>
    <t>Мероприятие 2.2.4. Организация входа участников ЕГЭ в пункт проведения экзаменов через переносные металлоискатели</t>
  </si>
  <si>
    <t>Показатель 2.2.4.Наличие нарушений Порядка проведения государственной итоговой аттестации по образовательным программам среднего общего образования в части организации входа участников ЕГЭ в пункт проведения экзаменов через переносные металлоискатели</t>
  </si>
  <si>
    <t>УТВЕРЖДЕНО
постановлением администрации 
Верещагинского муниципального района                                                                 от 00.00.2016 №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</si>
</sst>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7"/>
  <sheetViews>
    <sheetView tabSelected="1" topLeftCell="D1" zoomScaleNormal="100" zoomScaleSheetLayoutView="40" workbookViewId="0">
      <selection activeCell="K1" sqref="K1:P1"/>
    </sheetView>
  </sheetViews>
  <sheetFormatPr defaultRowHeight="15" x14ac:dyDescent="0.25"/>
  <cols>
    <col min="1" max="1" width="55.28515625" style="7" customWidth="1"/>
    <col min="2" max="2" width="25.140625" style="13" customWidth="1"/>
    <col min="3" max="3" width="14" style="16" customWidth="1"/>
    <col min="4" max="4" width="12" style="16" customWidth="1"/>
    <col min="5" max="6" width="11.42578125" style="16" customWidth="1"/>
    <col min="7" max="8" width="12.140625" style="16" customWidth="1"/>
    <col min="9" max="9" width="41.7109375" style="11" customWidth="1"/>
    <col min="10" max="10" width="9.140625" style="15"/>
    <col min="11" max="11" width="14.85546875" style="15" customWidth="1"/>
    <col min="12" max="13" width="7.5703125" style="15" customWidth="1"/>
    <col min="14" max="14" width="7" style="15" customWidth="1"/>
    <col min="15" max="15" width="7.5703125" style="15" customWidth="1"/>
    <col min="16" max="16" width="6.7109375" style="15" customWidth="1"/>
    <col min="17" max="17" width="9.140625" style="7" hidden="1" customWidth="1"/>
    <col min="18" max="16384" width="9.140625" style="7"/>
  </cols>
  <sheetData>
    <row r="1" spans="1:20" ht="70.5" customHeight="1" x14ac:dyDescent="0.25">
      <c r="K1" s="57" t="s">
        <v>227</v>
      </c>
      <c r="L1" s="57"/>
      <c r="M1" s="58"/>
      <c r="N1" s="58"/>
      <c r="O1" s="58"/>
      <c r="P1" s="58"/>
    </row>
    <row r="2" spans="1:20" x14ac:dyDescent="0.25">
      <c r="K2" s="11"/>
      <c r="L2" s="11"/>
      <c r="M2" s="11"/>
      <c r="N2" s="11"/>
      <c r="O2" s="11"/>
      <c r="P2" s="11"/>
    </row>
    <row r="3" spans="1:20" ht="8.25" customHeight="1" x14ac:dyDescent="0.25">
      <c r="K3" s="57" t="s">
        <v>30</v>
      </c>
      <c r="L3" s="57"/>
      <c r="M3" s="57"/>
      <c r="N3" s="57"/>
      <c r="O3" s="57"/>
      <c r="P3" s="57"/>
    </row>
    <row r="4" spans="1:20" ht="38.25" customHeight="1" x14ac:dyDescent="0.25">
      <c r="K4" s="57"/>
      <c r="L4" s="57"/>
      <c r="M4" s="57"/>
      <c r="N4" s="57"/>
      <c r="O4" s="57"/>
      <c r="P4" s="57"/>
    </row>
    <row r="5" spans="1:20" hidden="1" x14ac:dyDescent="0.25"/>
    <row r="6" spans="1:20" hidden="1" x14ac:dyDescent="0.25"/>
    <row r="7" spans="1:20" x14ac:dyDescent="0.25">
      <c r="A7" s="62" t="s">
        <v>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20" x14ac:dyDescent="0.25">
      <c r="A8" s="63" t="s">
        <v>29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10" spans="1:20" ht="15.75" customHeight="1" x14ac:dyDescent="0.25">
      <c r="A10" s="69" t="s">
        <v>19</v>
      </c>
      <c r="B10" s="42" t="s">
        <v>6</v>
      </c>
      <c r="C10" s="66" t="s">
        <v>17</v>
      </c>
      <c r="D10" s="67"/>
      <c r="E10" s="67"/>
      <c r="F10" s="67"/>
      <c r="G10" s="67"/>
      <c r="H10" s="68"/>
      <c r="I10" s="59" t="s">
        <v>21</v>
      </c>
      <c r="J10" s="60"/>
      <c r="K10" s="60"/>
      <c r="L10" s="60"/>
      <c r="M10" s="60"/>
      <c r="N10" s="60"/>
      <c r="O10" s="60"/>
      <c r="P10" s="61"/>
    </row>
    <row r="11" spans="1:20" x14ac:dyDescent="0.25">
      <c r="A11" s="69"/>
      <c r="B11" s="43"/>
      <c r="C11" s="64" t="s">
        <v>18</v>
      </c>
      <c r="D11" s="75" t="s">
        <v>3</v>
      </c>
      <c r="E11" s="76"/>
      <c r="F11" s="76"/>
      <c r="G11" s="76"/>
      <c r="H11" s="77"/>
      <c r="I11" s="36" t="s">
        <v>20</v>
      </c>
      <c r="J11" s="70" t="s">
        <v>4</v>
      </c>
      <c r="K11" s="36" t="s">
        <v>22</v>
      </c>
      <c r="L11" s="72" t="s">
        <v>23</v>
      </c>
      <c r="M11" s="73"/>
      <c r="N11" s="73"/>
      <c r="O11" s="73"/>
      <c r="P11" s="74"/>
      <c r="Q11" s="8"/>
      <c r="R11" s="8"/>
    </row>
    <row r="12" spans="1:20" ht="105" customHeight="1" x14ac:dyDescent="0.25">
      <c r="A12" s="69"/>
      <c r="B12" s="44"/>
      <c r="C12" s="65"/>
      <c r="D12" s="17" t="s">
        <v>32</v>
      </c>
      <c r="E12" s="17" t="s">
        <v>0</v>
      </c>
      <c r="F12" s="17" t="s">
        <v>1</v>
      </c>
      <c r="G12" s="17" t="s">
        <v>2</v>
      </c>
      <c r="H12" s="17" t="s">
        <v>33</v>
      </c>
      <c r="I12" s="38"/>
      <c r="J12" s="71"/>
      <c r="K12" s="38"/>
      <c r="L12" s="14" t="s">
        <v>32</v>
      </c>
      <c r="M12" s="14" t="s">
        <v>5</v>
      </c>
      <c r="N12" s="14" t="s">
        <v>1</v>
      </c>
      <c r="O12" s="14" t="s">
        <v>2</v>
      </c>
      <c r="P12" s="14" t="s">
        <v>33</v>
      </c>
      <c r="Q12" s="9"/>
      <c r="R12" s="9"/>
      <c r="S12" s="9"/>
      <c r="T12" s="9"/>
    </row>
    <row r="13" spans="1:20" x14ac:dyDescent="0.25">
      <c r="A13" s="26">
        <v>1</v>
      </c>
      <c r="B13" s="27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8">
        <v>9</v>
      </c>
      <c r="J13" s="28">
        <v>10</v>
      </c>
      <c r="K13" s="28">
        <v>11</v>
      </c>
      <c r="L13" s="28">
        <v>12</v>
      </c>
      <c r="M13" s="28">
        <v>13</v>
      </c>
      <c r="N13" s="28">
        <v>14</v>
      </c>
      <c r="O13" s="28">
        <v>15</v>
      </c>
      <c r="P13" s="28">
        <v>16</v>
      </c>
      <c r="Q13" s="9"/>
      <c r="R13" s="9"/>
      <c r="S13" s="9"/>
      <c r="T13" s="9"/>
    </row>
    <row r="14" spans="1:20" ht="32.25" customHeight="1" x14ac:dyDescent="0.25">
      <c r="A14" s="78" t="s">
        <v>105</v>
      </c>
      <c r="B14" s="79"/>
      <c r="C14" s="19">
        <f t="shared" ref="C14:C23" si="0">E14+F14+H14+D14+G14</f>
        <v>3183117.8000000003</v>
      </c>
      <c r="D14" s="19">
        <f t="shared" ref="D14:H18" si="1">D19+D323+D528</f>
        <v>616230.00000000012</v>
      </c>
      <c r="E14" s="19">
        <f t="shared" si="1"/>
        <v>608778.4</v>
      </c>
      <c r="F14" s="19">
        <f t="shared" si="1"/>
        <v>664011.30000000005</v>
      </c>
      <c r="G14" s="19">
        <f t="shared" si="1"/>
        <v>649356.4</v>
      </c>
      <c r="H14" s="19">
        <f t="shared" si="1"/>
        <v>644741.69999999995</v>
      </c>
      <c r="I14" s="12"/>
      <c r="J14" s="14"/>
      <c r="K14" s="14"/>
      <c r="L14" s="14"/>
      <c r="M14" s="14"/>
      <c r="N14" s="14"/>
      <c r="O14" s="14"/>
      <c r="P14" s="14"/>
      <c r="Q14" s="9"/>
      <c r="R14" s="9"/>
      <c r="S14" s="9"/>
      <c r="T14" s="9"/>
    </row>
    <row r="15" spans="1:20" x14ac:dyDescent="0.25">
      <c r="A15" s="80" t="s">
        <v>9</v>
      </c>
      <c r="B15" s="81"/>
      <c r="C15" s="19">
        <f t="shared" si="0"/>
        <v>15149.2</v>
      </c>
      <c r="D15" s="19">
        <f t="shared" si="1"/>
        <v>0</v>
      </c>
      <c r="E15" s="19">
        <f t="shared" si="1"/>
        <v>15149.2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12"/>
      <c r="J15" s="14"/>
      <c r="K15" s="14"/>
      <c r="L15" s="14"/>
      <c r="M15" s="14"/>
      <c r="N15" s="14"/>
      <c r="O15" s="14"/>
      <c r="P15" s="14"/>
      <c r="Q15" s="9"/>
      <c r="R15" s="9"/>
      <c r="S15" s="9"/>
      <c r="T15" s="9"/>
    </row>
    <row r="16" spans="1:20" x14ac:dyDescent="0.25">
      <c r="A16" s="80" t="s">
        <v>24</v>
      </c>
      <c r="B16" s="81"/>
      <c r="C16" s="19">
        <f t="shared" si="0"/>
        <v>2371105</v>
      </c>
      <c r="D16" s="19">
        <f t="shared" si="1"/>
        <v>449458.5</v>
      </c>
      <c r="E16" s="19">
        <f t="shared" si="1"/>
        <v>445628.6</v>
      </c>
      <c r="F16" s="19">
        <f t="shared" si="1"/>
        <v>489858.19999999995</v>
      </c>
      <c r="G16" s="19">
        <f t="shared" si="1"/>
        <v>493156.39999999997</v>
      </c>
      <c r="H16" s="19">
        <f t="shared" si="1"/>
        <v>493003.29999999993</v>
      </c>
      <c r="I16" s="12"/>
      <c r="J16" s="14"/>
      <c r="K16" s="14"/>
      <c r="L16" s="14"/>
      <c r="M16" s="14"/>
      <c r="N16" s="14"/>
      <c r="O16" s="14"/>
      <c r="P16" s="14"/>
      <c r="Q16" s="9"/>
      <c r="R16" s="9"/>
      <c r="S16" s="9"/>
      <c r="T16" s="9"/>
    </row>
    <row r="17" spans="1:20" x14ac:dyDescent="0.25">
      <c r="A17" s="80" t="s">
        <v>8</v>
      </c>
      <c r="B17" s="81"/>
      <c r="C17" s="19">
        <f t="shared" si="0"/>
        <v>796863.6</v>
      </c>
      <c r="D17" s="19">
        <f t="shared" si="1"/>
        <v>166771.49999999997</v>
      </c>
      <c r="E17" s="19">
        <f t="shared" si="1"/>
        <v>148000.6</v>
      </c>
      <c r="F17" s="19">
        <f t="shared" si="1"/>
        <v>174153.1</v>
      </c>
      <c r="G17" s="19">
        <f t="shared" si="1"/>
        <v>156200</v>
      </c>
      <c r="H17" s="19">
        <f t="shared" si="1"/>
        <v>151738.40000000002</v>
      </c>
      <c r="I17" s="12"/>
      <c r="J17" s="14"/>
      <c r="K17" s="14"/>
      <c r="L17" s="14"/>
      <c r="M17" s="14"/>
      <c r="N17" s="14"/>
      <c r="O17" s="14"/>
      <c r="P17" s="14"/>
      <c r="Q17" s="9"/>
      <c r="R17" s="9"/>
      <c r="S17" s="9"/>
      <c r="T17" s="9"/>
    </row>
    <row r="18" spans="1:20" x14ac:dyDescent="0.25">
      <c r="A18" s="80" t="s">
        <v>25</v>
      </c>
      <c r="B18" s="81"/>
      <c r="C18" s="19">
        <f t="shared" si="0"/>
        <v>0</v>
      </c>
      <c r="D18" s="19">
        <f t="shared" si="1"/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  <c r="I18" s="12"/>
      <c r="J18" s="14"/>
      <c r="K18" s="14"/>
      <c r="L18" s="14"/>
      <c r="M18" s="14"/>
      <c r="N18" s="14"/>
      <c r="O18" s="14"/>
      <c r="P18" s="14"/>
      <c r="Q18" s="9"/>
      <c r="R18" s="9"/>
      <c r="S18" s="9"/>
      <c r="T18" s="9"/>
    </row>
    <row r="19" spans="1:20" ht="35.25" customHeight="1" x14ac:dyDescent="0.25">
      <c r="A19" s="51" t="s">
        <v>106</v>
      </c>
      <c r="B19" s="52"/>
      <c r="C19" s="17">
        <f t="shared" si="0"/>
        <v>3140553.9000000004</v>
      </c>
      <c r="D19" s="17">
        <f>D24+D49+D74+D94+D109+D138+D187+D212+D245+D273+D84+D308</f>
        <v>613869.00000000012</v>
      </c>
      <c r="E19" s="17">
        <f t="shared" ref="E19:H19" si="2">E24+E49+E74+E94+E109+E138+E187+E212+E245+E273+E84+E308</f>
        <v>606706.5</v>
      </c>
      <c r="F19" s="17">
        <f>F24+F49+F74+F94+F109+F138+F187+F212+F245+F273+F84+F308</f>
        <v>649680.1</v>
      </c>
      <c r="G19" s="17">
        <f t="shared" si="2"/>
        <v>636800.80000000005</v>
      </c>
      <c r="H19" s="17">
        <f t="shared" si="2"/>
        <v>633497.5</v>
      </c>
      <c r="I19" s="12"/>
      <c r="J19" s="14"/>
      <c r="K19" s="14"/>
      <c r="L19" s="14"/>
      <c r="M19" s="14"/>
      <c r="N19" s="14"/>
      <c r="O19" s="14"/>
      <c r="P19" s="14"/>
      <c r="Q19" s="9"/>
      <c r="R19" s="9"/>
      <c r="S19" s="9"/>
      <c r="T19" s="9"/>
    </row>
    <row r="20" spans="1:20" ht="15.75" customHeight="1" x14ac:dyDescent="0.25">
      <c r="A20" s="49" t="s">
        <v>9</v>
      </c>
      <c r="B20" s="50"/>
      <c r="C20" s="17">
        <f t="shared" si="0"/>
        <v>15149.2</v>
      </c>
      <c r="D20" s="17">
        <f t="shared" ref="D20:H20" si="3">D25+D50+D75+D95+D110+D139+D188+D213+D246+D274+D85+D309</f>
        <v>0</v>
      </c>
      <c r="E20" s="17">
        <f t="shared" si="3"/>
        <v>15149.2</v>
      </c>
      <c r="F20" s="17">
        <f t="shared" si="3"/>
        <v>0</v>
      </c>
      <c r="G20" s="17">
        <f t="shared" si="3"/>
        <v>0</v>
      </c>
      <c r="H20" s="17">
        <f t="shared" si="3"/>
        <v>0</v>
      </c>
      <c r="I20" s="12"/>
      <c r="J20" s="14"/>
      <c r="K20" s="14"/>
      <c r="L20" s="14"/>
      <c r="M20" s="14"/>
      <c r="N20" s="14"/>
      <c r="O20" s="14"/>
      <c r="P20" s="14"/>
      <c r="Q20" s="9"/>
      <c r="R20" s="9"/>
      <c r="S20" s="9"/>
      <c r="T20" s="9"/>
    </row>
    <row r="21" spans="1:20" ht="15.75" customHeight="1" x14ac:dyDescent="0.25">
      <c r="A21" s="49" t="s">
        <v>24</v>
      </c>
      <c r="B21" s="50"/>
      <c r="C21" s="17">
        <f t="shared" si="0"/>
        <v>2355085.5</v>
      </c>
      <c r="D21" s="17">
        <f t="shared" ref="D21:H21" si="4">D26+D51+D76+D96+D111+D140+D189+D214+D247+D275+D86+D310</f>
        <v>449458.5</v>
      </c>
      <c r="E21" s="17">
        <f t="shared" si="4"/>
        <v>445628.6</v>
      </c>
      <c r="F21" s="17">
        <f t="shared" si="4"/>
        <v>483966.69999999995</v>
      </c>
      <c r="G21" s="17">
        <f t="shared" si="4"/>
        <v>487970.6</v>
      </c>
      <c r="H21" s="17">
        <f t="shared" si="4"/>
        <v>488061.09999999992</v>
      </c>
      <c r="I21" s="12"/>
      <c r="J21" s="14"/>
      <c r="K21" s="14"/>
      <c r="L21" s="14"/>
      <c r="M21" s="14"/>
      <c r="N21" s="14"/>
      <c r="O21" s="14"/>
      <c r="P21" s="14"/>
      <c r="Q21" s="9"/>
      <c r="R21" s="9"/>
      <c r="S21" s="9"/>
      <c r="T21" s="9"/>
    </row>
    <row r="22" spans="1:20" ht="15.75" customHeight="1" x14ac:dyDescent="0.25">
      <c r="A22" s="49" t="s">
        <v>8</v>
      </c>
      <c r="B22" s="50"/>
      <c r="C22" s="17">
        <f t="shared" si="0"/>
        <v>770319.2</v>
      </c>
      <c r="D22" s="17">
        <f t="shared" ref="D22:H22" si="5">D27+D52+D77+D97+D112+D141+D190+D215+D248+D276+D87+D311</f>
        <v>164410.49999999997</v>
      </c>
      <c r="E22" s="17">
        <f t="shared" si="5"/>
        <v>145928.70000000001</v>
      </c>
      <c r="F22" s="17">
        <f t="shared" si="5"/>
        <v>165713.4</v>
      </c>
      <c r="G22" s="17">
        <f t="shared" si="5"/>
        <v>148830.20000000001</v>
      </c>
      <c r="H22" s="17">
        <f t="shared" si="5"/>
        <v>145436.40000000002</v>
      </c>
      <c r="I22" s="12"/>
      <c r="J22" s="14"/>
      <c r="K22" s="14"/>
      <c r="L22" s="14"/>
      <c r="M22" s="14"/>
      <c r="N22" s="14"/>
      <c r="O22" s="14"/>
      <c r="P22" s="14"/>
      <c r="Q22" s="9"/>
      <c r="R22" s="9"/>
      <c r="S22" s="9"/>
      <c r="T22" s="9"/>
    </row>
    <row r="23" spans="1:20" ht="15.75" customHeight="1" x14ac:dyDescent="0.25">
      <c r="A23" s="49" t="s">
        <v>25</v>
      </c>
      <c r="B23" s="50"/>
      <c r="C23" s="17">
        <f t="shared" si="0"/>
        <v>0</v>
      </c>
      <c r="D23" s="17">
        <f t="shared" ref="D23:H23" si="6">D28+D53+D78+D98+D113+D142+D191+D216+D249+D277+D88+D312</f>
        <v>0</v>
      </c>
      <c r="E23" s="17">
        <f t="shared" si="6"/>
        <v>0</v>
      </c>
      <c r="F23" s="17">
        <f t="shared" si="6"/>
        <v>0</v>
      </c>
      <c r="G23" s="17">
        <f t="shared" si="6"/>
        <v>0</v>
      </c>
      <c r="H23" s="17">
        <f t="shared" si="6"/>
        <v>0</v>
      </c>
      <c r="I23" s="12"/>
      <c r="J23" s="14"/>
      <c r="K23" s="14"/>
      <c r="L23" s="14"/>
      <c r="M23" s="14"/>
      <c r="N23" s="14"/>
      <c r="O23" s="14"/>
      <c r="P23" s="14"/>
      <c r="Q23" s="9"/>
      <c r="R23" s="9"/>
      <c r="S23" s="9"/>
      <c r="T23" s="9"/>
    </row>
    <row r="24" spans="1:20" ht="39.75" customHeight="1" x14ac:dyDescent="0.25">
      <c r="A24" s="47" t="s">
        <v>80</v>
      </c>
      <c r="B24" s="48"/>
      <c r="C24" s="17">
        <f>D24+E24+F24+G24+H24</f>
        <v>987359.20000000007</v>
      </c>
      <c r="D24" s="17">
        <f>D29+D34+D39+D44</f>
        <v>180088.80000000002</v>
      </c>
      <c r="E24" s="17">
        <f t="shared" ref="E24:H24" si="7">E29+E34+E39+E44</f>
        <v>179839.8</v>
      </c>
      <c r="F24" s="17">
        <f t="shared" si="7"/>
        <v>207506.30000000002</v>
      </c>
      <c r="G24" s="17">
        <f t="shared" si="7"/>
        <v>209966.80000000002</v>
      </c>
      <c r="H24" s="17">
        <f t="shared" si="7"/>
        <v>209957.5</v>
      </c>
      <c r="I24" s="12"/>
      <c r="J24" s="14"/>
      <c r="K24" s="14"/>
      <c r="L24" s="14"/>
      <c r="M24" s="14"/>
      <c r="N24" s="14"/>
      <c r="O24" s="14"/>
      <c r="P24" s="14"/>
      <c r="Q24" s="9"/>
      <c r="R24" s="9"/>
      <c r="S24" s="9"/>
      <c r="T24" s="9"/>
    </row>
    <row r="25" spans="1:20" ht="15.75" customHeight="1" x14ac:dyDescent="0.25">
      <c r="A25" s="49" t="s">
        <v>9</v>
      </c>
      <c r="B25" s="50"/>
      <c r="C25" s="17">
        <f>D25+E25+F25+G25+H25</f>
        <v>0</v>
      </c>
      <c r="D25" s="17">
        <f>D30+D35+D40+D45</f>
        <v>0</v>
      </c>
      <c r="E25" s="17">
        <f t="shared" ref="D25:H26" si="8">E30+E35+E40+E45</f>
        <v>0</v>
      </c>
      <c r="F25" s="17">
        <f t="shared" si="8"/>
        <v>0</v>
      </c>
      <c r="G25" s="17">
        <f t="shared" si="8"/>
        <v>0</v>
      </c>
      <c r="H25" s="17">
        <f t="shared" si="8"/>
        <v>0</v>
      </c>
      <c r="I25" s="12"/>
      <c r="J25" s="14"/>
      <c r="K25" s="14"/>
      <c r="L25" s="14"/>
      <c r="M25" s="14"/>
      <c r="N25" s="14"/>
      <c r="O25" s="14"/>
      <c r="P25" s="14"/>
      <c r="Q25" s="9"/>
      <c r="R25" s="9"/>
      <c r="S25" s="9"/>
      <c r="T25" s="9"/>
    </row>
    <row r="26" spans="1:20" ht="15.75" customHeight="1" x14ac:dyDescent="0.25">
      <c r="A26" s="49" t="s">
        <v>24</v>
      </c>
      <c r="B26" s="50"/>
      <c r="C26" s="17">
        <f>D26+E26+F26+G26+H26</f>
        <v>751508.10000000009</v>
      </c>
      <c r="D26" s="17">
        <f t="shared" si="8"/>
        <v>130555.7</v>
      </c>
      <c r="E26" s="17">
        <f t="shared" si="8"/>
        <v>135133.79999999999</v>
      </c>
      <c r="F26" s="17">
        <f>F31+F36+F41+F46</f>
        <v>159622.30000000002</v>
      </c>
      <c r="G26" s="17">
        <f t="shared" si="8"/>
        <v>163102.80000000002</v>
      </c>
      <c r="H26" s="17">
        <f t="shared" si="8"/>
        <v>163093.5</v>
      </c>
      <c r="I26" s="12"/>
      <c r="J26" s="14"/>
      <c r="K26" s="14"/>
      <c r="L26" s="14"/>
      <c r="M26" s="14"/>
      <c r="N26" s="14"/>
      <c r="O26" s="14"/>
      <c r="P26" s="14"/>
      <c r="Q26" s="9"/>
      <c r="R26" s="9"/>
      <c r="S26" s="9"/>
      <c r="T26" s="9"/>
    </row>
    <row r="27" spans="1:20" ht="15.75" customHeight="1" x14ac:dyDescent="0.25">
      <c r="A27" s="49" t="s">
        <v>8</v>
      </c>
      <c r="B27" s="50"/>
      <c r="C27" s="17">
        <f>D27+E27+F27+G27+H27</f>
        <v>235851.1</v>
      </c>
      <c r="D27" s="17">
        <f t="shared" ref="D27:H27" si="9">D32+D37+D42+D47</f>
        <v>49533.1</v>
      </c>
      <c r="E27" s="17">
        <f t="shared" si="9"/>
        <v>44706</v>
      </c>
      <c r="F27" s="17">
        <f t="shared" si="9"/>
        <v>47884</v>
      </c>
      <c r="G27" s="17">
        <f t="shared" si="9"/>
        <v>46864</v>
      </c>
      <c r="H27" s="17">
        <f t="shared" si="9"/>
        <v>46864</v>
      </c>
      <c r="I27" s="12"/>
      <c r="J27" s="14"/>
      <c r="K27" s="14"/>
      <c r="L27" s="14"/>
      <c r="M27" s="14"/>
      <c r="N27" s="14"/>
      <c r="O27" s="14"/>
      <c r="P27" s="14"/>
      <c r="Q27" s="9"/>
      <c r="R27" s="9"/>
      <c r="S27" s="9"/>
      <c r="T27" s="9"/>
    </row>
    <row r="28" spans="1:20" ht="15.75" customHeight="1" x14ac:dyDescent="0.25">
      <c r="A28" s="49" t="s">
        <v>25</v>
      </c>
      <c r="B28" s="50"/>
      <c r="C28" s="17">
        <f>D28+E28+F28+G28+H28</f>
        <v>0</v>
      </c>
      <c r="D28" s="17">
        <f t="shared" ref="D28:H28" si="10">D33+D38+D43+D48</f>
        <v>0</v>
      </c>
      <c r="E28" s="17">
        <f t="shared" si="10"/>
        <v>0</v>
      </c>
      <c r="F28" s="17">
        <f t="shared" si="10"/>
        <v>0</v>
      </c>
      <c r="G28" s="17">
        <f t="shared" si="10"/>
        <v>0</v>
      </c>
      <c r="H28" s="17">
        <f t="shared" si="10"/>
        <v>0</v>
      </c>
      <c r="I28" s="12"/>
      <c r="J28" s="14"/>
      <c r="K28" s="14"/>
      <c r="L28" s="14"/>
      <c r="M28" s="14"/>
      <c r="N28" s="14"/>
      <c r="O28" s="14"/>
      <c r="P28" s="14"/>
      <c r="Q28" s="9"/>
      <c r="R28" s="9"/>
      <c r="S28" s="9"/>
      <c r="T28" s="9"/>
    </row>
    <row r="29" spans="1:20" ht="71.25" customHeight="1" x14ac:dyDescent="0.25">
      <c r="A29" s="23" t="s">
        <v>81</v>
      </c>
      <c r="B29" s="42" t="s">
        <v>31</v>
      </c>
      <c r="C29" s="20">
        <f t="shared" ref="C29:C35" si="11">E29+F29+H29+D29+G29</f>
        <v>712425</v>
      </c>
      <c r="D29" s="20">
        <f>D30+D31+D32+D33</f>
        <v>130488</v>
      </c>
      <c r="E29" s="20">
        <f>E30+E31+E32+E33</f>
        <v>134988.5</v>
      </c>
      <c r="F29" s="20">
        <f>F30+F31+F32+F33</f>
        <v>146662.5</v>
      </c>
      <c r="G29" s="20">
        <f>G30+G31+G32+G33</f>
        <v>150143</v>
      </c>
      <c r="H29" s="20">
        <f>H30+H31+H32+H33</f>
        <v>150143</v>
      </c>
      <c r="I29" s="39" t="s">
        <v>92</v>
      </c>
      <c r="J29" s="36" t="s">
        <v>12</v>
      </c>
      <c r="K29" s="36">
        <v>0</v>
      </c>
      <c r="L29" s="36">
        <v>100</v>
      </c>
      <c r="M29" s="36">
        <v>100</v>
      </c>
      <c r="N29" s="36">
        <v>100</v>
      </c>
      <c r="O29" s="36">
        <v>100</v>
      </c>
      <c r="P29" s="36">
        <v>100</v>
      </c>
      <c r="Q29" s="9"/>
      <c r="R29" s="9"/>
      <c r="S29" s="9"/>
      <c r="T29" s="9"/>
    </row>
    <row r="30" spans="1:20" ht="17.25" customHeight="1" x14ac:dyDescent="0.25">
      <c r="A30" s="10" t="s">
        <v>9</v>
      </c>
      <c r="B30" s="43"/>
      <c r="C30" s="18">
        <f t="shared" si="11"/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40"/>
      <c r="J30" s="37"/>
      <c r="K30" s="37"/>
      <c r="L30" s="37"/>
      <c r="M30" s="37"/>
      <c r="N30" s="37"/>
      <c r="O30" s="37"/>
      <c r="P30" s="37"/>
      <c r="Q30" s="9"/>
      <c r="R30" s="9"/>
      <c r="S30" s="9"/>
      <c r="T30" s="9"/>
    </row>
    <row r="31" spans="1:20" ht="15" customHeight="1" x14ac:dyDescent="0.25">
      <c r="A31" s="10" t="s">
        <v>24</v>
      </c>
      <c r="B31" s="43"/>
      <c r="C31" s="18">
        <f t="shared" si="11"/>
        <v>712425</v>
      </c>
      <c r="D31" s="18">
        <v>130488</v>
      </c>
      <c r="E31" s="18">
        <v>134988.5</v>
      </c>
      <c r="F31" s="18">
        <v>146662.5</v>
      </c>
      <c r="G31" s="18">
        <v>150143</v>
      </c>
      <c r="H31" s="18">
        <v>150143</v>
      </c>
      <c r="I31" s="40"/>
      <c r="J31" s="37"/>
      <c r="K31" s="37"/>
      <c r="L31" s="37"/>
      <c r="M31" s="37"/>
      <c r="N31" s="37"/>
      <c r="O31" s="37"/>
      <c r="P31" s="37"/>
      <c r="Q31" s="9"/>
      <c r="R31" s="9"/>
      <c r="S31" s="9"/>
      <c r="T31" s="9"/>
    </row>
    <row r="32" spans="1:20" ht="16.5" customHeight="1" x14ac:dyDescent="0.25">
      <c r="A32" s="10" t="s">
        <v>8</v>
      </c>
      <c r="B32" s="43"/>
      <c r="C32" s="18">
        <f t="shared" si="11"/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40"/>
      <c r="J32" s="37"/>
      <c r="K32" s="37"/>
      <c r="L32" s="37"/>
      <c r="M32" s="37"/>
      <c r="N32" s="37"/>
      <c r="O32" s="37"/>
      <c r="P32" s="37"/>
      <c r="Q32" s="9"/>
      <c r="R32" s="9"/>
      <c r="S32" s="9"/>
      <c r="T32" s="9"/>
    </row>
    <row r="33" spans="1:20" ht="18.75" customHeight="1" x14ac:dyDescent="0.25">
      <c r="A33" s="10" t="s">
        <v>25</v>
      </c>
      <c r="B33" s="44"/>
      <c r="C33" s="18">
        <f t="shared" si="11"/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41"/>
      <c r="J33" s="38"/>
      <c r="K33" s="38"/>
      <c r="L33" s="38"/>
      <c r="M33" s="38"/>
      <c r="N33" s="38"/>
      <c r="O33" s="38"/>
      <c r="P33" s="38"/>
      <c r="Q33" s="9"/>
      <c r="R33" s="9"/>
      <c r="S33" s="9"/>
      <c r="T33" s="9"/>
    </row>
    <row r="34" spans="1:20" ht="52.5" customHeight="1" x14ac:dyDescent="0.25">
      <c r="A34" s="23" t="s">
        <v>107</v>
      </c>
      <c r="B34" s="42" t="s">
        <v>31</v>
      </c>
      <c r="C34" s="20">
        <f t="shared" si="11"/>
        <v>235851.1</v>
      </c>
      <c r="D34" s="20">
        <f>D35+D36+D37+D38</f>
        <v>49533.1</v>
      </c>
      <c r="E34" s="20">
        <f>E35+E36+E37+E38</f>
        <v>44706</v>
      </c>
      <c r="F34" s="20">
        <f>F35+F36+F37+F38</f>
        <v>47884</v>
      </c>
      <c r="G34" s="20">
        <f>G35+G36+G37+G38</f>
        <v>46864</v>
      </c>
      <c r="H34" s="20">
        <f>H35+H36+H37+H38</f>
        <v>46864</v>
      </c>
      <c r="I34" s="39" t="s">
        <v>93</v>
      </c>
      <c r="J34" s="36" t="s">
        <v>12</v>
      </c>
      <c r="K34" s="36">
        <v>98</v>
      </c>
      <c r="L34" s="36">
        <v>100</v>
      </c>
      <c r="M34" s="36">
        <v>100</v>
      </c>
      <c r="N34" s="36">
        <v>100</v>
      </c>
      <c r="O34" s="36">
        <v>100</v>
      </c>
      <c r="P34" s="36">
        <v>100</v>
      </c>
      <c r="Q34" s="9"/>
      <c r="R34" s="9"/>
      <c r="S34" s="9"/>
      <c r="T34" s="9"/>
    </row>
    <row r="35" spans="1:20" ht="18" customHeight="1" x14ac:dyDescent="0.25">
      <c r="A35" s="10" t="s">
        <v>9</v>
      </c>
      <c r="B35" s="43"/>
      <c r="C35" s="18">
        <f t="shared" si="11"/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40"/>
      <c r="J35" s="37"/>
      <c r="K35" s="37"/>
      <c r="L35" s="37"/>
      <c r="M35" s="37"/>
      <c r="N35" s="37"/>
      <c r="O35" s="37"/>
      <c r="P35" s="37"/>
      <c r="Q35" s="9"/>
      <c r="R35" s="9"/>
      <c r="S35" s="9"/>
      <c r="T35" s="9"/>
    </row>
    <row r="36" spans="1:20" ht="18" customHeight="1" x14ac:dyDescent="0.25">
      <c r="A36" s="10" t="s">
        <v>24</v>
      </c>
      <c r="B36" s="43"/>
      <c r="C36" s="18">
        <f t="shared" ref="C36:C43" si="12">E36+F36+H36+D36+G36</f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40"/>
      <c r="J36" s="37"/>
      <c r="K36" s="37"/>
      <c r="L36" s="37"/>
      <c r="M36" s="37"/>
      <c r="N36" s="37"/>
      <c r="O36" s="37"/>
      <c r="P36" s="37"/>
      <c r="Q36" s="9"/>
      <c r="R36" s="9"/>
      <c r="S36" s="9"/>
      <c r="T36" s="9"/>
    </row>
    <row r="37" spans="1:20" ht="15.75" customHeight="1" x14ac:dyDescent="0.25">
      <c r="A37" s="10" t="s">
        <v>8</v>
      </c>
      <c r="B37" s="43"/>
      <c r="C37" s="18">
        <f t="shared" si="12"/>
        <v>235851.1</v>
      </c>
      <c r="D37" s="18">
        <v>49533.1</v>
      </c>
      <c r="E37" s="18">
        <v>44706</v>
      </c>
      <c r="F37" s="18">
        <v>47884</v>
      </c>
      <c r="G37" s="18">
        <v>46864</v>
      </c>
      <c r="H37" s="18">
        <v>46864</v>
      </c>
      <c r="I37" s="40"/>
      <c r="J37" s="37"/>
      <c r="K37" s="37"/>
      <c r="L37" s="37"/>
      <c r="M37" s="37"/>
      <c r="N37" s="37"/>
      <c r="O37" s="37"/>
      <c r="P37" s="37"/>
      <c r="Q37" s="9"/>
      <c r="R37" s="9"/>
      <c r="S37" s="9"/>
      <c r="T37" s="9"/>
    </row>
    <row r="38" spans="1:20" ht="18.75" customHeight="1" x14ac:dyDescent="0.25">
      <c r="A38" s="10" t="s">
        <v>25</v>
      </c>
      <c r="B38" s="44"/>
      <c r="C38" s="18">
        <f t="shared" si="12"/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41"/>
      <c r="J38" s="38"/>
      <c r="K38" s="38"/>
      <c r="L38" s="38"/>
      <c r="M38" s="38"/>
      <c r="N38" s="38"/>
      <c r="O38" s="38"/>
      <c r="P38" s="38"/>
      <c r="Q38" s="9"/>
      <c r="R38" s="9"/>
      <c r="S38" s="9"/>
      <c r="T38" s="9"/>
    </row>
    <row r="39" spans="1:20" ht="48.75" customHeight="1" x14ac:dyDescent="0.25">
      <c r="A39" s="23" t="s">
        <v>82</v>
      </c>
      <c r="B39" s="42" t="s">
        <v>31</v>
      </c>
      <c r="C39" s="17">
        <f t="shared" si="12"/>
        <v>1444.7000000000003</v>
      </c>
      <c r="D39" s="17">
        <f>D40+D41+D42+D43</f>
        <v>67.7</v>
      </c>
      <c r="E39" s="17">
        <f>E40+E41+E42+E43</f>
        <v>145.30000000000001</v>
      </c>
      <c r="F39" s="17">
        <f>F40+F41+F42+F43</f>
        <v>419.1</v>
      </c>
      <c r="G39" s="17">
        <f>G40+G41+G42+G43</f>
        <v>419.1</v>
      </c>
      <c r="H39" s="17">
        <f>H40+H41+H42+H43</f>
        <v>393.5</v>
      </c>
      <c r="I39" s="39" t="s">
        <v>94</v>
      </c>
      <c r="J39" s="36" t="s">
        <v>176</v>
      </c>
      <c r="K39" s="36">
        <v>26</v>
      </c>
      <c r="L39" s="36">
        <v>32</v>
      </c>
      <c r="M39" s="36">
        <v>27</v>
      </c>
      <c r="N39" s="36">
        <v>30</v>
      </c>
      <c r="O39" s="36">
        <v>30</v>
      </c>
      <c r="P39" s="36">
        <v>27</v>
      </c>
    </row>
    <row r="40" spans="1:20" x14ac:dyDescent="0.25">
      <c r="A40" s="10" t="s">
        <v>9</v>
      </c>
      <c r="B40" s="43"/>
      <c r="C40" s="18">
        <f t="shared" si="12"/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40"/>
      <c r="J40" s="37"/>
      <c r="K40" s="37"/>
      <c r="L40" s="37"/>
      <c r="M40" s="37"/>
      <c r="N40" s="37"/>
      <c r="O40" s="37"/>
      <c r="P40" s="37"/>
    </row>
    <row r="41" spans="1:20" x14ac:dyDescent="0.25">
      <c r="A41" s="10" t="s">
        <v>24</v>
      </c>
      <c r="B41" s="43"/>
      <c r="C41" s="18">
        <f t="shared" si="12"/>
        <v>1444.7000000000003</v>
      </c>
      <c r="D41" s="17">
        <v>67.7</v>
      </c>
      <c r="E41" s="17">
        <v>145.30000000000001</v>
      </c>
      <c r="F41" s="17">
        <v>419.1</v>
      </c>
      <c r="G41" s="17">
        <v>419.1</v>
      </c>
      <c r="H41" s="17">
        <v>393.5</v>
      </c>
      <c r="I41" s="40"/>
      <c r="J41" s="37"/>
      <c r="K41" s="37"/>
      <c r="L41" s="37"/>
      <c r="M41" s="37"/>
      <c r="N41" s="37"/>
      <c r="O41" s="37"/>
      <c r="P41" s="37"/>
    </row>
    <row r="42" spans="1:20" x14ac:dyDescent="0.25">
      <c r="A42" s="10" t="s">
        <v>8</v>
      </c>
      <c r="B42" s="43"/>
      <c r="C42" s="18">
        <f t="shared" si="12"/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40"/>
      <c r="J42" s="37"/>
      <c r="K42" s="37"/>
      <c r="L42" s="37"/>
      <c r="M42" s="37"/>
      <c r="N42" s="37"/>
      <c r="O42" s="37"/>
      <c r="P42" s="37"/>
    </row>
    <row r="43" spans="1:20" ht="15" customHeight="1" x14ac:dyDescent="0.25">
      <c r="A43" s="10" t="s">
        <v>25</v>
      </c>
      <c r="B43" s="44"/>
      <c r="C43" s="18">
        <f t="shared" si="12"/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41"/>
      <c r="J43" s="38"/>
      <c r="K43" s="38"/>
      <c r="L43" s="38"/>
      <c r="M43" s="38"/>
      <c r="N43" s="38"/>
      <c r="O43" s="38"/>
      <c r="P43" s="38"/>
    </row>
    <row r="44" spans="1:20" ht="68.25" customHeight="1" x14ac:dyDescent="0.25">
      <c r="A44" s="23" t="s">
        <v>83</v>
      </c>
      <c r="B44" s="42" t="s">
        <v>31</v>
      </c>
      <c r="C44" s="17">
        <f>E44+F44+H44+D44+G44</f>
        <v>37638.400000000001</v>
      </c>
      <c r="D44" s="17">
        <f>D45+D46+D47+D48</f>
        <v>0</v>
      </c>
      <c r="E44" s="17">
        <f>E45+E46+E47+E48</f>
        <v>0</v>
      </c>
      <c r="F44" s="17">
        <f>F45+F46+F47+F48</f>
        <v>12540.7</v>
      </c>
      <c r="G44" s="17">
        <f>G45+G46+G47+G48</f>
        <v>12540.7</v>
      </c>
      <c r="H44" s="17">
        <f>H45+H46+H47+H48</f>
        <v>12557</v>
      </c>
      <c r="I44" s="39" t="s">
        <v>95</v>
      </c>
      <c r="J44" s="36" t="s">
        <v>12</v>
      </c>
      <c r="K44" s="36">
        <v>95</v>
      </c>
      <c r="L44" s="36">
        <v>95</v>
      </c>
      <c r="M44" s="36">
        <v>95</v>
      </c>
      <c r="N44" s="36">
        <v>96</v>
      </c>
      <c r="O44" s="36">
        <v>96</v>
      </c>
      <c r="P44" s="36">
        <v>97</v>
      </c>
    </row>
    <row r="45" spans="1:20" x14ac:dyDescent="0.25">
      <c r="A45" s="10" t="s">
        <v>9</v>
      </c>
      <c r="B45" s="43"/>
      <c r="C45" s="18">
        <f>E45+F45+H45+D45+G45</f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40"/>
      <c r="J45" s="37"/>
      <c r="K45" s="37"/>
      <c r="L45" s="37"/>
      <c r="M45" s="37"/>
      <c r="N45" s="37"/>
      <c r="O45" s="37"/>
      <c r="P45" s="37"/>
    </row>
    <row r="46" spans="1:20" x14ac:dyDescent="0.25">
      <c r="A46" s="10" t="s">
        <v>24</v>
      </c>
      <c r="B46" s="43"/>
      <c r="C46" s="18">
        <f>E46+F46+H46+D46+G46</f>
        <v>37638.400000000001</v>
      </c>
      <c r="D46" s="17">
        <v>0</v>
      </c>
      <c r="E46" s="17">
        <v>0</v>
      </c>
      <c r="F46" s="17">
        <v>12540.7</v>
      </c>
      <c r="G46" s="17">
        <v>12540.7</v>
      </c>
      <c r="H46" s="17">
        <v>12557</v>
      </c>
      <c r="I46" s="40"/>
      <c r="J46" s="37"/>
      <c r="K46" s="37"/>
      <c r="L46" s="37"/>
      <c r="M46" s="37"/>
      <c r="N46" s="37"/>
      <c r="O46" s="37"/>
      <c r="P46" s="37"/>
    </row>
    <row r="47" spans="1:20" x14ac:dyDescent="0.25">
      <c r="A47" s="10" t="s">
        <v>8</v>
      </c>
      <c r="B47" s="43"/>
      <c r="C47" s="18">
        <f>E47+F47+H47+D47+G47</f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40"/>
      <c r="J47" s="37"/>
      <c r="K47" s="37"/>
      <c r="L47" s="37"/>
      <c r="M47" s="37"/>
      <c r="N47" s="37"/>
      <c r="O47" s="37"/>
      <c r="P47" s="37"/>
    </row>
    <row r="48" spans="1:20" ht="15" customHeight="1" x14ac:dyDescent="0.25">
      <c r="A48" s="10" t="s">
        <v>25</v>
      </c>
      <c r="B48" s="44"/>
      <c r="C48" s="18">
        <f>E48+F48+H48+D48+G48</f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41"/>
      <c r="J48" s="38"/>
      <c r="K48" s="38"/>
      <c r="L48" s="38"/>
      <c r="M48" s="38"/>
      <c r="N48" s="38"/>
      <c r="O48" s="38"/>
      <c r="P48" s="38"/>
    </row>
    <row r="49" spans="1:20" ht="53.25" customHeight="1" x14ac:dyDescent="0.25">
      <c r="A49" s="47" t="s">
        <v>84</v>
      </c>
      <c r="B49" s="48"/>
      <c r="C49" s="17">
        <f>D49+E49+F49+G49+H49</f>
        <v>1744873.5</v>
      </c>
      <c r="D49" s="17">
        <f>D54+D59+D64+D69</f>
        <v>342527.3</v>
      </c>
      <c r="E49" s="17">
        <f t="shared" ref="E49:H49" si="13">E54+E59+E64+E69</f>
        <v>344249.59999999998</v>
      </c>
      <c r="F49" s="17">
        <f t="shared" si="13"/>
        <v>352817.8</v>
      </c>
      <c r="G49" s="17">
        <f t="shared" si="13"/>
        <v>352589.5</v>
      </c>
      <c r="H49" s="17">
        <f t="shared" si="13"/>
        <v>352689.3</v>
      </c>
      <c r="I49" s="22"/>
      <c r="J49" s="21"/>
      <c r="K49" s="21"/>
      <c r="L49" s="21"/>
      <c r="M49" s="21"/>
      <c r="N49" s="21"/>
      <c r="O49" s="21"/>
      <c r="P49" s="21"/>
      <c r="Q49" s="9"/>
      <c r="R49" s="9"/>
      <c r="S49" s="9"/>
      <c r="T49" s="9"/>
    </row>
    <row r="50" spans="1:20" ht="15.75" customHeight="1" x14ac:dyDescent="0.25">
      <c r="A50" s="49" t="s">
        <v>9</v>
      </c>
      <c r="B50" s="50"/>
      <c r="C50" s="17">
        <f>D50+E50+F50+G50+H50</f>
        <v>0</v>
      </c>
      <c r="D50" s="17">
        <f>D55+D60+D65+D70</f>
        <v>0</v>
      </c>
      <c r="E50" s="17">
        <f t="shared" ref="E50:H50" si="14">E55+E60+E65+E70</f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22"/>
      <c r="J50" s="21"/>
      <c r="K50" s="21"/>
      <c r="L50" s="21"/>
      <c r="M50" s="21"/>
      <c r="N50" s="21"/>
      <c r="O50" s="21"/>
      <c r="P50" s="21"/>
      <c r="Q50" s="9"/>
      <c r="R50" s="9"/>
      <c r="S50" s="9"/>
      <c r="T50" s="9"/>
    </row>
    <row r="51" spans="1:20" ht="15.75" customHeight="1" x14ac:dyDescent="0.25">
      <c r="A51" s="49" t="s">
        <v>24</v>
      </c>
      <c r="B51" s="50"/>
      <c r="C51" s="17">
        <f>D51+E51+F51+G51+H51</f>
        <v>1464913.4</v>
      </c>
      <c r="D51" s="17">
        <f t="shared" ref="D51:H51" si="15">D56+D61+D66+D71</f>
        <v>291753.59999999998</v>
      </c>
      <c r="E51" s="17">
        <f t="shared" si="15"/>
        <v>295235.5</v>
      </c>
      <c r="F51" s="17">
        <f t="shared" si="15"/>
        <v>292628.3</v>
      </c>
      <c r="G51" s="17">
        <f t="shared" si="15"/>
        <v>292598.09999999998</v>
      </c>
      <c r="H51" s="17">
        <f t="shared" si="15"/>
        <v>292697.89999999997</v>
      </c>
      <c r="I51" s="22"/>
      <c r="J51" s="21"/>
      <c r="K51" s="21"/>
      <c r="L51" s="21"/>
      <c r="M51" s="21"/>
      <c r="N51" s="21"/>
      <c r="O51" s="21"/>
      <c r="P51" s="21"/>
      <c r="Q51" s="9"/>
      <c r="R51" s="9"/>
      <c r="S51" s="9"/>
      <c r="T51" s="9"/>
    </row>
    <row r="52" spans="1:20" ht="15.75" customHeight="1" x14ac:dyDescent="0.25">
      <c r="A52" s="49" t="s">
        <v>8</v>
      </c>
      <c r="B52" s="50"/>
      <c r="C52" s="17">
        <f>D52+E52+F52+G52+H52</f>
        <v>279960.09999999998</v>
      </c>
      <c r="D52" s="17">
        <f t="shared" ref="D52:H52" si="16">D57+D62+D67+D72</f>
        <v>50773.7</v>
      </c>
      <c r="E52" s="17">
        <f t="shared" si="16"/>
        <v>49014.1</v>
      </c>
      <c r="F52" s="17">
        <f t="shared" si="16"/>
        <v>60189.5</v>
      </c>
      <c r="G52" s="17">
        <f t="shared" si="16"/>
        <v>59991.4</v>
      </c>
      <c r="H52" s="17">
        <f t="shared" si="16"/>
        <v>59991.4</v>
      </c>
      <c r="I52" s="22"/>
      <c r="J52" s="21"/>
      <c r="K52" s="21"/>
      <c r="L52" s="21"/>
      <c r="M52" s="21"/>
      <c r="N52" s="21"/>
      <c r="O52" s="21"/>
      <c r="P52" s="21"/>
      <c r="Q52" s="9"/>
      <c r="R52" s="9"/>
      <c r="S52" s="9"/>
      <c r="T52" s="9"/>
    </row>
    <row r="53" spans="1:20" ht="15.75" customHeight="1" x14ac:dyDescent="0.25">
      <c r="A53" s="49" t="s">
        <v>25</v>
      </c>
      <c r="B53" s="50"/>
      <c r="C53" s="17">
        <f>D53+E53+F53+G53+H53</f>
        <v>0</v>
      </c>
      <c r="D53" s="17">
        <f t="shared" ref="D53:H53" si="17">D58+D63+D68+D73</f>
        <v>0</v>
      </c>
      <c r="E53" s="17">
        <f t="shared" si="17"/>
        <v>0</v>
      </c>
      <c r="F53" s="17">
        <f t="shared" si="17"/>
        <v>0</v>
      </c>
      <c r="G53" s="17">
        <f t="shared" si="17"/>
        <v>0</v>
      </c>
      <c r="H53" s="17">
        <f t="shared" si="17"/>
        <v>0</v>
      </c>
      <c r="I53" s="22"/>
      <c r="J53" s="21"/>
      <c r="K53" s="21"/>
      <c r="L53" s="21"/>
      <c r="M53" s="21"/>
      <c r="N53" s="21"/>
      <c r="O53" s="21"/>
      <c r="P53" s="21"/>
      <c r="Q53" s="9"/>
      <c r="R53" s="9"/>
      <c r="S53" s="9"/>
      <c r="T53" s="9"/>
    </row>
    <row r="54" spans="1:20" ht="80.25" customHeight="1" x14ac:dyDescent="0.25">
      <c r="A54" s="23" t="s">
        <v>85</v>
      </c>
      <c r="B54" s="42" t="s">
        <v>31</v>
      </c>
      <c r="C54" s="17">
        <f t="shared" ref="C54:C73" si="18">E54+F54+H54+D54+G54</f>
        <v>1259332.7</v>
      </c>
      <c r="D54" s="17">
        <f>D55+D56+D57+D58</f>
        <v>218775.8</v>
      </c>
      <c r="E54" s="17">
        <f>E55+E56+E57+E58</f>
        <v>219765.5</v>
      </c>
      <c r="F54" s="17">
        <f>F55+F56+F57+F58</f>
        <v>273584</v>
      </c>
      <c r="G54" s="17">
        <f>G55+G56+G57+G58</f>
        <v>273553.8</v>
      </c>
      <c r="H54" s="17">
        <f>H55+H56+H57+H58</f>
        <v>273653.59999999998</v>
      </c>
      <c r="I54" s="39" t="s">
        <v>96</v>
      </c>
      <c r="J54" s="36" t="s">
        <v>12</v>
      </c>
      <c r="K54" s="36">
        <v>20</v>
      </c>
      <c r="L54" s="36">
        <v>29</v>
      </c>
      <c r="M54" s="36">
        <v>39</v>
      </c>
      <c r="N54" s="36">
        <v>50</v>
      </c>
      <c r="O54" s="36">
        <v>61</v>
      </c>
      <c r="P54" s="36">
        <v>70</v>
      </c>
      <c r="Q54" s="9"/>
      <c r="R54" s="9"/>
      <c r="S54" s="9"/>
      <c r="T54" s="9"/>
    </row>
    <row r="55" spans="1:20" ht="15.75" customHeight="1" x14ac:dyDescent="0.25">
      <c r="A55" s="10" t="s">
        <v>9</v>
      </c>
      <c r="B55" s="43"/>
      <c r="C55" s="18">
        <f t="shared" si="18"/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40"/>
      <c r="J55" s="37"/>
      <c r="K55" s="37"/>
      <c r="L55" s="37"/>
      <c r="M55" s="37"/>
      <c r="N55" s="37"/>
      <c r="O55" s="37"/>
      <c r="P55" s="37"/>
      <c r="Q55" s="9"/>
      <c r="R55" s="9"/>
      <c r="S55" s="9"/>
      <c r="T55" s="9"/>
    </row>
    <row r="56" spans="1:20" ht="15.75" customHeight="1" x14ac:dyDescent="0.25">
      <c r="A56" s="10" t="s">
        <v>24</v>
      </c>
      <c r="B56" s="43"/>
      <c r="C56" s="18">
        <f t="shared" si="18"/>
        <v>1259332.7</v>
      </c>
      <c r="D56" s="18">
        <v>218775.8</v>
      </c>
      <c r="E56" s="18">
        <v>219765.5</v>
      </c>
      <c r="F56" s="18">
        <v>273584</v>
      </c>
      <c r="G56" s="18">
        <v>273553.8</v>
      </c>
      <c r="H56" s="18">
        <v>273653.59999999998</v>
      </c>
      <c r="I56" s="40"/>
      <c r="J56" s="37"/>
      <c r="K56" s="37"/>
      <c r="L56" s="37"/>
      <c r="M56" s="37"/>
      <c r="N56" s="37"/>
      <c r="O56" s="37"/>
      <c r="P56" s="37"/>
      <c r="Q56" s="9"/>
      <c r="R56" s="9"/>
      <c r="S56" s="9"/>
      <c r="T56" s="9"/>
    </row>
    <row r="57" spans="1:20" ht="15.75" customHeight="1" x14ac:dyDescent="0.25">
      <c r="A57" s="10" t="s">
        <v>8</v>
      </c>
      <c r="B57" s="43"/>
      <c r="C57" s="18">
        <f t="shared" si="18"/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40"/>
      <c r="J57" s="37"/>
      <c r="K57" s="37"/>
      <c r="L57" s="37"/>
      <c r="M57" s="37"/>
      <c r="N57" s="37"/>
      <c r="O57" s="37"/>
      <c r="P57" s="37"/>
      <c r="Q57" s="9"/>
      <c r="R57" s="9"/>
      <c r="S57" s="9"/>
      <c r="T57" s="9"/>
    </row>
    <row r="58" spans="1:20" ht="17.25" customHeight="1" x14ac:dyDescent="0.25">
      <c r="A58" s="10" t="s">
        <v>25</v>
      </c>
      <c r="B58" s="44"/>
      <c r="C58" s="18">
        <f t="shared" si="18"/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41"/>
      <c r="J58" s="38"/>
      <c r="K58" s="38"/>
      <c r="L58" s="38"/>
      <c r="M58" s="38"/>
      <c r="N58" s="38"/>
      <c r="O58" s="38"/>
      <c r="P58" s="38"/>
      <c r="Q58" s="9"/>
      <c r="R58" s="9"/>
      <c r="S58" s="9"/>
      <c r="T58" s="9"/>
    </row>
    <row r="59" spans="1:20" ht="54" customHeight="1" x14ac:dyDescent="0.25">
      <c r="A59" s="23" t="s">
        <v>108</v>
      </c>
      <c r="B59" s="42" t="s">
        <v>31</v>
      </c>
      <c r="C59" s="17">
        <f t="shared" si="18"/>
        <v>277125.3</v>
      </c>
      <c r="D59" s="17">
        <f>D60+D61+D62+D63</f>
        <v>50773.7</v>
      </c>
      <c r="E59" s="17">
        <f>E60+E61+E62+E63</f>
        <v>49014.1</v>
      </c>
      <c r="F59" s="17">
        <f>F60+F61+F62+F63</f>
        <v>59112.5</v>
      </c>
      <c r="G59" s="17">
        <f>G60+G61+G62+G63</f>
        <v>59112.5</v>
      </c>
      <c r="H59" s="17">
        <f>H60+H61+H62+H63</f>
        <v>59112.5</v>
      </c>
      <c r="I59" s="39" t="s">
        <v>97</v>
      </c>
      <c r="J59" s="36" t="s">
        <v>12</v>
      </c>
      <c r="K59" s="36">
        <v>98</v>
      </c>
      <c r="L59" s="36">
        <v>100</v>
      </c>
      <c r="M59" s="36">
        <v>100</v>
      </c>
      <c r="N59" s="36">
        <v>100</v>
      </c>
      <c r="O59" s="36">
        <v>100</v>
      </c>
      <c r="P59" s="36">
        <v>100</v>
      </c>
      <c r="Q59" s="9"/>
      <c r="R59" s="9"/>
      <c r="S59" s="9"/>
      <c r="T59" s="9"/>
    </row>
    <row r="60" spans="1:20" ht="15.75" customHeight="1" x14ac:dyDescent="0.25">
      <c r="A60" s="10" t="s">
        <v>9</v>
      </c>
      <c r="B60" s="43"/>
      <c r="C60" s="18">
        <f t="shared" si="18"/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40"/>
      <c r="J60" s="37"/>
      <c r="K60" s="37"/>
      <c r="L60" s="37"/>
      <c r="M60" s="37"/>
      <c r="N60" s="37"/>
      <c r="O60" s="37"/>
      <c r="P60" s="37"/>
      <c r="Q60" s="9"/>
      <c r="R60" s="9"/>
      <c r="S60" s="9"/>
      <c r="T60" s="9"/>
    </row>
    <row r="61" spans="1:20" ht="15.75" customHeight="1" x14ac:dyDescent="0.25">
      <c r="A61" s="10" t="s">
        <v>24</v>
      </c>
      <c r="B61" s="43"/>
      <c r="C61" s="18">
        <f t="shared" si="18"/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40"/>
      <c r="J61" s="37"/>
      <c r="K61" s="37"/>
      <c r="L61" s="37"/>
      <c r="M61" s="37"/>
      <c r="N61" s="37"/>
      <c r="O61" s="37"/>
      <c r="P61" s="37"/>
      <c r="Q61" s="9"/>
      <c r="R61" s="9"/>
      <c r="S61" s="9"/>
      <c r="T61" s="9"/>
    </row>
    <row r="62" spans="1:20" ht="15.75" customHeight="1" x14ac:dyDescent="0.25">
      <c r="A62" s="10" t="s">
        <v>8</v>
      </c>
      <c r="B62" s="43"/>
      <c r="C62" s="18">
        <f t="shared" si="18"/>
        <v>277125.3</v>
      </c>
      <c r="D62" s="18">
        <v>50773.7</v>
      </c>
      <c r="E62" s="18">
        <v>49014.1</v>
      </c>
      <c r="F62" s="18">
        <v>59112.5</v>
      </c>
      <c r="G62" s="18">
        <v>59112.5</v>
      </c>
      <c r="H62" s="18">
        <v>59112.5</v>
      </c>
      <c r="I62" s="40"/>
      <c r="J62" s="37"/>
      <c r="K62" s="37"/>
      <c r="L62" s="37"/>
      <c r="M62" s="37"/>
      <c r="N62" s="37"/>
      <c r="O62" s="37"/>
      <c r="P62" s="37"/>
      <c r="Q62" s="9"/>
      <c r="R62" s="9"/>
      <c r="S62" s="9"/>
      <c r="T62" s="9"/>
    </row>
    <row r="63" spans="1:20" ht="16.5" customHeight="1" x14ac:dyDescent="0.25">
      <c r="A63" s="10" t="s">
        <v>25</v>
      </c>
      <c r="B63" s="44"/>
      <c r="C63" s="18">
        <f t="shared" si="18"/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41"/>
      <c r="J63" s="38"/>
      <c r="K63" s="38"/>
      <c r="L63" s="38"/>
      <c r="M63" s="38"/>
      <c r="N63" s="38"/>
      <c r="O63" s="38"/>
      <c r="P63" s="38"/>
      <c r="Q63" s="9"/>
      <c r="R63" s="9"/>
      <c r="S63" s="9"/>
      <c r="T63" s="9"/>
    </row>
    <row r="64" spans="1:20" ht="127.5" customHeight="1" x14ac:dyDescent="0.25">
      <c r="A64" s="35" t="s">
        <v>109</v>
      </c>
      <c r="B64" s="42" t="s">
        <v>31</v>
      </c>
      <c r="C64" s="17">
        <f t="shared" si="18"/>
        <v>183801.40000000002</v>
      </c>
      <c r="D64" s="17">
        <f>D65+D66+D67+D68</f>
        <v>72977.8</v>
      </c>
      <c r="E64" s="17">
        <f>E65+E66+E67+E68</f>
        <v>75470</v>
      </c>
      <c r="F64" s="17">
        <f>F65+F66+F67+F68</f>
        <v>11916.6</v>
      </c>
      <c r="G64" s="17">
        <f>G65+G66+G67+G68</f>
        <v>11718.5</v>
      </c>
      <c r="H64" s="17">
        <f>H65+H66+H67+H68</f>
        <v>11718.5</v>
      </c>
      <c r="I64" s="39" t="s">
        <v>98</v>
      </c>
      <c r="J64" s="36" t="s">
        <v>12</v>
      </c>
      <c r="K64" s="36">
        <v>100</v>
      </c>
      <c r="L64" s="36">
        <v>100</v>
      </c>
      <c r="M64" s="36">
        <v>100</v>
      </c>
      <c r="N64" s="36">
        <v>100</v>
      </c>
      <c r="O64" s="36">
        <v>100</v>
      </c>
      <c r="P64" s="36">
        <v>100</v>
      </c>
    </row>
    <row r="65" spans="1:20" x14ac:dyDescent="0.25">
      <c r="A65" s="10" t="s">
        <v>9</v>
      </c>
      <c r="B65" s="43"/>
      <c r="C65" s="18">
        <f t="shared" si="18"/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40"/>
      <c r="J65" s="37"/>
      <c r="K65" s="37"/>
      <c r="L65" s="37"/>
      <c r="M65" s="37"/>
      <c r="N65" s="37"/>
      <c r="O65" s="37"/>
      <c r="P65" s="37"/>
    </row>
    <row r="66" spans="1:20" x14ac:dyDescent="0.25">
      <c r="A66" s="10" t="s">
        <v>24</v>
      </c>
      <c r="B66" s="43"/>
      <c r="C66" s="18">
        <f t="shared" si="18"/>
        <v>180966.6</v>
      </c>
      <c r="D66" s="17">
        <v>72977.8</v>
      </c>
      <c r="E66" s="17">
        <v>75470</v>
      </c>
      <c r="F66" s="17">
        <v>10839.6</v>
      </c>
      <c r="G66" s="17">
        <v>10839.6</v>
      </c>
      <c r="H66" s="17">
        <v>10839.6</v>
      </c>
      <c r="I66" s="40"/>
      <c r="J66" s="37"/>
      <c r="K66" s="37"/>
      <c r="L66" s="37"/>
      <c r="M66" s="37"/>
      <c r="N66" s="37"/>
      <c r="O66" s="37"/>
      <c r="P66" s="37"/>
    </row>
    <row r="67" spans="1:20" x14ac:dyDescent="0.25">
      <c r="A67" s="10" t="s">
        <v>8</v>
      </c>
      <c r="B67" s="43"/>
      <c r="C67" s="18">
        <f t="shared" si="18"/>
        <v>2834.8</v>
      </c>
      <c r="D67" s="17">
        <v>0</v>
      </c>
      <c r="E67" s="17">
        <v>0</v>
      </c>
      <c r="F67" s="17">
        <v>1077</v>
      </c>
      <c r="G67" s="17">
        <v>878.9</v>
      </c>
      <c r="H67" s="17">
        <v>878.9</v>
      </c>
      <c r="I67" s="40"/>
      <c r="J67" s="37"/>
      <c r="K67" s="37"/>
      <c r="L67" s="37"/>
      <c r="M67" s="37"/>
      <c r="N67" s="37"/>
      <c r="O67" s="37"/>
      <c r="P67" s="37"/>
    </row>
    <row r="68" spans="1:20" ht="15" customHeight="1" x14ac:dyDescent="0.25">
      <c r="A68" s="10" t="s">
        <v>25</v>
      </c>
      <c r="B68" s="44"/>
      <c r="C68" s="18">
        <f t="shared" si="18"/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41"/>
      <c r="J68" s="38"/>
      <c r="K68" s="38"/>
      <c r="L68" s="38"/>
      <c r="M68" s="38"/>
      <c r="N68" s="38"/>
      <c r="O68" s="38"/>
      <c r="P68" s="38"/>
    </row>
    <row r="69" spans="1:20" ht="51.75" customHeight="1" x14ac:dyDescent="0.25">
      <c r="A69" s="23" t="s">
        <v>86</v>
      </c>
      <c r="B69" s="42" t="s">
        <v>31</v>
      </c>
      <c r="C69" s="17">
        <f t="shared" si="18"/>
        <v>24614.100000000002</v>
      </c>
      <c r="D69" s="17">
        <f>D70+D71+D72+D73</f>
        <v>0</v>
      </c>
      <c r="E69" s="17">
        <f>E70+E71+E72+E73</f>
        <v>0</v>
      </c>
      <c r="F69" s="17">
        <f>F70+F71+F72+F73</f>
        <v>8204.7000000000007</v>
      </c>
      <c r="G69" s="17">
        <f>G70+G71+G72+G73</f>
        <v>8204.7000000000007</v>
      </c>
      <c r="H69" s="17">
        <f>H70+H71+H72+H73</f>
        <v>8204.7000000000007</v>
      </c>
      <c r="I69" s="39" t="s">
        <v>99</v>
      </c>
      <c r="J69" s="36" t="s">
        <v>176</v>
      </c>
      <c r="K69" s="36">
        <v>266</v>
      </c>
      <c r="L69" s="36">
        <v>266</v>
      </c>
      <c r="M69" s="36">
        <v>266</v>
      </c>
      <c r="N69" s="36">
        <v>276</v>
      </c>
      <c r="O69" s="36">
        <v>278</v>
      </c>
      <c r="P69" s="36">
        <v>280</v>
      </c>
    </row>
    <row r="70" spans="1:20" x14ac:dyDescent="0.25">
      <c r="A70" s="10" t="s">
        <v>9</v>
      </c>
      <c r="B70" s="43"/>
      <c r="C70" s="18">
        <f t="shared" si="18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0"/>
      <c r="J70" s="37"/>
      <c r="K70" s="37"/>
      <c r="L70" s="37"/>
      <c r="M70" s="37"/>
      <c r="N70" s="37"/>
      <c r="O70" s="37"/>
      <c r="P70" s="37"/>
    </row>
    <row r="71" spans="1:20" x14ac:dyDescent="0.25">
      <c r="A71" s="10" t="s">
        <v>24</v>
      </c>
      <c r="B71" s="43"/>
      <c r="C71" s="18">
        <f t="shared" si="18"/>
        <v>24614.100000000002</v>
      </c>
      <c r="D71" s="17">
        <v>0</v>
      </c>
      <c r="E71" s="17">
        <v>0</v>
      </c>
      <c r="F71" s="17">
        <v>8204.7000000000007</v>
      </c>
      <c r="G71" s="17">
        <v>8204.7000000000007</v>
      </c>
      <c r="H71" s="17">
        <v>8204.7000000000007</v>
      </c>
      <c r="I71" s="40"/>
      <c r="J71" s="37"/>
      <c r="K71" s="37"/>
      <c r="L71" s="37"/>
      <c r="M71" s="37"/>
      <c r="N71" s="37"/>
      <c r="O71" s="37"/>
      <c r="P71" s="37"/>
    </row>
    <row r="72" spans="1:20" x14ac:dyDescent="0.25">
      <c r="A72" s="10" t="s">
        <v>8</v>
      </c>
      <c r="B72" s="43"/>
      <c r="C72" s="18">
        <f t="shared" si="18"/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40"/>
      <c r="J72" s="37"/>
      <c r="K72" s="37"/>
      <c r="L72" s="37"/>
      <c r="M72" s="37"/>
      <c r="N72" s="37"/>
      <c r="O72" s="37"/>
      <c r="P72" s="37"/>
    </row>
    <row r="73" spans="1:20" ht="15" customHeight="1" x14ac:dyDescent="0.25">
      <c r="A73" s="10" t="s">
        <v>25</v>
      </c>
      <c r="B73" s="44"/>
      <c r="C73" s="18">
        <f t="shared" si="18"/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41"/>
      <c r="J73" s="38"/>
      <c r="K73" s="38"/>
      <c r="L73" s="38"/>
      <c r="M73" s="38"/>
      <c r="N73" s="38"/>
      <c r="O73" s="38"/>
      <c r="P73" s="38"/>
    </row>
    <row r="74" spans="1:20" ht="36" customHeight="1" x14ac:dyDescent="0.25">
      <c r="A74" s="47" t="s">
        <v>87</v>
      </c>
      <c r="B74" s="48"/>
      <c r="C74" s="17">
        <f>D74+E74+F74+G74+H74</f>
        <v>145494</v>
      </c>
      <c r="D74" s="17">
        <f>D79</f>
        <v>19242.3</v>
      </c>
      <c r="E74" s="17">
        <f t="shared" ref="E74:H74" si="19">E79</f>
        <v>20470.8</v>
      </c>
      <c r="F74" s="17">
        <f t="shared" si="19"/>
        <v>35260.300000000003</v>
      </c>
      <c r="G74" s="17">
        <f t="shared" si="19"/>
        <v>35260.300000000003</v>
      </c>
      <c r="H74" s="17">
        <f t="shared" si="19"/>
        <v>35260.300000000003</v>
      </c>
      <c r="I74" s="22"/>
      <c r="J74" s="21"/>
      <c r="K74" s="21"/>
      <c r="L74" s="21"/>
      <c r="M74" s="21"/>
      <c r="N74" s="21"/>
      <c r="O74" s="21"/>
      <c r="P74" s="21"/>
      <c r="Q74" s="9"/>
      <c r="R74" s="9"/>
      <c r="S74" s="9"/>
      <c r="T74" s="9"/>
    </row>
    <row r="75" spans="1:20" ht="15.75" customHeight="1" x14ac:dyDescent="0.25">
      <c r="A75" s="49" t="s">
        <v>9</v>
      </c>
      <c r="B75" s="50"/>
      <c r="C75" s="17">
        <f>D75+E75+F75+G75+H75</f>
        <v>0</v>
      </c>
      <c r="D75" s="17">
        <f>D80</f>
        <v>0</v>
      </c>
      <c r="E75" s="17">
        <f t="shared" ref="E75:H75" si="20">E80</f>
        <v>0</v>
      </c>
      <c r="F75" s="17">
        <f t="shared" si="20"/>
        <v>0</v>
      </c>
      <c r="G75" s="17">
        <f t="shared" si="20"/>
        <v>0</v>
      </c>
      <c r="H75" s="17">
        <f t="shared" si="20"/>
        <v>0</v>
      </c>
      <c r="I75" s="22"/>
      <c r="J75" s="21"/>
      <c r="K75" s="21"/>
      <c r="L75" s="21"/>
      <c r="M75" s="21"/>
      <c r="N75" s="21"/>
      <c r="O75" s="21"/>
      <c r="P75" s="21"/>
      <c r="Q75" s="9"/>
      <c r="R75" s="9"/>
      <c r="S75" s="9"/>
      <c r="T75" s="9"/>
    </row>
    <row r="76" spans="1:20" ht="15.75" customHeight="1" x14ac:dyDescent="0.25">
      <c r="A76" s="49" t="s">
        <v>24</v>
      </c>
      <c r="B76" s="50"/>
      <c r="C76" s="17">
        <f>D76+E76+F76+G76+H76</f>
        <v>0</v>
      </c>
      <c r="D76" s="17">
        <f t="shared" ref="D76:H76" si="21">D81</f>
        <v>0</v>
      </c>
      <c r="E76" s="17">
        <f t="shared" si="21"/>
        <v>0</v>
      </c>
      <c r="F76" s="17">
        <f t="shared" si="21"/>
        <v>0</v>
      </c>
      <c r="G76" s="17">
        <f t="shared" si="21"/>
        <v>0</v>
      </c>
      <c r="H76" s="17">
        <f t="shared" si="21"/>
        <v>0</v>
      </c>
      <c r="I76" s="22"/>
      <c r="J76" s="21"/>
      <c r="K76" s="21"/>
      <c r="L76" s="21"/>
      <c r="M76" s="21"/>
      <c r="N76" s="21"/>
      <c r="O76" s="21"/>
      <c r="P76" s="21"/>
      <c r="Q76" s="9"/>
      <c r="R76" s="9"/>
      <c r="S76" s="9"/>
      <c r="T76" s="9"/>
    </row>
    <row r="77" spans="1:20" ht="15.75" customHeight="1" x14ac:dyDescent="0.25">
      <c r="A77" s="49" t="s">
        <v>8</v>
      </c>
      <c r="B77" s="50"/>
      <c r="C77" s="17">
        <f>D77+E77+F77+G77+H77</f>
        <v>145494</v>
      </c>
      <c r="D77" s="17">
        <f t="shared" ref="D77:H77" si="22">D82</f>
        <v>19242.3</v>
      </c>
      <c r="E77" s="17">
        <f t="shared" si="22"/>
        <v>20470.8</v>
      </c>
      <c r="F77" s="17">
        <f t="shared" si="22"/>
        <v>35260.300000000003</v>
      </c>
      <c r="G77" s="17">
        <f t="shared" si="22"/>
        <v>35260.300000000003</v>
      </c>
      <c r="H77" s="17">
        <f t="shared" si="22"/>
        <v>35260.300000000003</v>
      </c>
      <c r="I77" s="22"/>
      <c r="J77" s="21"/>
      <c r="K77" s="21"/>
      <c r="L77" s="21"/>
      <c r="M77" s="21"/>
      <c r="N77" s="21"/>
      <c r="O77" s="21"/>
      <c r="P77" s="21"/>
      <c r="Q77" s="9"/>
      <c r="R77" s="9"/>
      <c r="S77" s="9"/>
      <c r="T77" s="9"/>
    </row>
    <row r="78" spans="1:20" ht="15.75" customHeight="1" x14ac:dyDescent="0.25">
      <c r="A78" s="49" t="s">
        <v>25</v>
      </c>
      <c r="B78" s="50"/>
      <c r="C78" s="17">
        <f>D78+E78+F78+G78+H78</f>
        <v>0</v>
      </c>
      <c r="D78" s="17">
        <f t="shared" ref="D78:H78" si="23">D83</f>
        <v>0</v>
      </c>
      <c r="E78" s="17">
        <f t="shared" si="23"/>
        <v>0</v>
      </c>
      <c r="F78" s="17">
        <f t="shared" si="23"/>
        <v>0</v>
      </c>
      <c r="G78" s="17">
        <f t="shared" si="23"/>
        <v>0</v>
      </c>
      <c r="H78" s="17">
        <f t="shared" si="23"/>
        <v>0</v>
      </c>
      <c r="I78" s="22"/>
      <c r="J78" s="21"/>
      <c r="K78" s="21"/>
      <c r="L78" s="21"/>
      <c r="M78" s="21"/>
      <c r="N78" s="21"/>
      <c r="O78" s="21"/>
      <c r="P78" s="21"/>
      <c r="Q78" s="9"/>
      <c r="R78" s="9"/>
      <c r="S78" s="9"/>
      <c r="T78" s="9"/>
    </row>
    <row r="79" spans="1:20" ht="52.5" customHeight="1" x14ac:dyDescent="0.25">
      <c r="A79" s="23" t="s">
        <v>110</v>
      </c>
      <c r="B79" s="42" t="s">
        <v>31</v>
      </c>
      <c r="C79" s="17">
        <f>E79+F79+H79+D79+G79</f>
        <v>145494</v>
      </c>
      <c r="D79" s="17">
        <f>D80+D81+D82+D83</f>
        <v>19242.3</v>
      </c>
      <c r="E79" s="17">
        <f>E80+E81+E82+E83</f>
        <v>20470.8</v>
      </c>
      <c r="F79" s="17">
        <f>F80+F81+F82+F83</f>
        <v>35260.300000000003</v>
      </c>
      <c r="G79" s="17">
        <f>G80+G81+G82+G83</f>
        <v>35260.300000000003</v>
      </c>
      <c r="H79" s="17">
        <f>H80+H81+H82+H83</f>
        <v>35260.300000000003</v>
      </c>
      <c r="I79" s="39" t="s">
        <v>100</v>
      </c>
      <c r="J79" s="36" t="s">
        <v>12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</row>
    <row r="80" spans="1:20" x14ac:dyDescent="0.25">
      <c r="A80" s="10" t="s">
        <v>9</v>
      </c>
      <c r="B80" s="43"/>
      <c r="C80" s="18">
        <f>E80+F80+H80+D80+G80</f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40"/>
      <c r="J80" s="37"/>
      <c r="K80" s="37"/>
      <c r="L80" s="37"/>
      <c r="M80" s="37"/>
      <c r="N80" s="37"/>
      <c r="O80" s="37"/>
      <c r="P80" s="37"/>
    </row>
    <row r="81" spans="1:20" ht="16.5" customHeight="1" x14ac:dyDescent="0.25">
      <c r="A81" s="10" t="s">
        <v>24</v>
      </c>
      <c r="B81" s="43"/>
      <c r="C81" s="18">
        <f>E81+F81+H81+D81+G81</f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40"/>
      <c r="J81" s="37"/>
      <c r="K81" s="37"/>
      <c r="L81" s="37"/>
      <c r="M81" s="37"/>
      <c r="N81" s="37"/>
      <c r="O81" s="37"/>
      <c r="P81" s="37"/>
    </row>
    <row r="82" spans="1:20" ht="18" customHeight="1" x14ac:dyDescent="0.25">
      <c r="A82" s="10" t="s">
        <v>8</v>
      </c>
      <c r="B82" s="43"/>
      <c r="C82" s="18">
        <f>E82+F82+H82+D82+G82</f>
        <v>145494</v>
      </c>
      <c r="D82" s="17">
        <v>19242.3</v>
      </c>
      <c r="E82" s="17">
        <v>20470.8</v>
      </c>
      <c r="F82" s="17">
        <v>35260.300000000003</v>
      </c>
      <c r="G82" s="17">
        <v>35260.300000000003</v>
      </c>
      <c r="H82" s="17">
        <v>35260.300000000003</v>
      </c>
      <c r="I82" s="40"/>
      <c r="J82" s="37"/>
      <c r="K82" s="37"/>
      <c r="L82" s="37"/>
      <c r="M82" s="37"/>
      <c r="N82" s="37"/>
      <c r="O82" s="37"/>
      <c r="P82" s="37"/>
    </row>
    <row r="83" spans="1:20" ht="19.5" customHeight="1" x14ac:dyDescent="0.25">
      <c r="A83" s="10" t="s">
        <v>25</v>
      </c>
      <c r="B83" s="44"/>
      <c r="C83" s="18">
        <f>E83+F83+H83+D83+G83</f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41"/>
      <c r="J83" s="38"/>
      <c r="K83" s="38"/>
      <c r="L83" s="38"/>
      <c r="M83" s="38"/>
      <c r="N83" s="38"/>
      <c r="O83" s="38"/>
      <c r="P83" s="38"/>
    </row>
    <row r="84" spans="1:20" ht="49.5" customHeight="1" x14ac:dyDescent="0.25">
      <c r="A84" s="47" t="s">
        <v>111</v>
      </c>
      <c r="B84" s="48"/>
      <c r="C84" s="17">
        <f>D84+E84+F84+G84+H84</f>
        <v>9372.5</v>
      </c>
      <c r="D84" s="17">
        <f>D89</f>
        <v>5067.3999999999996</v>
      </c>
      <c r="E84" s="17">
        <f t="shared" ref="E84:H84" si="24">E89</f>
        <v>4305.1000000000004</v>
      </c>
      <c r="F84" s="17">
        <f t="shared" si="24"/>
        <v>0</v>
      </c>
      <c r="G84" s="17">
        <f t="shared" si="24"/>
        <v>0</v>
      </c>
      <c r="H84" s="17">
        <f t="shared" si="24"/>
        <v>0</v>
      </c>
      <c r="I84" s="24"/>
      <c r="J84" s="25"/>
      <c r="K84" s="25"/>
      <c r="L84" s="25"/>
      <c r="M84" s="25"/>
      <c r="N84" s="25"/>
      <c r="O84" s="25"/>
      <c r="P84" s="25"/>
      <c r="Q84" s="9"/>
      <c r="R84" s="9"/>
      <c r="S84" s="9"/>
      <c r="T84" s="9"/>
    </row>
    <row r="85" spans="1:20" ht="15.75" customHeight="1" x14ac:dyDescent="0.25">
      <c r="A85" s="49" t="s">
        <v>9</v>
      </c>
      <c r="B85" s="50"/>
      <c r="C85" s="17">
        <f>D85+E85+F85+G85+H85</f>
        <v>0</v>
      </c>
      <c r="D85" s="17">
        <f>D90</f>
        <v>0</v>
      </c>
      <c r="E85" s="17">
        <f t="shared" ref="E85:H85" si="25">E90</f>
        <v>0</v>
      </c>
      <c r="F85" s="17">
        <f t="shared" si="25"/>
        <v>0</v>
      </c>
      <c r="G85" s="17">
        <f t="shared" si="25"/>
        <v>0</v>
      </c>
      <c r="H85" s="17">
        <f t="shared" si="25"/>
        <v>0</v>
      </c>
      <c r="I85" s="24"/>
      <c r="J85" s="25"/>
      <c r="K85" s="25"/>
      <c r="L85" s="25"/>
      <c r="M85" s="25"/>
      <c r="N85" s="25"/>
      <c r="O85" s="25"/>
      <c r="P85" s="25"/>
      <c r="Q85" s="9"/>
      <c r="R85" s="9"/>
      <c r="S85" s="9"/>
      <c r="T85" s="9"/>
    </row>
    <row r="86" spans="1:20" ht="15.75" customHeight="1" x14ac:dyDescent="0.25">
      <c r="A86" s="49" t="s">
        <v>24</v>
      </c>
      <c r="B86" s="50"/>
      <c r="C86" s="17">
        <f>D86+E86+F86+G86+H86</f>
        <v>0</v>
      </c>
      <c r="D86" s="17">
        <f t="shared" ref="D86:H86" si="26">D91</f>
        <v>0</v>
      </c>
      <c r="E86" s="17">
        <f t="shared" si="26"/>
        <v>0</v>
      </c>
      <c r="F86" s="17">
        <f t="shared" si="26"/>
        <v>0</v>
      </c>
      <c r="G86" s="17">
        <f t="shared" si="26"/>
        <v>0</v>
      </c>
      <c r="H86" s="17">
        <f t="shared" si="26"/>
        <v>0</v>
      </c>
      <c r="I86" s="24"/>
      <c r="J86" s="25"/>
      <c r="K86" s="25"/>
      <c r="L86" s="25"/>
      <c r="M86" s="25"/>
      <c r="N86" s="25"/>
      <c r="O86" s="25"/>
      <c r="P86" s="25"/>
      <c r="Q86" s="9"/>
      <c r="R86" s="9"/>
      <c r="S86" s="9"/>
      <c r="T86" s="9"/>
    </row>
    <row r="87" spans="1:20" ht="15.75" customHeight="1" x14ac:dyDescent="0.25">
      <c r="A87" s="49" t="s">
        <v>8</v>
      </c>
      <c r="B87" s="50"/>
      <c r="C87" s="17">
        <f>D87+E87+F87+G87+H87</f>
        <v>9372.5</v>
      </c>
      <c r="D87" s="17">
        <f t="shared" ref="D87:H87" si="27">D92</f>
        <v>5067.3999999999996</v>
      </c>
      <c r="E87" s="17">
        <f t="shared" si="27"/>
        <v>4305.1000000000004</v>
      </c>
      <c r="F87" s="17">
        <f t="shared" si="27"/>
        <v>0</v>
      </c>
      <c r="G87" s="17">
        <f t="shared" si="27"/>
        <v>0</v>
      </c>
      <c r="H87" s="17">
        <f t="shared" si="27"/>
        <v>0</v>
      </c>
      <c r="I87" s="24"/>
      <c r="J87" s="25"/>
      <c r="K87" s="25"/>
      <c r="L87" s="25"/>
      <c r="M87" s="25"/>
      <c r="N87" s="25"/>
      <c r="O87" s="25"/>
      <c r="P87" s="25"/>
      <c r="Q87" s="9"/>
      <c r="R87" s="9"/>
      <c r="S87" s="9"/>
      <c r="T87" s="9"/>
    </row>
    <row r="88" spans="1:20" ht="15.75" customHeight="1" x14ac:dyDescent="0.25">
      <c r="A88" s="49" t="s">
        <v>25</v>
      </c>
      <c r="B88" s="50"/>
      <c r="C88" s="17">
        <f>D88+E88+F88+G88+H88</f>
        <v>0</v>
      </c>
      <c r="D88" s="17">
        <f t="shared" ref="D88:H88" si="28">D93</f>
        <v>0</v>
      </c>
      <c r="E88" s="17">
        <f t="shared" si="28"/>
        <v>0</v>
      </c>
      <c r="F88" s="17">
        <f t="shared" si="28"/>
        <v>0</v>
      </c>
      <c r="G88" s="17">
        <f t="shared" si="28"/>
        <v>0</v>
      </c>
      <c r="H88" s="17">
        <f t="shared" si="28"/>
        <v>0</v>
      </c>
      <c r="I88" s="24"/>
      <c r="J88" s="25"/>
      <c r="K88" s="25"/>
      <c r="L88" s="25"/>
      <c r="M88" s="25"/>
      <c r="N88" s="25"/>
      <c r="O88" s="25"/>
      <c r="P88" s="25"/>
      <c r="Q88" s="9"/>
      <c r="R88" s="9"/>
      <c r="S88" s="9"/>
      <c r="T88" s="9"/>
    </row>
    <row r="89" spans="1:20" ht="52.5" customHeight="1" x14ac:dyDescent="0.25">
      <c r="A89" s="23" t="s">
        <v>112</v>
      </c>
      <c r="B89" s="42" t="s">
        <v>31</v>
      </c>
      <c r="C89" s="17">
        <f>E89+F89+H89+D89+G89</f>
        <v>9372.5</v>
      </c>
      <c r="D89" s="17">
        <f>D90+D91+D92+D93</f>
        <v>5067.3999999999996</v>
      </c>
      <c r="E89" s="17">
        <f>E90+E91+E92+E93</f>
        <v>4305.1000000000004</v>
      </c>
      <c r="F89" s="17">
        <f>F90+F91+F92+F93</f>
        <v>0</v>
      </c>
      <c r="G89" s="17">
        <f>G90+G91+G92+G93</f>
        <v>0</v>
      </c>
      <c r="H89" s="17">
        <f>H90+H91+H92+H93</f>
        <v>0</v>
      </c>
      <c r="I89" s="39" t="s">
        <v>113</v>
      </c>
      <c r="J89" s="36" t="s">
        <v>12</v>
      </c>
      <c r="K89" s="36">
        <v>100</v>
      </c>
      <c r="L89" s="36">
        <v>100</v>
      </c>
      <c r="M89" s="36">
        <v>100</v>
      </c>
      <c r="N89" s="36">
        <v>0</v>
      </c>
      <c r="O89" s="36">
        <v>0</v>
      </c>
      <c r="P89" s="36">
        <v>0</v>
      </c>
    </row>
    <row r="90" spans="1:20" x14ac:dyDescent="0.25">
      <c r="A90" s="10" t="s">
        <v>9</v>
      </c>
      <c r="B90" s="43"/>
      <c r="C90" s="18">
        <f>E90+F90+H90+D90+G90</f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40"/>
      <c r="J90" s="37"/>
      <c r="K90" s="37"/>
      <c r="L90" s="37"/>
      <c r="M90" s="37"/>
      <c r="N90" s="37"/>
      <c r="O90" s="37"/>
      <c r="P90" s="37"/>
    </row>
    <row r="91" spans="1:20" x14ac:dyDescent="0.25">
      <c r="A91" s="10" t="s">
        <v>24</v>
      </c>
      <c r="B91" s="43"/>
      <c r="C91" s="18">
        <f>E91+F91+H91+D91+G91</f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40"/>
      <c r="J91" s="37"/>
      <c r="K91" s="37"/>
      <c r="L91" s="37"/>
      <c r="M91" s="37"/>
      <c r="N91" s="37"/>
      <c r="O91" s="37"/>
      <c r="P91" s="37"/>
    </row>
    <row r="92" spans="1:20" x14ac:dyDescent="0.25">
      <c r="A92" s="10" t="s">
        <v>8</v>
      </c>
      <c r="B92" s="43"/>
      <c r="C92" s="18">
        <f>E92+F92+H92+D92+G92</f>
        <v>9372.5</v>
      </c>
      <c r="D92" s="17">
        <v>5067.3999999999996</v>
      </c>
      <c r="E92" s="17">
        <v>4305.1000000000004</v>
      </c>
      <c r="F92" s="17">
        <v>0</v>
      </c>
      <c r="G92" s="17">
        <v>0</v>
      </c>
      <c r="H92" s="17">
        <v>0</v>
      </c>
      <c r="I92" s="40"/>
      <c r="J92" s="37"/>
      <c r="K92" s="37"/>
      <c r="L92" s="37"/>
      <c r="M92" s="37"/>
      <c r="N92" s="37"/>
      <c r="O92" s="37"/>
      <c r="P92" s="37"/>
    </row>
    <row r="93" spans="1:20" ht="15" customHeight="1" x14ac:dyDescent="0.25">
      <c r="A93" s="10" t="s">
        <v>25</v>
      </c>
      <c r="B93" s="44"/>
      <c r="C93" s="18">
        <f>E93+F93+H93+D93+G93</f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41"/>
      <c r="J93" s="38"/>
      <c r="K93" s="38"/>
      <c r="L93" s="38"/>
      <c r="M93" s="38"/>
      <c r="N93" s="38"/>
      <c r="O93" s="38"/>
      <c r="P93" s="38"/>
    </row>
    <row r="94" spans="1:20" ht="38.25" customHeight="1" x14ac:dyDescent="0.25">
      <c r="A94" s="47" t="s">
        <v>114</v>
      </c>
      <c r="B94" s="48"/>
      <c r="C94" s="17">
        <f>E94+F94+H94+D94+G1082+G94</f>
        <v>16561.899999999998</v>
      </c>
      <c r="D94" s="17">
        <f>D99+D104</f>
        <v>3168.1</v>
      </c>
      <c r="E94" s="17">
        <f t="shared" ref="E94:H94" si="29">E99+E104</f>
        <v>3431.7</v>
      </c>
      <c r="F94" s="17">
        <f t="shared" si="29"/>
        <v>3320.7</v>
      </c>
      <c r="G94" s="17">
        <f t="shared" si="29"/>
        <v>3320.7</v>
      </c>
      <c r="H94" s="17">
        <f t="shared" si="29"/>
        <v>3320.7</v>
      </c>
      <c r="I94" s="12"/>
      <c r="J94" s="14"/>
      <c r="K94" s="14"/>
      <c r="L94" s="14"/>
      <c r="M94" s="14"/>
      <c r="N94" s="14"/>
      <c r="O94" s="14"/>
      <c r="P94" s="14"/>
    </row>
    <row r="95" spans="1:20" x14ac:dyDescent="0.25">
      <c r="A95" s="49" t="s">
        <v>9</v>
      </c>
      <c r="B95" s="50"/>
      <c r="C95" s="17">
        <f>E95+F95+H95+D95+G1083+G95</f>
        <v>0</v>
      </c>
      <c r="D95" s="17">
        <f>D100+D105</f>
        <v>0</v>
      </c>
      <c r="E95" s="17">
        <f t="shared" ref="E95:H95" si="30">E100+E105</f>
        <v>0</v>
      </c>
      <c r="F95" s="17">
        <f t="shared" si="30"/>
        <v>0</v>
      </c>
      <c r="G95" s="17">
        <f t="shared" si="30"/>
        <v>0</v>
      </c>
      <c r="H95" s="17">
        <f t="shared" si="30"/>
        <v>0</v>
      </c>
      <c r="I95" s="12"/>
      <c r="J95" s="14"/>
      <c r="K95" s="14"/>
      <c r="L95" s="14"/>
      <c r="M95" s="14"/>
      <c r="N95" s="14"/>
      <c r="O95" s="14"/>
      <c r="P95" s="14"/>
    </row>
    <row r="96" spans="1:20" x14ac:dyDescent="0.25">
      <c r="A96" s="49" t="s">
        <v>24</v>
      </c>
      <c r="B96" s="50"/>
      <c r="C96" s="17">
        <f>E96+F96+H96+D96+G1084+G96</f>
        <v>0</v>
      </c>
      <c r="D96" s="17">
        <f t="shared" ref="D96:H96" si="31">D101+D106</f>
        <v>0</v>
      </c>
      <c r="E96" s="17">
        <f t="shared" si="31"/>
        <v>0</v>
      </c>
      <c r="F96" s="17">
        <f t="shared" si="31"/>
        <v>0</v>
      </c>
      <c r="G96" s="17">
        <f t="shared" si="31"/>
        <v>0</v>
      </c>
      <c r="H96" s="17">
        <f t="shared" si="31"/>
        <v>0</v>
      </c>
      <c r="I96" s="12"/>
      <c r="J96" s="14"/>
      <c r="K96" s="14"/>
      <c r="L96" s="14"/>
      <c r="M96" s="14"/>
      <c r="N96" s="14"/>
      <c r="O96" s="14"/>
      <c r="P96" s="14"/>
    </row>
    <row r="97" spans="1:16" x14ac:dyDescent="0.25">
      <c r="A97" s="49" t="s">
        <v>8</v>
      </c>
      <c r="B97" s="50"/>
      <c r="C97" s="17">
        <f>E97+F97+H97+D97+G1085+G97</f>
        <v>16561.899999999998</v>
      </c>
      <c r="D97" s="17">
        <f t="shared" ref="D97:H97" si="32">D102+D107</f>
        <v>3168.1</v>
      </c>
      <c r="E97" s="17">
        <f t="shared" si="32"/>
        <v>3431.7</v>
      </c>
      <c r="F97" s="17">
        <f t="shared" si="32"/>
        <v>3320.7</v>
      </c>
      <c r="G97" s="17">
        <f t="shared" si="32"/>
        <v>3320.7</v>
      </c>
      <c r="H97" s="17">
        <f t="shared" si="32"/>
        <v>3320.7</v>
      </c>
      <c r="I97" s="12"/>
      <c r="J97" s="14"/>
      <c r="K97" s="14"/>
      <c r="L97" s="14"/>
      <c r="M97" s="14"/>
      <c r="N97" s="14"/>
      <c r="O97" s="14"/>
      <c r="P97" s="14"/>
    </row>
    <row r="98" spans="1:16" x14ac:dyDescent="0.25">
      <c r="A98" s="49" t="s">
        <v>25</v>
      </c>
      <c r="B98" s="50"/>
      <c r="C98" s="17">
        <f>E98+F98+H98+D98+G1086+G98</f>
        <v>0</v>
      </c>
      <c r="D98" s="17">
        <f t="shared" ref="D98:H98" si="33">D103+D108</f>
        <v>0</v>
      </c>
      <c r="E98" s="17">
        <f t="shared" si="33"/>
        <v>0</v>
      </c>
      <c r="F98" s="17">
        <f t="shared" si="33"/>
        <v>0</v>
      </c>
      <c r="G98" s="17">
        <f t="shared" si="33"/>
        <v>0</v>
      </c>
      <c r="H98" s="17">
        <f t="shared" si="33"/>
        <v>0</v>
      </c>
      <c r="I98" s="12"/>
      <c r="J98" s="14"/>
      <c r="K98" s="14"/>
      <c r="L98" s="14"/>
      <c r="M98" s="14"/>
      <c r="N98" s="14"/>
      <c r="O98" s="14"/>
      <c r="P98" s="14"/>
    </row>
    <row r="99" spans="1:16" ht="42.75" customHeight="1" x14ac:dyDescent="0.25">
      <c r="A99" s="23" t="s">
        <v>115</v>
      </c>
      <c r="B99" s="42" t="s">
        <v>31</v>
      </c>
      <c r="C99" s="17">
        <f t="shared" ref="C99:C108" si="34">E99+F99+H99+D99+G99</f>
        <v>16320.899999999998</v>
      </c>
      <c r="D99" s="17">
        <f>D100+D101+D102+D103</f>
        <v>3168.1</v>
      </c>
      <c r="E99" s="17">
        <f>E100+E101+E102+E103</f>
        <v>3190.7</v>
      </c>
      <c r="F99" s="17">
        <f>F100+F101+F102+F103</f>
        <v>3320.7</v>
      </c>
      <c r="G99" s="17">
        <f>G100+G101+G102+G103</f>
        <v>3320.7</v>
      </c>
      <c r="H99" s="17">
        <f>H100+H101+H102+H103</f>
        <v>3320.7</v>
      </c>
      <c r="I99" s="39" t="s">
        <v>117</v>
      </c>
      <c r="J99" s="36" t="s">
        <v>12</v>
      </c>
      <c r="K99" s="36">
        <v>0</v>
      </c>
      <c r="L99" s="36">
        <v>0</v>
      </c>
      <c r="M99" s="36">
        <v>0</v>
      </c>
      <c r="N99" s="36">
        <v>100</v>
      </c>
      <c r="O99" s="36">
        <v>100</v>
      </c>
      <c r="P99" s="36">
        <v>100</v>
      </c>
    </row>
    <row r="100" spans="1:16" ht="21.75" customHeight="1" x14ac:dyDescent="0.25">
      <c r="A100" s="10" t="s">
        <v>9</v>
      </c>
      <c r="B100" s="43"/>
      <c r="C100" s="17">
        <f t="shared" si="34"/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40"/>
      <c r="J100" s="37"/>
      <c r="K100" s="37"/>
      <c r="L100" s="37"/>
      <c r="M100" s="37"/>
      <c r="N100" s="37"/>
      <c r="O100" s="37"/>
      <c r="P100" s="37"/>
    </row>
    <row r="101" spans="1:16" ht="15" customHeight="1" x14ac:dyDescent="0.25">
      <c r="A101" s="10" t="s">
        <v>24</v>
      </c>
      <c r="B101" s="43"/>
      <c r="C101" s="17">
        <f t="shared" si="34"/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40"/>
      <c r="J101" s="37"/>
      <c r="K101" s="37"/>
      <c r="L101" s="37"/>
      <c r="M101" s="37"/>
      <c r="N101" s="37"/>
      <c r="O101" s="37"/>
      <c r="P101" s="37"/>
    </row>
    <row r="102" spans="1:16" x14ac:dyDescent="0.25">
      <c r="A102" s="10" t="s">
        <v>8</v>
      </c>
      <c r="B102" s="43"/>
      <c r="C102" s="17">
        <f t="shared" si="34"/>
        <v>16320.899999999998</v>
      </c>
      <c r="D102" s="18">
        <v>3168.1</v>
      </c>
      <c r="E102" s="18">
        <v>3190.7</v>
      </c>
      <c r="F102" s="18">
        <v>3320.7</v>
      </c>
      <c r="G102" s="18">
        <v>3320.7</v>
      </c>
      <c r="H102" s="18">
        <v>3320.7</v>
      </c>
      <c r="I102" s="40"/>
      <c r="J102" s="37"/>
      <c r="K102" s="37"/>
      <c r="L102" s="37"/>
      <c r="M102" s="37"/>
      <c r="N102" s="37"/>
      <c r="O102" s="37"/>
      <c r="P102" s="37"/>
    </row>
    <row r="103" spans="1:16" ht="17.25" customHeight="1" x14ac:dyDescent="0.25">
      <c r="A103" s="10" t="s">
        <v>25</v>
      </c>
      <c r="B103" s="44"/>
      <c r="C103" s="17">
        <f t="shared" si="34"/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41"/>
      <c r="J103" s="38"/>
      <c r="K103" s="38"/>
      <c r="L103" s="38"/>
      <c r="M103" s="38"/>
      <c r="N103" s="38"/>
      <c r="O103" s="38"/>
      <c r="P103" s="38"/>
    </row>
    <row r="104" spans="1:16" ht="60" x14ac:dyDescent="0.25">
      <c r="A104" s="23" t="s">
        <v>116</v>
      </c>
      <c r="B104" s="42" t="s">
        <v>31</v>
      </c>
      <c r="C104" s="17">
        <f t="shared" si="34"/>
        <v>241</v>
      </c>
      <c r="D104" s="17">
        <f>D105+D106+D107+D108</f>
        <v>0</v>
      </c>
      <c r="E104" s="17">
        <f>E105+E106+E107+E108</f>
        <v>241</v>
      </c>
      <c r="F104" s="17">
        <f>F105+F106+F107+F108</f>
        <v>0</v>
      </c>
      <c r="G104" s="17">
        <f>G105+G106+G107+G108</f>
        <v>0</v>
      </c>
      <c r="H104" s="17">
        <f>H105+H106+H107+H108</f>
        <v>0</v>
      </c>
      <c r="I104" s="39" t="s">
        <v>118</v>
      </c>
      <c r="J104" s="36" t="s">
        <v>12</v>
      </c>
      <c r="K104" s="36">
        <v>100</v>
      </c>
      <c r="L104" s="36">
        <v>100</v>
      </c>
      <c r="M104" s="36">
        <v>100</v>
      </c>
      <c r="N104" s="36">
        <v>100</v>
      </c>
      <c r="O104" s="36">
        <v>100</v>
      </c>
      <c r="P104" s="36">
        <v>100</v>
      </c>
    </row>
    <row r="105" spans="1:16" x14ac:dyDescent="0.25">
      <c r="A105" s="10" t="s">
        <v>9</v>
      </c>
      <c r="B105" s="43"/>
      <c r="C105" s="17">
        <f t="shared" si="34"/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40"/>
      <c r="J105" s="37"/>
      <c r="K105" s="37"/>
      <c r="L105" s="37"/>
      <c r="M105" s="37"/>
      <c r="N105" s="37"/>
      <c r="O105" s="37"/>
      <c r="P105" s="37"/>
    </row>
    <row r="106" spans="1:16" x14ac:dyDescent="0.25">
      <c r="A106" s="10" t="s">
        <v>24</v>
      </c>
      <c r="B106" s="43"/>
      <c r="C106" s="17">
        <f t="shared" si="34"/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40"/>
      <c r="J106" s="37"/>
      <c r="K106" s="37"/>
      <c r="L106" s="37"/>
      <c r="M106" s="37"/>
      <c r="N106" s="37"/>
      <c r="O106" s="37"/>
      <c r="P106" s="37"/>
    </row>
    <row r="107" spans="1:16" x14ac:dyDescent="0.25">
      <c r="A107" s="10" t="s">
        <v>8</v>
      </c>
      <c r="B107" s="43"/>
      <c r="C107" s="17">
        <f t="shared" si="34"/>
        <v>241</v>
      </c>
      <c r="D107" s="18">
        <v>0</v>
      </c>
      <c r="E107" s="18">
        <v>241</v>
      </c>
      <c r="F107" s="18">
        <v>0</v>
      </c>
      <c r="G107" s="18">
        <v>0</v>
      </c>
      <c r="H107" s="18">
        <v>0</v>
      </c>
      <c r="I107" s="40"/>
      <c r="J107" s="37"/>
      <c r="K107" s="37"/>
      <c r="L107" s="37"/>
      <c r="M107" s="37"/>
      <c r="N107" s="37"/>
      <c r="O107" s="37"/>
      <c r="P107" s="37"/>
    </row>
    <row r="108" spans="1:16" ht="15" customHeight="1" x14ac:dyDescent="0.25">
      <c r="A108" s="10" t="s">
        <v>25</v>
      </c>
      <c r="B108" s="44"/>
      <c r="C108" s="17">
        <f t="shared" si="34"/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41"/>
      <c r="J108" s="38"/>
      <c r="K108" s="38"/>
      <c r="L108" s="38"/>
      <c r="M108" s="38"/>
      <c r="N108" s="38"/>
      <c r="O108" s="38"/>
      <c r="P108" s="38"/>
    </row>
    <row r="109" spans="1:16" ht="51.75" customHeight="1" x14ac:dyDescent="0.25">
      <c r="A109" s="47" t="s">
        <v>119</v>
      </c>
      <c r="B109" s="48"/>
      <c r="C109" s="17">
        <f>E109+F109+H109+D109+G1097+G109</f>
        <v>76583</v>
      </c>
      <c r="D109" s="17">
        <f>D114+D119+D124+D133</f>
        <v>39127.199999999997</v>
      </c>
      <c r="E109" s="17">
        <f t="shared" ref="E109:H109" si="35">E114+E119+E124+E133</f>
        <v>24864.300000000003</v>
      </c>
      <c r="F109" s="17">
        <f t="shared" si="35"/>
        <v>12591.5</v>
      </c>
      <c r="G109" s="17">
        <f t="shared" si="35"/>
        <v>0</v>
      </c>
      <c r="H109" s="17">
        <f t="shared" si="35"/>
        <v>0</v>
      </c>
      <c r="I109" s="12"/>
      <c r="J109" s="14"/>
      <c r="K109" s="14"/>
      <c r="L109" s="14"/>
      <c r="M109" s="14"/>
      <c r="N109" s="14"/>
      <c r="O109" s="14"/>
      <c r="P109" s="14"/>
    </row>
    <row r="110" spans="1:16" x14ac:dyDescent="0.25">
      <c r="A110" s="49" t="s">
        <v>9</v>
      </c>
      <c r="B110" s="50"/>
      <c r="C110" s="17">
        <f>E110+F110+H110+D110+G1098+G110</f>
        <v>12174.2</v>
      </c>
      <c r="D110" s="17">
        <f>D115+D120+D125+D134</f>
        <v>0</v>
      </c>
      <c r="E110" s="17">
        <f t="shared" ref="E110:H110" si="36">E115+E120+E125+E134</f>
        <v>12174.2</v>
      </c>
      <c r="F110" s="17">
        <f>F115+F120+F125+F134+F129</f>
        <v>0</v>
      </c>
      <c r="G110" s="17">
        <f t="shared" si="36"/>
        <v>0</v>
      </c>
      <c r="H110" s="17">
        <f t="shared" si="36"/>
        <v>0</v>
      </c>
      <c r="I110" s="12"/>
      <c r="J110" s="14"/>
      <c r="K110" s="14"/>
      <c r="L110" s="14"/>
      <c r="M110" s="14"/>
      <c r="N110" s="14"/>
      <c r="O110" s="14"/>
      <c r="P110" s="14"/>
    </row>
    <row r="111" spans="1:16" x14ac:dyDescent="0.25">
      <c r="A111" s="49" t="s">
        <v>24</v>
      </c>
      <c r="B111" s="50"/>
      <c r="C111" s="17">
        <f>E111+F111+H111+D111+G1099+G111</f>
        <v>27531</v>
      </c>
      <c r="D111" s="17">
        <f t="shared" ref="D111:H111" si="37">D116+D121+D126+D135</f>
        <v>19887.900000000001</v>
      </c>
      <c r="E111" s="17">
        <f t="shared" si="37"/>
        <v>7643.1</v>
      </c>
      <c r="F111" s="17">
        <f t="shared" ref="F111:F113" si="38">F116+F121+F126+F135+F130</f>
        <v>0</v>
      </c>
      <c r="G111" s="17">
        <f t="shared" si="37"/>
        <v>0</v>
      </c>
      <c r="H111" s="17">
        <f t="shared" si="37"/>
        <v>0</v>
      </c>
      <c r="I111" s="12"/>
      <c r="J111" s="14"/>
      <c r="K111" s="14"/>
      <c r="L111" s="14"/>
      <c r="M111" s="14"/>
      <c r="N111" s="14"/>
      <c r="O111" s="14"/>
      <c r="P111" s="14"/>
    </row>
    <row r="112" spans="1:16" x14ac:dyDescent="0.25">
      <c r="A112" s="49" t="s">
        <v>8</v>
      </c>
      <c r="B112" s="50"/>
      <c r="C112" s="17">
        <f>E112+F112+H112+D112+G1100+G112</f>
        <v>36877.800000000003</v>
      </c>
      <c r="D112" s="17">
        <f t="shared" ref="D112:H112" si="39">D117+D122+D127+D136</f>
        <v>19239.3</v>
      </c>
      <c r="E112" s="17">
        <f t="shared" si="39"/>
        <v>5047</v>
      </c>
      <c r="F112" s="17">
        <f t="shared" si="38"/>
        <v>12591.5</v>
      </c>
      <c r="G112" s="17">
        <f t="shared" si="39"/>
        <v>0</v>
      </c>
      <c r="H112" s="17">
        <f t="shared" si="39"/>
        <v>0</v>
      </c>
      <c r="I112" s="12"/>
      <c r="J112" s="14"/>
      <c r="K112" s="14"/>
      <c r="L112" s="14"/>
      <c r="M112" s="14"/>
      <c r="N112" s="14"/>
      <c r="O112" s="14"/>
      <c r="P112" s="14"/>
    </row>
    <row r="113" spans="1:16" x14ac:dyDescent="0.25">
      <c r="A113" s="49" t="s">
        <v>25</v>
      </c>
      <c r="B113" s="50"/>
      <c r="C113" s="17">
        <f>E113+F113+H113+D113+G1101+G113</f>
        <v>0</v>
      </c>
      <c r="D113" s="17">
        <f t="shared" ref="D113:H113" si="40">D118+D123+D128+D137</f>
        <v>0</v>
      </c>
      <c r="E113" s="17">
        <f t="shared" si="40"/>
        <v>0</v>
      </c>
      <c r="F113" s="17">
        <f t="shared" si="38"/>
        <v>0</v>
      </c>
      <c r="G113" s="17">
        <f t="shared" si="40"/>
        <v>0</v>
      </c>
      <c r="H113" s="17">
        <f t="shared" si="40"/>
        <v>0</v>
      </c>
      <c r="I113" s="12"/>
      <c r="J113" s="14"/>
      <c r="K113" s="14"/>
      <c r="L113" s="14"/>
      <c r="M113" s="14"/>
      <c r="N113" s="14"/>
      <c r="O113" s="14"/>
      <c r="P113" s="14"/>
    </row>
    <row r="114" spans="1:16" ht="32.25" customHeight="1" x14ac:dyDescent="0.25">
      <c r="A114" s="23" t="s">
        <v>120</v>
      </c>
      <c r="B114" s="42" t="s">
        <v>13</v>
      </c>
      <c r="C114" s="17">
        <f t="shared" ref="C114:C137" si="41">E114+F114+H114+D114+G114</f>
        <v>0</v>
      </c>
      <c r="D114" s="17">
        <f>D115+D116+D117+D118</f>
        <v>0</v>
      </c>
      <c r="E114" s="17">
        <f>E115+E116+E117+E118</f>
        <v>0</v>
      </c>
      <c r="F114" s="17">
        <f>F115+F116+F117+F118</f>
        <v>0</v>
      </c>
      <c r="G114" s="17">
        <f>G115+G116+G117+G118</f>
        <v>0</v>
      </c>
      <c r="H114" s="17">
        <f>H115+H116+H117+H118</f>
        <v>0</v>
      </c>
      <c r="I114" s="39" t="s">
        <v>121</v>
      </c>
      <c r="J114" s="36" t="s">
        <v>12</v>
      </c>
      <c r="K114" s="36">
        <v>30</v>
      </c>
      <c r="L114" s="36">
        <v>25</v>
      </c>
      <c r="M114" s="36">
        <v>30</v>
      </c>
      <c r="N114" s="36">
        <v>60</v>
      </c>
      <c r="O114" s="36">
        <v>80</v>
      </c>
      <c r="P114" s="36">
        <v>100</v>
      </c>
    </row>
    <row r="115" spans="1:16" x14ac:dyDescent="0.25">
      <c r="A115" s="10" t="s">
        <v>9</v>
      </c>
      <c r="B115" s="43"/>
      <c r="C115" s="17">
        <f t="shared" si="41"/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40"/>
      <c r="J115" s="37"/>
      <c r="K115" s="37"/>
      <c r="L115" s="37"/>
      <c r="M115" s="37"/>
      <c r="N115" s="37"/>
      <c r="O115" s="37"/>
      <c r="P115" s="37"/>
    </row>
    <row r="116" spans="1:16" x14ac:dyDescent="0.25">
      <c r="A116" s="10" t="s">
        <v>24</v>
      </c>
      <c r="B116" s="43"/>
      <c r="C116" s="17">
        <f t="shared" si="41"/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40"/>
      <c r="J116" s="37"/>
      <c r="K116" s="37"/>
      <c r="L116" s="37"/>
      <c r="M116" s="37"/>
      <c r="N116" s="37"/>
      <c r="O116" s="37"/>
      <c r="P116" s="37"/>
    </row>
    <row r="117" spans="1:16" x14ac:dyDescent="0.25">
      <c r="A117" s="10" t="s">
        <v>8</v>
      </c>
      <c r="B117" s="43"/>
      <c r="C117" s="17">
        <f t="shared" si="41"/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40"/>
      <c r="J117" s="37"/>
      <c r="K117" s="37"/>
      <c r="L117" s="37"/>
      <c r="M117" s="37"/>
      <c r="N117" s="37"/>
      <c r="O117" s="37"/>
      <c r="P117" s="37"/>
    </row>
    <row r="118" spans="1:16" ht="17.25" customHeight="1" x14ac:dyDescent="0.25">
      <c r="A118" s="10" t="s">
        <v>25</v>
      </c>
      <c r="B118" s="44"/>
      <c r="C118" s="17">
        <f t="shared" si="41"/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41"/>
      <c r="J118" s="38"/>
      <c r="K118" s="38"/>
      <c r="L118" s="38"/>
      <c r="M118" s="38"/>
      <c r="N118" s="38"/>
      <c r="O118" s="38"/>
      <c r="P118" s="38"/>
    </row>
    <row r="119" spans="1:16" ht="45" x14ac:dyDescent="0.25">
      <c r="A119" s="23" t="s">
        <v>122</v>
      </c>
      <c r="B119" s="42" t="s">
        <v>13</v>
      </c>
      <c r="C119" s="17">
        <f t="shared" si="41"/>
        <v>71182.399999999994</v>
      </c>
      <c r="D119" s="17">
        <f>D120+D121+D122+D123</f>
        <v>39127.199999999997</v>
      </c>
      <c r="E119" s="17">
        <f>E120+E121+E122+E123</f>
        <v>24864.300000000003</v>
      </c>
      <c r="F119" s="17">
        <f>F120+F121+F122+F123</f>
        <v>7190.9</v>
      </c>
      <c r="G119" s="17">
        <f>G120+G121+G122+G123</f>
        <v>0</v>
      </c>
      <c r="H119" s="17">
        <f>H120+H121+H122+H123</f>
        <v>0</v>
      </c>
      <c r="I119" s="46" t="s">
        <v>124</v>
      </c>
      <c r="J119" s="45" t="s">
        <v>12</v>
      </c>
      <c r="K119" s="45">
        <v>66</v>
      </c>
      <c r="L119" s="45">
        <v>75</v>
      </c>
      <c r="M119" s="45">
        <v>100</v>
      </c>
      <c r="N119" s="45">
        <v>100</v>
      </c>
      <c r="O119" s="45">
        <v>100</v>
      </c>
      <c r="P119" s="45">
        <v>100</v>
      </c>
    </row>
    <row r="120" spans="1:16" x14ac:dyDescent="0.25">
      <c r="A120" s="10" t="s">
        <v>9</v>
      </c>
      <c r="B120" s="43"/>
      <c r="C120" s="17">
        <f t="shared" si="41"/>
        <v>12174.2</v>
      </c>
      <c r="D120" s="18">
        <v>0</v>
      </c>
      <c r="E120" s="18">
        <v>12174.2</v>
      </c>
      <c r="F120" s="18">
        <v>0</v>
      </c>
      <c r="G120" s="18">
        <v>0</v>
      </c>
      <c r="H120" s="18">
        <v>0</v>
      </c>
      <c r="I120" s="46"/>
      <c r="J120" s="45"/>
      <c r="K120" s="45"/>
      <c r="L120" s="45"/>
      <c r="M120" s="45"/>
      <c r="N120" s="45"/>
      <c r="O120" s="45"/>
      <c r="P120" s="45"/>
    </row>
    <row r="121" spans="1:16" x14ac:dyDescent="0.25">
      <c r="A121" s="10" t="s">
        <v>24</v>
      </c>
      <c r="B121" s="43"/>
      <c r="C121" s="17">
        <f t="shared" si="41"/>
        <v>27531</v>
      </c>
      <c r="D121" s="18">
        <v>19887.900000000001</v>
      </c>
      <c r="E121" s="18">
        <v>7643.1</v>
      </c>
      <c r="F121" s="18">
        <v>0</v>
      </c>
      <c r="G121" s="18">
        <v>0</v>
      </c>
      <c r="H121" s="18">
        <v>0</v>
      </c>
      <c r="I121" s="46"/>
      <c r="J121" s="45"/>
      <c r="K121" s="45"/>
      <c r="L121" s="45"/>
      <c r="M121" s="45"/>
      <c r="N121" s="45"/>
      <c r="O121" s="45"/>
      <c r="P121" s="45"/>
    </row>
    <row r="122" spans="1:16" x14ac:dyDescent="0.25">
      <c r="A122" s="10" t="s">
        <v>8</v>
      </c>
      <c r="B122" s="43"/>
      <c r="C122" s="17">
        <f t="shared" si="41"/>
        <v>31477.199999999997</v>
      </c>
      <c r="D122" s="18">
        <v>19239.3</v>
      </c>
      <c r="E122" s="18">
        <v>5047</v>
      </c>
      <c r="F122" s="18">
        <v>7190.9</v>
      </c>
      <c r="G122" s="18">
        <v>0</v>
      </c>
      <c r="H122" s="18">
        <v>0</v>
      </c>
      <c r="I122" s="46"/>
      <c r="J122" s="45"/>
      <c r="K122" s="45"/>
      <c r="L122" s="45"/>
      <c r="M122" s="45"/>
      <c r="N122" s="45"/>
      <c r="O122" s="45"/>
      <c r="P122" s="45"/>
    </row>
    <row r="123" spans="1:16" ht="15" customHeight="1" x14ac:dyDescent="0.25">
      <c r="A123" s="10" t="s">
        <v>25</v>
      </c>
      <c r="B123" s="44"/>
      <c r="C123" s="17">
        <f t="shared" si="41"/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46"/>
      <c r="J123" s="45"/>
      <c r="K123" s="45"/>
      <c r="L123" s="45"/>
      <c r="M123" s="45"/>
      <c r="N123" s="45"/>
      <c r="O123" s="45"/>
      <c r="P123" s="45"/>
    </row>
    <row r="124" spans="1:16" ht="45" x14ac:dyDescent="0.25">
      <c r="A124" s="31" t="s">
        <v>123</v>
      </c>
      <c r="B124" s="42" t="s">
        <v>31</v>
      </c>
      <c r="C124" s="17">
        <f t="shared" si="41"/>
        <v>5400.6</v>
      </c>
      <c r="D124" s="17">
        <f>D125+D126+D127+D128+D129+D130+D131+D132</f>
        <v>0</v>
      </c>
      <c r="E124" s="17">
        <f t="shared" ref="E124:H124" si="42">E125+E126+E127+E128+E129+E130+E131+E132</f>
        <v>0</v>
      </c>
      <c r="F124" s="17">
        <f t="shared" si="42"/>
        <v>5400.6</v>
      </c>
      <c r="G124" s="17">
        <f t="shared" si="42"/>
        <v>0</v>
      </c>
      <c r="H124" s="17">
        <f t="shared" si="42"/>
        <v>0</v>
      </c>
      <c r="I124" s="39" t="s">
        <v>125</v>
      </c>
      <c r="J124" s="36" t="s">
        <v>12</v>
      </c>
      <c r="K124" s="36">
        <v>66</v>
      </c>
      <c r="L124" s="36">
        <v>75</v>
      </c>
      <c r="M124" s="36">
        <v>100</v>
      </c>
      <c r="N124" s="36">
        <v>100</v>
      </c>
      <c r="O124" s="36">
        <v>100</v>
      </c>
      <c r="P124" s="36">
        <v>100</v>
      </c>
    </row>
    <row r="125" spans="1:16" x14ac:dyDescent="0.25">
      <c r="A125" s="10" t="s">
        <v>9</v>
      </c>
      <c r="B125" s="43"/>
      <c r="C125" s="17">
        <f t="shared" si="41"/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40"/>
      <c r="J125" s="37"/>
      <c r="K125" s="37"/>
      <c r="L125" s="37"/>
      <c r="M125" s="37"/>
      <c r="N125" s="37"/>
      <c r="O125" s="37"/>
      <c r="P125" s="37"/>
    </row>
    <row r="126" spans="1:16" x14ac:dyDescent="0.25">
      <c r="A126" s="10" t="s">
        <v>24</v>
      </c>
      <c r="B126" s="43"/>
      <c r="C126" s="17">
        <f t="shared" si="41"/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40"/>
      <c r="J126" s="37"/>
      <c r="K126" s="37"/>
      <c r="L126" s="37"/>
      <c r="M126" s="37"/>
      <c r="N126" s="37"/>
      <c r="O126" s="37"/>
      <c r="P126" s="37"/>
    </row>
    <row r="127" spans="1:16" x14ac:dyDescent="0.25">
      <c r="A127" s="10" t="s">
        <v>8</v>
      </c>
      <c r="B127" s="43"/>
      <c r="C127" s="17">
        <f t="shared" si="41"/>
        <v>1269.5999999999999</v>
      </c>
      <c r="D127" s="18">
        <v>0</v>
      </c>
      <c r="E127" s="18">
        <v>0</v>
      </c>
      <c r="F127" s="18">
        <v>1269.5999999999999</v>
      </c>
      <c r="G127" s="18">
        <v>0</v>
      </c>
      <c r="H127" s="18">
        <v>0</v>
      </c>
      <c r="I127" s="40"/>
      <c r="J127" s="37"/>
      <c r="K127" s="37"/>
      <c r="L127" s="37"/>
      <c r="M127" s="37"/>
      <c r="N127" s="37"/>
      <c r="O127" s="37"/>
      <c r="P127" s="37"/>
    </row>
    <row r="128" spans="1:16" ht="15" customHeight="1" x14ac:dyDescent="0.25">
      <c r="A128" s="10" t="s">
        <v>25</v>
      </c>
      <c r="B128" s="44"/>
      <c r="C128" s="17">
        <f t="shared" si="41"/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40"/>
      <c r="J128" s="37"/>
      <c r="K128" s="37"/>
      <c r="L128" s="37"/>
      <c r="M128" s="37"/>
      <c r="N128" s="37"/>
      <c r="O128" s="37"/>
      <c r="P128" s="37"/>
    </row>
    <row r="129" spans="1:16" ht="17.25" customHeight="1" x14ac:dyDescent="0.25">
      <c r="A129" s="10" t="s">
        <v>9</v>
      </c>
      <c r="B129" s="53" t="s">
        <v>182</v>
      </c>
      <c r="C129" s="17">
        <f>E129+F129+H129+D129+G129</f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40"/>
      <c r="J129" s="37"/>
      <c r="K129" s="37"/>
      <c r="L129" s="37"/>
      <c r="M129" s="37"/>
      <c r="N129" s="37"/>
      <c r="O129" s="37"/>
      <c r="P129" s="37"/>
    </row>
    <row r="130" spans="1:16" ht="15" customHeight="1" x14ac:dyDescent="0.25">
      <c r="A130" s="10" t="s">
        <v>24</v>
      </c>
      <c r="B130" s="53"/>
      <c r="C130" s="17">
        <f t="shared" ref="C130:C132" si="43">E130+F130+H130+D130+G130</f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40"/>
      <c r="J130" s="37"/>
      <c r="K130" s="37"/>
      <c r="L130" s="37"/>
      <c r="M130" s="37"/>
      <c r="N130" s="37"/>
      <c r="O130" s="37"/>
      <c r="P130" s="37"/>
    </row>
    <row r="131" spans="1:16" x14ac:dyDescent="0.25">
      <c r="A131" s="10" t="s">
        <v>8</v>
      </c>
      <c r="B131" s="53"/>
      <c r="C131" s="17">
        <f t="shared" si="43"/>
        <v>4131</v>
      </c>
      <c r="D131" s="18">
        <v>0</v>
      </c>
      <c r="E131" s="18">
        <v>0</v>
      </c>
      <c r="F131" s="18">
        <v>4131</v>
      </c>
      <c r="G131" s="18">
        <v>0</v>
      </c>
      <c r="H131" s="18">
        <v>0</v>
      </c>
      <c r="I131" s="40"/>
      <c r="J131" s="37"/>
      <c r="K131" s="37"/>
      <c r="L131" s="37"/>
      <c r="M131" s="37"/>
      <c r="N131" s="37"/>
      <c r="O131" s="37"/>
      <c r="P131" s="37"/>
    </row>
    <row r="132" spans="1:16" ht="64.5" customHeight="1" x14ac:dyDescent="0.25">
      <c r="A132" s="10" t="s">
        <v>25</v>
      </c>
      <c r="B132" s="53"/>
      <c r="C132" s="17">
        <f t="shared" si="43"/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41"/>
      <c r="J132" s="38"/>
      <c r="K132" s="38"/>
      <c r="L132" s="38"/>
      <c r="M132" s="38"/>
      <c r="N132" s="38"/>
      <c r="O132" s="38"/>
      <c r="P132" s="38"/>
    </row>
    <row r="133" spans="1:16" ht="50.25" customHeight="1" x14ac:dyDescent="0.25">
      <c r="A133" s="23" t="s">
        <v>126</v>
      </c>
      <c r="B133" s="42" t="s">
        <v>13</v>
      </c>
      <c r="C133" s="17">
        <f t="shared" si="41"/>
        <v>0</v>
      </c>
      <c r="D133" s="17">
        <f>D134+D135+D136+D137</f>
        <v>0</v>
      </c>
      <c r="E133" s="17">
        <f>E134+E135+E136+E137</f>
        <v>0</v>
      </c>
      <c r="F133" s="17">
        <f>F134+F135+F136+F137</f>
        <v>0</v>
      </c>
      <c r="G133" s="17">
        <f>G134+G135+G136+G137</f>
        <v>0</v>
      </c>
      <c r="H133" s="17">
        <f>H134+H135+H136+H137</f>
        <v>0</v>
      </c>
      <c r="I133" s="54" t="s">
        <v>127</v>
      </c>
      <c r="J133" s="36" t="s">
        <v>12</v>
      </c>
      <c r="K133" s="36">
        <v>20</v>
      </c>
      <c r="L133" s="36">
        <v>20</v>
      </c>
      <c r="M133" s="36">
        <v>20</v>
      </c>
      <c r="N133" s="36">
        <v>20</v>
      </c>
      <c r="O133" s="36">
        <v>20</v>
      </c>
      <c r="P133" s="36">
        <v>0</v>
      </c>
    </row>
    <row r="134" spans="1:16" x14ac:dyDescent="0.25">
      <c r="A134" s="10" t="s">
        <v>9</v>
      </c>
      <c r="B134" s="43"/>
      <c r="C134" s="17">
        <f t="shared" si="41"/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55"/>
      <c r="J134" s="37"/>
      <c r="K134" s="37"/>
      <c r="L134" s="37"/>
      <c r="M134" s="37"/>
      <c r="N134" s="37"/>
      <c r="O134" s="37"/>
      <c r="P134" s="37"/>
    </row>
    <row r="135" spans="1:16" x14ac:dyDescent="0.25">
      <c r="A135" s="10" t="s">
        <v>24</v>
      </c>
      <c r="B135" s="43"/>
      <c r="C135" s="17">
        <f t="shared" si="41"/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55"/>
      <c r="J135" s="37"/>
      <c r="K135" s="37"/>
      <c r="L135" s="37"/>
      <c r="M135" s="37"/>
      <c r="N135" s="37"/>
      <c r="O135" s="37"/>
      <c r="P135" s="37"/>
    </row>
    <row r="136" spans="1:16" x14ac:dyDescent="0.25">
      <c r="A136" s="10" t="s">
        <v>8</v>
      </c>
      <c r="B136" s="43"/>
      <c r="C136" s="17">
        <f t="shared" si="41"/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55"/>
      <c r="J136" s="37"/>
      <c r="K136" s="37"/>
      <c r="L136" s="37"/>
      <c r="M136" s="37"/>
      <c r="N136" s="37"/>
      <c r="O136" s="37"/>
      <c r="P136" s="37"/>
    </row>
    <row r="137" spans="1:16" ht="15" customHeight="1" x14ac:dyDescent="0.25">
      <c r="A137" s="10" t="s">
        <v>25</v>
      </c>
      <c r="B137" s="44"/>
      <c r="C137" s="17">
        <f t="shared" si="41"/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56"/>
      <c r="J137" s="38"/>
      <c r="K137" s="38"/>
      <c r="L137" s="38"/>
      <c r="M137" s="38"/>
      <c r="N137" s="38"/>
      <c r="O137" s="38"/>
      <c r="P137" s="38"/>
    </row>
    <row r="138" spans="1:16" ht="37.5" customHeight="1" x14ac:dyDescent="0.25">
      <c r="A138" s="47" t="s">
        <v>128</v>
      </c>
      <c r="B138" s="48"/>
      <c r="C138" s="17">
        <f>E138+F138+H138+D138+G1122+G138</f>
        <v>25048.9</v>
      </c>
      <c r="D138" s="17">
        <f>D143+D152+D157+D162+D167+D172+D177+D182</f>
        <v>8393.8000000000011</v>
      </c>
      <c r="E138" s="17">
        <f t="shared" ref="E138:H138" si="44">E143+E152+E157+E162+E167+E172+E177+E182</f>
        <v>14134.4</v>
      </c>
      <c r="F138" s="17">
        <f t="shared" si="44"/>
        <v>2520.6999999999998</v>
      </c>
      <c r="G138" s="17">
        <f t="shared" si="44"/>
        <v>0</v>
      </c>
      <c r="H138" s="17">
        <f t="shared" si="44"/>
        <v>0</v>
      </c>
      <c r="I138" s="12"/>
      <c r="J138" s="14"/>
      <c r="K138" s="14"/>
      <c r="L138" s="14"/>
      <c r="M138" s="14"/>
      <c r="N138" s="14"/>
      <c r="O138" s="14"/>
      <c r="P138" s="14"/>
    </row>
    <row r="139" spans="1:16" x14ac:dyDescent="0.25">
      <c r="A139" s="49" t="s">
        <v>9</v>
      </c>
      <c r="B139" s="50"/>
      <c r="C139" s="17">
        <f>E139+F139+H139+D139+G1123+G139</f>
        <v>2975</v>
      </c>
      <c r="D139" s="17">
        <f>D144+D153+D158+D163+D168+D173+D178+D183+D148</f>
        <v>0</v>
      </c>
      <c r="E139" s="17">
        <f t="shared" ref="E139:H139" si="45">E144+E153+E158+E163+E168+E173+E178+E183+E148</f>
        <v>2975</v>
      </c>
      <c r="F139" s="17">
        <f t="shared" si="45"/>
        <v>0</v>
      </c>
      <c r="G139" s="17">
        <f t="shared" si="45"/>
        <v>0</v>
      </c>
      <c r="H139" s="17">
        <f t="shared" si="45"/>
        <v>0</v>
      </c>
      <c r="I139" s="12"/>
      <c r="J139" s="14"/>
      <c r="K139" s="14"/>
      <c r="L139" s="14"/>
      <c r="M139" s="14"/>
      <c r="N139" s="14"/>
      <c r="O139" s="14"/>
      <c r="P139" s="14"/>
    </row>
    <row r="140" spans="1:16" x14ac:dyDescent="0.25">
      <c r="A140" s="49" t="s">
        <v>24</v>
      </c>
      <c r="B140" s="50"/>
      <c r="C140" s="17">
        <f>E140+F140+H140+D140+G1124+G140</f>
        <v>956.3</v>
      </c>
      <c r="D140" s="17">
        <f t="shared" ref="D140:H140" si="46">D145+D154+D159+D164+D169+D174+D179+D184+D149</f>
        <v>0</v>
      </c>
      <c r="E140" s="17">
        <f t="shared" si="46"/>
        <v>956.3</v>
      </c>
      <c r="F140" s="17">
        <f t="shared" si="46"/>
        <v>0</v>
      </c>
      <c r="G140" s="17">
        <f t="shared" si="46"/>
        <v>0</v>
      </c>
      <c r="H140" s="17">
        <f t="shared" si="46"/>
        <v>0</v>
      </c>
      <c r="I140" s="12"/>
      <c r="J140" s="14"/>
      <c r="K140" s="14"/>
      <c r="L140" s="14"/>
      <c r="M140" s="14"/>
      <c r="N140" s="14"/>
      <c r="O140" s="14"/>
      <c r="P140" s="14"/>
    </row>
    <row r="141" spans="1:16" x14ac:dyDescent="0.25">
      <c r="A141" s="49" t="s">
        <v>8</v>
      </c>
      <c r="B141" s="50"/>
      <c r="C141" s="17">
        <f>E141+F141+H141+D141+G1125+G141</f>
        <v>21117.599999999999</v>
      </c>
      <c r="D141" s="17">
        <f t="shared" ref="D141:H141" si="47">D146+D155+D160+D165+D170+D175+D180+D185+D150</f>
        <v>8393.7999999999993</v>
      </c>
      <c r="E141" s="17">
        <f t="shared" si="47"/>
        <v>10203.099999999999</v>
      </c>
      <c r="F141" s="17">
        <f t="shared" si="47"/>
        <v>2520.6999999999998</v>
      </c>
      <c r="G141" s="17">
        <f t="shared" si="47"/>
        <v>0</v>
      </c>
      <c r="H141" s="17">
        <f t="shared" si="47"/>
        <v>0</v>
      </c>
      <c r="I141" s="12"/>
      <c r="J141" s="14"/>
      <c r="K141" s="14"/>
      <c r="L141" s="14"/>
      <c r="M141" s="14"/>
      <c r="N141" s="14"/>
      <c r="O141" s="14"/>
      <c r="P141" s="14"/>
    </row>
    <row r="142" spans="1:16" x14ac:dyDescent="0.25">
      <c r="A142" s="49" t="s">
        <v>25</v>
      </c>
      <c r="B142" s="50"/>
      <c r="C142" s="17">
        <f>E142+F142+H142+D142+G1126+G142</f>
        <v>0</v>
      </c>
      <c r="D142" s="17">
        <f t="shared" ref="D142:H142" si="48">D147+D156+D161+D166+D171+D176+D181+D186+D151</f>
        <v>0</v>
      </c>
      <c r="E142" s="17">
        <f t="shared" si="48"/>
        <v>0</v>
      </c>
      <c r="F142" s="17">
        <f t="shared" si="48"/>
        <v>0</v>
      </c>
      <c r="G142" s="17">
        <f t="shared" si="48"/>
        <v>0</v>
      </c>
      <c r="H142" s="17">
        <f t="shared" si="48"/>
        <v>0</v>
      </c>
      <c r="I142" s="12"/>
      <c r="J142" s="14"/>
      <c r="K142" s="14"/>
      <c r="L142" s="14"/>
      <c r="M142" s="14"/>
      <c r="N142" s="14"/>
      <c r="O142" s="14"/>
      <c r="P142" s="14"/>
    </row>
    <row r="143" spans="1:16" ht="37.5" customHeight="1" x14ac:dyDescent="0.25">
      <c r="A143" s="23" t="s">
        <v>129</v>
      </c>
      <c r="B143" s="42" t="s">
        <v>31</v>
      </c>
      <c r="C143" s="17">
        <f>E143+F143+H143+D143+G143</f>
        <v>18817.400000000001</v>
      </c>
      <c r="D143" s="17">
        <f>D144+D145+D146+D147+D148+D149+D150+D151</f>
        <v>5573.1</v>
      </c>
      <c r="E143" s="17">
        <f t="shared" ref="E143:H143" si="49">E144+E145+E146+E147+E148+E149+E150+E151</f>
        <v>11473.6</v>
      </c>
      <c r="F143" s="17">
        <f t="shared" si="49"/>
        <v>1770.7</v>
      </c>
      <c r="G143" s="17">
        <f t="shared" si="49"/>
        <v>0</v>
      </c>
      <c r="H143" s="17">
        <f t="shared" si="49"/>
        <v>0</v>
      </c>
      <c r="I143" s="39" t="s">
        <v>130</v>
      </c>
      <c r="J143" s="36" t="s">
        <v>12</v>
      </c>
      <c r="K143" s="36">
        <v>81</v>
      </c>
      <c r="L143" s="36">
        <v>96</v>
      </c>
      <c r="M143" s="36">
        <v>100</v>
      </c>
      <c r="N143" s="36">
        <v>100</v>
      </c>
      <c r="O143" s="36">
        <v>100</v>
      </c>
      <c r="P143" s="36">
        <v>100</v>
      </c>
    </row>
    <row r="144" spans="1:16" ht="17.25" customHeight="1" x14ac:dyDescent="0.25">
      <c r="A144" s="10" t="s">
        <v>9</v>
      </c>
      <c r="B144" s="43"/>
      <c r="C144" s="17">
        <f t="shared" ref="C144:C186" si="50">E144+F144+H144+D144+G144</f>
        <v>2975</v>
      </c>
      <c r="D144" s="18">
        <v>0</v>
      </c>
      <c r="E144" s="18">
        <v>2975</v>
      </c>
      <c r="F144" s="18">
        <v>0</v>
      </c>
      <c r="G144" s="18">
        <v>0</v>
      </c>
      <c r="H144" s="18">
        <v>0</v>
      </c>
      <c r="I144" s="40"/>
      <c r="J144" s="37"/>
      <c r="K144" s="37"/>
      <c r="L144" s="37"/>
      <c r="M144" s="37"/>
      <c r="N144" s="37"/>
      <c r="O144" s="37"/>
      <c r="P144" s="37"/>
    </row>
    <row r="145" spans="1:16" ht="15" customHeight="1" x14ac:dyDescent="0.25">
      <c r="A145" s="10" t="s">
        <v>24</v>
      </c>
      <c r="B145" s="43"/>
      <c r="C145" s="17">
        <f t="shared" si="50"/>
        <v>956.3</v>
      </c>
      <c r="D145" s="18">
        <v>0</v>
      </c>
      <c r="E145" s="18">
        <v>956.3</v>
      </c>
      <c r="F145" s="18">
        <v>0</v>
      </c>
      <c r="G145" s="18">
        <v>0</v>
      </c>
      <c r="H145" s="18">
        <v>0</v>
      </c>
      <c r="I145" s="40"/>
      <c r="J145" s="37"/>
      <c r="K145" s="37"/>
      <c r="L145" s="37"/>
      <c r="M145" s="37"/>
      <c r="N145" s="37"/>
      <c r="O145" s="37"/>
      <c r="P145" s="37"/>
    </row>
    <row r="146" spans="1:16" x14ac:dyDescent="0.25">
      <c r="A146" s="10" t="s">
        <v>8</v>
      </c>
      <c r="B146" s="43"/>
      <c r="C146" s="17">
        <f t="shared" si="50"/>
        <v>10445.299999999999</v>
      </c>
      <c r="D146" s="18">
        <v>1132.3</v>
      </c>
      <c r="E146" s="18">
        <v>7542.3</v>
      </c>
      <c r="F146" s="18">
        <v>1770.7</v>
      </c>
      <c r="G146" s="18">
        <v>0</v>
      </c>
      <c r="H146" s="18">
        <v>0</v>
      </c>
      <c r="I146" s="40"/>
      <c r="J146" s="37"/>
      <c r="K146" s="37"/>
      <c r="L146" s="37"/>
      <c r="M146" s="37"/>
      <c r="N146" s="37"/>
      <c r="O146" s="37"/>
      <c r="P146" s="37"/>
    </row>
    <row r="147" spans="1:16" ht="18" customHeight="1" x14ac:dyDescent="0.25">
      <c r="A147" s="10" t="s">
        <v>25</v>
      </c>
      <c r="B147" s="44"/>
      <c r="C147" s="17">
        <f t="shared" si="50"/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40"/>
      <c r="J147" s="37"/>
      <c r="K147" s="37"/>
      <c r="L147" s="37"/>
      <c r="M147" s="37"/>
      <c r="N147" s="37"/>
      <c r="O147" s="37"/>
      <c r="P147" s="37"/>
    </row>
    <row r="148" spans="1:16" ht="17.25" customHeight="1" x14ac:dyDescent="0.25">
      <c r="A148" s="10" t="s">
        <v>9</v>
      </c>
      <c r="B148" s="53" t="s">
        <v>13</v>
      </c>
      <c r="C148" s="17">
        <f>E148+F148+H148+D148+G148</f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40"/>
      <c r="J148" s="37"/>
      <c r="K148" s="37"/>
      <c r="L148" s="37"/>
      <c r="M148" s="37"/>
      <c r="N148" s="37"/>
      <c r="O148" s="37"/>
      <c r="P148" s="37"/>
    </row>
    <row r="149" spans="1:16" ht="15" customHeight="1" x14ac:dyDescent="0.25">
      <c r="A149" s="10" t="s">
        <v>24</v>
      </c>
      <c r="B149" s="53"/>
      <c r="C149" s="17">
        <f t="shared" ref="C149:C151" si="51">E149+F149+H149+D149+G149</f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40"/>
      <c r="J149" s="37"/>
      <c r="K149" s="37"/>
      <c r="L149" s="37"/>
      <c r="M149" s="37"/>
      <c r="N149" s="37"/>
      <c r="O149" s="37"/>
      <c r="P149" s="37"/>
    </row>
    <row r="150" spans="1:16" x14ac:dyDescent="0.25">
      <c r="A150" s="10" t="s">
        <v>8</v>
      </c>
      <c r="B150" s="53"/>
      <c r="C150" s="17">
        <f t="shared" si="51"/>
        <v>4440.8</v>
      </c>
      <c r="D150" s="18">
        <v>4440.8</v>
      </c>
      <c r="E150" s="18">
        <v>0</v>
      </c>
      <c r="F150" s="18">
        <v>0</v>
      </c>
      <c r="G150" s="18">
        <v>0</v>
      </c>
      <c r="H150" s="18">
        <v>0</v>
      </c>
      <c r="I150" s="40"/>
      <c r="J150" s="37"/>
      <c r="K150" s="37"/>
      <c r="L150" s="37"/>
      <c r="M150" s="37"/>
      <c r="N150" s="37"/>
      <c r="O150" s="37"/>
      <c r="P150" s="37"/>
    </row>
    <row r="151" spans="1:16" ht="21" customHeight="1" x14ac:dyDescent="0.25">
      <c r="A151" s="10" t="s">
        <v>25</v>
      </c>
      <c r="B151" s="53"/>
      <c r="C151" s="17">
        <f t="shared" si="51"/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41"/>
      <c r="J151" s="38"/>
      <c r="K151" s="38"/>
      <c r="L151" s="38"/>
      <c r="M151" s="38"/>
      <c r="N151" s="38"/>
      <c r="O151" s="38"/>
      <c r="P151" s="38"/>
    </row>
    <row r="152" spans="1:16" ht="32.25" customHeight="1" x14ac:dyDescent="0.25">
      <c r="A152" s="23" t="s">
        <v>131</v>
      </c>
      <c r="B152" s="42" t="s">
        <v>34</v>
      </c>
      <c r="C152" s="17">
        <f t="shared" si="50"/>
        <v>2058.6999999999998</v>
      </c>
      <c r="D152" s="17">
        <f>D153+D154+D155+D156</f>
        <v>1212.2</v>
      </c>
      <c r="E152" s="17">
        <f>E153+E154+E155+E156</f>
        <v>846.5</v>
      </c>
      <c r="F152" s="17">
        <f>F153+F154+F155+F156</f>
        <v>0</v>
      </c>
      <c r="G152" s="17">
        <f>G153+G154+G155+G156</f>
        <v>0</v>
      </c>
      <c r="H152" s="17">
        <f>H153+H154+H155+H156</f>
        <v>0</v>
      </c>
      <c r="I152" s="39" t="s">
        <v>132</v>
      </c>
      <c r="J152" s="36" t="s">
        <v>12</v>
      </c>
      <c r="K152" s="36">
        <v>55</v>
      </c>
      <c r="L152" s="36">
        <v>100</v>
      </c>
      <c r="M152" s="36">
        <v>100</v>
      </c>
      <c r="N152" s="36">
        <v>100</v>
      </c>
      <c r="O152" s="36">
        <v>100</v>
      </c>
      <c r="P152" s="36">
        <v>100</v>
      </c>
    </row>
    <row r="153" spans="1:16" x14ac:dyDescent="0.25">
      <c r="A153" s="10" t="s">
        <v>9</v>
      </c>
      <c r="B153" s="43"/>
      <c r="C153" s="17">
        <f t="shared" si="50"/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40"/>
      <c r="J153" s="37"/>
      <c r="K153" s="37"/>
      <c r="L153" s="37"/>
      <c r="M153" s="37"/>
      <c r="N153" s="37"/>
      <c r="O153" s="37"/>
      <c r="P153" s="37"/>
    </row>
    <row r="154" spans="1:16" x14ac:dyDescent="0.25">
      <c r="A154" s="10" t="s">
        <v>24</v>
      </c>
      <c r="B154" s="43"/>
      <c r="C154" s="17">
        <f t="shared" si="50"/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40"/>
      <c r="J154" s="37"/>
      <c r="K154" s="37"/>
      <c r="L154" s="37"/>
      <c r="M154" s="37"/>
      <c r="N154" s="37"/>
      <c r="O154" s="37"/>
      <c r="P154" s="37"/>
    </row>
    <row r="155" spans="1:16" x14ac:dyDescent="0.25">
      <c r="A155" s="10" t="s">
        <v>8</v>
      </c>
      <c r="B155" s="43"/>
      <c r="C155" s="17">
        <f t="shared" si="50"/>
        <v>2058.6999999999998</v>
      </c>
      <c r="D155" s="18">
        <v>1212.2</v>
      </c>
      <c r="E155" s="18">
        <v>846.5</v>
      </c>
      <c r="F155" s="18">
        <v>0</v>
      </c>
      <c r="G155" s="18">
        <v>0</v>
      </c>
      <c r="H155" s="18">
        <v>0</v>
      </c>
      <c r="I155" s="40"/>
      <c r="J155" s="37"/>
      <c r="K155" s="37"/>
      <c r="L155" s="37"/>
      <c r="M155" s="37"/>
      <c r="N155" s="37"/>
      <c r="O155" s="37"/>
      <c r="P155" s="37"/>
    </row>
    <row r="156" spans="1:16" ht="18.75" customHeight="1" x14ac:dyDescent="0.25">
      <c r="A156" s="10" t="s">
        <v>25</v>
      </c>
      <c r="B156" s="44"/>
      <c r="C156" s="17">
        <f t="shared" si="50"/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41"/>
      <c r="J156" s="38"/>
      <c r="K156" s="38"/>
      <c r="L156" s="38"/>
      <c r="M156" s="38"/>
      <c r="N156" s="38"/>
      <c r="O156" s="38"/>
      <c r="P156" s="38"/>
    </row>
    <row r="157" spans="1:16" ht="32.25" customHeight="1" x14ac:dyDescent="0.25">
      <c r="A157" s="23" t="s">
        <v>133</v>
      </c>
      <c r="B157" s="42" t="s">
        <v>34</v>
      </c>
      <c r="C157" s="17">
        <f t="shared" si="50"/>
        <v>369.8</v>
      </c>
      <c r="D157" s="17">
        <f>D158+D159+D160+D161</f>
        <v>369.8</v>
      </c>
      <c r="E157" s="17">
        <f>E158+E159+E160+E161</f>
        <v>0</v>
      </c>
      <c r="F157" s="17">
        <f>F158+F159+F160+F161</f>
        <v>0</v>
      </c>
      <c r="G157" s="17">
        <f>G158+G159+G160+G161</f>
        <v>0</v>
      </c>
      <c r="H157" s="17">
        <f>H158+H159+H160+H161</f>
        <v>0</v>
      </c>
      <c r="I157" s="39" t="s">
        <v>134</v>
      </c>
      <c r="J157" s="36" t="s">
        <v>12</v>
      </c>
      <c r="K157" s="36">
        <v>0</v>
      </c>
      <c r="L157" s="36">
        <v>100</v>
      </c>
      <c r="M157" s="36">
        <v>100</v>
      </c>
      <c r="N157" s="36">
        <v>100</v>
      </c>
      <c r="O157" s="36">
        <v>100</v>
      </c>
      <c r="P157" s="36">
        <v>100</v>
      </c>
    </row>
    <row r="158" spans="1:16" x14ac:dyDescent="0.25">
      <c r="A158" s="10" t="s">
        <v>9</v>
      </c>
      <c r="B158" s="43"/>
      <c r="C158" s="17">
        <f t="shared" si="50"/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40"/>
      <c r="J158" s="37"/>
      <c r="K158" s="37"/>
      <c r="L158" s="37"/>
      <c r="M158" s="37"/>
      <c r="N158" s="37"/>
      <c r="O158" s="37"/>
      <c r="P158" s="37"/>
    </row>
    <row r="159" spans="1:16" x14ac:dyDescent="0.25">
      <c r="A159" s="10" t="s">
        <v>24</v>
      </c>
      <c r="B159" s="43"/>
      <c r="C159" s="17">
        <f t="shared" si="50"/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40"/>
      <c r="J159" s="37"/>
      <c r="K159" s="37"/>
      <c r="L159" s="37"/>
      <c r="M159" s="37"/>
      <c r="N159" s="37"/>
      <c r="O159" s="37"/>
      <c r="P159" s="37"/>
    </row>
    <row r="160" spans="1:16" x14ac:dyDescent="0.25">
      <c r="A160" s="10" t="s">
        <v>8</v>
      </c>
      <c r="B160" s="43"/>
      <c r="C160" s="17">
        <f t="shared" si="50"/>
        <v>369.8</v>
      </c>
      <c r="D160" s="18">
        <v>369.8</v>
      </c>
      <c r="E160" s="18">
        <v>0</v>
      </c>
      <c r="F160" s="18">
        <v>0</v>
      </c>
      <c r="G160" s="18">
        <v>0</v>
      </c>
      <c r="H160" s="18">
        <v>0</v>
      </c>
      <c r="I160" s="40"/>
      <c r="J160" s="37"/>
      <c r="K160" s="37"/>
      <c r="L160" s="37"/>
      <c r="M160" s="37"/>
      <c r="N160" s="37"/>
      <c r="O160" s="37"/>
      <c r="P160" s="37"/>
    </row>
    <row r="161" spans="1:16" ht="18.75" customHeight="1" x14ac:dyDescent="0.25">
      <c r="A161" s="10" t="s">
        <v>25</v>
      </c>
      <c r="B161" s="44"/>
      <c r="C161" s="17">
        <f t="shared" si="50"/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41"/>
      <c r="J161" s="38"/>
      <c r="K161" s="38"/>
      <c r="L161" s="38"/>
      <c r="M161" s="38"/>
      <c r="N161" s="38"/>
      <c r="O161" s="38"/>
      <c r="P161" s="38"/>
    </row>
    <row r="162" spans="1:16" ht="32.25" customHeight="1" x14ac:dyDescent="0.25">
      <c r="A162" s="23" t="s">
        <v>135</v>
      </c>
      <c r="B162" s="42" t="s">
        <v>34</v>
      </c>
      <c r="C162" s="17">
        <f t="shared" si="50"/>
        <v>2771.6000000000004</v>
      </c>
      <c r="D162" s="17">
        <f>D163+D164+D165+D166</f>
        <v>1238.7</v>
      </c>
      <c r="E162" s="17">
        <f>E163+E164+E165+E166</f>
        <v>1032.9000000000001</v>
      </c>
      <c r="F162" s="17">
        <f>F163+F164+F165+F166</f>
        <v>500</v>
      </c>
      <c r="G162" s="17">
        <f>G163+G164+G165+G166</f>
        <v>0</v>
      </c>
      <c r="H162" s="17">
        <f>H163+H164+H165+H166</f>
        <v>0</v>
      </c>
      <c r="I162" s="39" t="s">
        <v>136</v>
      </c>
      <c r="J162" s="36" t="s">
        <v>12</v>
      </c>
      <c r="K162" s="36">
        <v>50</v>
      </c>
      <c r="L162" s="36">
        <v>60</v>
      </c>
      <c r="M162" s="36">
        <v>70</v>
      </c>
      <c r="N162" s="36">
        <v>90</v>
      </c>
      <c r="O162" s="36">
        <v>100</v>
      </c>
      <c r="P162" s="36">
        <v>100</v>
      </c>
    </row>
    <row r="163" spans="1:16" x14ac:dyDescent="0.25">
      <c r="A163" s="10" t="s">
        <v>9</v>
      </c>
      <c r="B163" s="43"/>
      <c r="C163" s="17">
        <f t="shared" si="50"/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40"/>
      <c r="J163" s="37"/>
      <c r="K163" s="37"/>
      <c r="L163" s="37"/>
      <c r="M163" s="37"/>
      <c r="N163" s="37"/>
      <c r="O163" s="37"/>
      <c r="P163" s="37"/>
    </row>
    <row r="164" spans="1:16" x14ac:dyDescent="0.25">
      <c r="A164" s="10" t="s">
        <v>24</v>
      </c>
      <c r="B164" s="43"/>
      <c r="C164" s="17">
        <f t="shared" si="50"/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40"/>
      <c r="J164" s="37"/>
      <c r="K164" s="37"/>
      <c r="L164" s="37"/>
      <c r="M164" s="37"/>
      <c r="N164" s="37"/>
      <c r="O164" s="37"/>
      <c r="P164" s="37"/>
    </row>
    <row r="165" spans="1:16" x14ac:dyDescent="0.25">
      <c r="A165" s="10" t="s">
        <v>8</v>
      </c>
      <c r="B165" s="43"/>
      <c r="C165" s="17">
        <f t="shared" si="50"/>
        <v>2771.6000000000004</v>
      </c>
      <c r="D165" s="18">
        <v>1238.7</v>
      </c>
      <c r="E165" s="18">
        <v>1032.9000000000001</v>
      </c>
      <c r="F165" s="18">
        <v>500</v>
      </c>
      <c r="G165" s="18">
        <v>0</v>
      </c>
      <c r="H165" s="18">
        <v>0</v>
      </c>
      <c r="I165" s="40"/>
      <c r="J165" s="37"/>
      <c r="K165" s="37"/>
      <c r="L165" s="37"/>
      <c r="M165" s="37"/>
      <c r="N165" s="37"/>
      <c r="O165" s="37"/>
      <c r="P165" s="37"/>
    </row>
    <row r="166" spans="1:16" ht="18.75" customHeight="1" x14ac:dyDescent="0.25">
      <c r="A166" s="10" t="s">
        <v>25</v>
      </c>
      <c r="B166" s="44"/>
      <c r="C166" s="17">
        <f t="shared" si="50"/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41"/>
      <c r="J166" s="38"/>
      <c r="K166" s="38"/>
      <c r="L166" s="38"/>
      <c r="M166" s="38"/>
      <c r="N166" s="38"/>
      <c r="O166" s="38"/>
      <c r="P166" s="38"/>
    </row>
    <row r="167" spans="1:16" ht="48.75" customHeight="1" x14ac:dyDescent="0.25">
      <c r="A167" s="23" t="s">
        <v>137</v>
      </c>
      <c r="B167" s="42" t="s">
        <v>34</v>
      </c>
      <c r="C167" s="17">
        <f t="shared" si="50"/>
        <v>0</v>
      </c>
      <c r="D167" s="17">
        <f>D168+D169+D170+D171</f>
        <v>0</v>
      </c>
      <c r="E167" s="17">
        <f>E168+E169+E170+E171</f>
        <v>0</v>
      </c>
      <c r="F167" s="17">
        <f>F168+F169+F170+F171</f>
        <v>0</v>
      </c>
      <c r="G167" s="17">
        <f>G168+G169+G170+G171</f>
        <v>0</v>
      </c>
      <c r="H167" s="17">
        <f>H168+H169+H170+H171</f>
        <v>0</v>
      </c>
      <c r="I167" s="39" t="s">
        <v>138</v>
      </c>
      <c r="J167" s="36" t="s">
        <v>12</v>
      </c>
      <c r="K167" s="36">
        <v>0</v>
      </c>
      <c r="L167" s="36">
        <v>0</v>
      </c>
      <c r="M167" s="36">
        <v>20</v>
      </c>
      <c r="N167" s="36">
        <v>40</v>
      </c>
      <c r="O167" s="36">
        <v>60</v>
      </c>
      <c r="P167" s="36">
        <v>80</v>
      </c>
    </row>
    <row r="168" spans="1:16" x14ac:dyDescent="0.25">
      <c r="A168" s="10" t="s">
        <v>9</v>
      </c>
      <c r="B168" s="43"/>
      <c r="C168" s="17">
        <f t="shared" si="50"/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40"/>
      <c r="J168" s="37"/>
      <c r="K168" s="37"/>
      <c r="L168" s="37"/>
      <c r="M168" s="37"/>
      <c r="N168" s="37"/>
      <c r="O168" s="37"/>
      <c r="P168" s="37"/>
    </row>
    <row r="169" spans="1:16" x14ac:dyDescent="0.25">
      <c r="A169" s="10" t="s">
        <v>24</v>
      </c>
      <c r="B169" s="43"/>
      <c r="C169" s="17">
        <f t="shared" si="50"/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40"/>
      <c r="J169" s="37"/>
      <c r="K169" s="37"/>
      <c r="L169" s="37"/>
      <c r="M169" s="37"/>
      <c r="N169" s="37"/>
      <c r="O169" s="37"/>
      <c r="P169" s="37"/>
    </row>
    <row r="170" spans="1:16" x14ac:dyDescent="0.25">
      <c r="A170" s="10" t="s">
        <v>8</v>
      </c>
      <c r="B170" s="43"/>
      <c r="C170" s="17">
        <f t="shared" si="50"/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40"/>
      <c r="J170" s="37"/>
      <c r="K170" s="37"/>
      <c r="L170" s="37"/>
      <c r="M170" s="37"/>
      <c r="N170" s="37"/>
      <c r="O170" s="37"/>
      <c r="P170" s="37"/>
    </row>
    <row r="171" spans="1:16" ht="18.75" customHeight="1" x14ac:dyDescent="0.25">
      <c r="A171" s="10" t="s">
        <v>25</v>
      </c>
      <c r="B171" s="44"/>
      <c r="C171" s="17">
        <f t="shared" si="50"/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41"/>
      <c r="J171" s="38"/>
      <c r="K171" s="38"/>
      <c r="L171" s="38"/>
      <c r="M171" s="38"/>
      <c r="N171" s="38"/>
      <c r="O171" s="38"/>
      <c r="P171" s="38"/>
    </row>
    <row r="172" spans="1:16" ht="48.75" customHeight="1" x14ac:dyDescent="0.25">
      <c r="A172" s="23" t="s">
        <v>139</v>
      </c>
      <c r="B172" s="42" t="s">
        <v>34</v>
      </c>
      <c r="C172" s="17">
        <f t="shared" si="50"/>
        <v>0</v>
      </c>
      <c r="D172" s="17">
        <f>D173+D174+D175+D176</f>
        <v>0</v>
      </c>
      <c r="E172" s="17">
        <f>E173+E174+E175+E176</f>
        <v>0</v>
      </c>
      <c r="F172" s="17">
        <f>F173+F174+F175+F176</f>
        <v>0</v>
      </c>
      <c r="G172" s="17">
        <f>G173+G174+G175+G176</f>
        <v>0</v>
      </c>
      <c r="H172" s="17">
        <f>H173+H174+H175+H176</f>
        <v>0</v>
      </c>
      <c r="I172" s="39" t="s">
        <v>140</v>
      </c>
      <c r="J172" s="36" t="s">
        <v>12</v>
      </c>
      <c r="K172" s="36">
        <v>0</v>
      </c>
      <c r="L172" s="36">
        <v>0</v>
      </c>
      <c r="M172" s="36">
        <v>5</v>
      </c>
      <c r="N172" s="36">
        <v>5</v>
      </c>
      <c r="O172" s="36">
        <v>5</v>
      </c>
      <c r="P172" s="36">
        <v>5</v>
      </c>
    </row>
    <row r="173" spans="1:16" x14ac:dyDescent="0.25">
      <c r="A173" s="10" t="s">
        <v>9</v>
      </c>
      <c r="B173" s="43"/>
      <c r="C173" s="17">
        <f t="shared" si="50"/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40"/>
      <c r="J173" s="37"/>
      <c r="K173" s="37"/>
      <c r="L173" s="37"/>
      <c r="M173" s="37"/>
      <c r="N173" s="37"/>
      <c r="O173" s="37"/>
      <c r="P173" s="37"/>
    </row>
    <row r="174" spans="1:16" x14ac:dyDescent="0.25">
      <c r="A174" s="10" t="s">
        <v>24</v>
      </c>
      <c r="B174" s="43"/>
      <c r="C174" s="17">
        <f t="shared" si="50"/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40"/>
      <c r="J174" s="37"/>
      <c r="K174" s="37"/>
      <c r="L174" s="37"/>
      <c r="M174" s="37"/>
      <c r="N174" s="37"/>
      <c r="O174" s="37"/>
      <c r="P174" s="37"/>
    </row>
    <row r="175" spans="1:16" x14ac:dyDescent="0.25">
      <c r="A175" s="10" t="s">
        <v>8</v>
      </c>
      <c r="B175" s="43"/>
      <c r="C175" s="17">
        <f t="shared" si="50"/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40"/>
      <c r="J175" s="37"/>
      <c r="K175" s="37"/>
      <c r="L175" s="37"/>
      <c r="M175" s="37"/>
      <c r="N175" s="37"/>
      <c r="O175" s="37"/>
      <c r="P175" s="37"/>
    </row>
    <row r="176" spans="1:16" ht="18.75" customHeight="1" x14ac:dyDescent="0.25">
      <c r="A176" s="10" t="s">
        <v>25</v>
      </c>
      <c r="B176" s="44"/>
      <c r="C176" s="17">
        <f t="shared" si="50"/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41"/>
      <c r="J176" s="38"/>
      <c r="K176" s="38"/>
      <c r="L176" s="38"/>
      <c r="M176" s="38"/>
      <c r="N176" s="38"/>
      <c r="O176" s="38"/>
      <c r="P176" s="38"/>
    </row>
    <row r="177" spans="1:16" ht="37.5" customHeight="1" x14ac:dyDescent="0.25">
      <c r="A177" s="23" t="s">
        <v>141</v>
      </c>
      <c r="B177" s="42" t="s">
        <v>34</v>
      </c>
      <c r="C177" s="17">
        <f t="shared" si="50"/>
        <v>845.6</v>
      </c>
      <c r="D177" s="17">
        <f>D178+D179+D180+D181</f>
        <v>0</v>
      </c>
      <c r="E177" s="17">
        <f>E178+E179+E180+E181</f>
        <v>595.6</v>
      </c>
      <c r="F177" s="17">
        <f>F178+F179+F180+F181</f>
        <v>250</v>
      </c>
      <c r="G177" s="17">
        <f>G178+G179+G180+G181</f>
        <v>0</v>
      </c>
      <c r="H177" s="17">
        <f>H178+H179+H180+H181</f>
        <v>0</v>
      </c>
      <c r="I177" s="39" t="s">
        <v>142</v>
      </c>
      <c r="J177" s="36" t="s">
        <v>12</v>
      </c>
      <c r="K177" s="36">
        <v>58</v>
      </c>
      <c r="L177" s="36">
        <v>58</v>
      </c>
      <c r="M177" s="36">
        <v>62</v>
      </c>
      <c r="N177" s="36">
        <v>80</v>
      </c>
      <c r="O177" s="36">
        <v>80</v>
      </c>
      <c r="P177" s="36">
        <v>80</v>
      </c>
    </row>
    <row r="178" spans="1:16" x14ac:dyDescent="0.25">
      <c r="A178" s="10" t="s">
        <v>9</v>
      </c>
      <c r="B178" s="43"/>
      <c r="C178" s="17">
        <f t="shared" si="50"/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40"/>
      <c r="J178" s="37"/>
      <c r="K178" s="37"/>
      <c r="L178" s="37"/>
      <c r="M178" s="37"/>
      <c r="N178" s="37"/>
      <c r="O178" s="37"/>
      <c r="P178" s="37"/>
    </row>
    <row r="179" spans="1:16" x14ac:dyDescent="0.25">
      <c r="A179" s="10" t="s">
        <v>24</v>
      </c>
      <c r="B179" s="43"/>
      <c r="C179" s="17">
        <f t="shared" si="50"/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40"/>
      <c r="J179" s="37"/>
      <c r="K179" s="37"/>
      <c r="L179" s="37"/>
      <c r="M179" s="37"/>
      <c r="N179" s="37"/>
      <c r="O179" s="37"/>
      <c r="P179" s="37"/>
    </row>
    <row r="180" spans="1:16" x14ac:dyDescent="0.25">
      <c r="A180" s="10" t="s">
        <v>8</v>
      </c>
      <c r="B180" s="43"/>
      <c r="C180" s="17">
        <f t="shared" si="50"/>
        <v>845.6</v>
      </c>
      <c r="D180" s="18">
        <v>0</v>
      </c>
      <c r="E180" s="18">
        <v>595.6</v>
      </c>
      <c r="F180" s="18">
        <v>250</v>
      </c>
      <c r="G180" s="18">
        <v>0</v>
      </c>
      <c r="H180" s="18">
        <v>0</v>
      </c>
      <c r="I180" s="40"/>
      <c r="J180" s="37"/>
      <c r="K180" s="37"/>
      <c r="L180" s="37"/>
      <c r="M180" s="37"/>
      <c r="N180" s="37"/>
      <c r="O180" s="37"/>
      <c r="P180" s="37"/>
    </row>
    <row r="181" spans="1:16" ht="18.75" customHeight="1" x14ac:dyDescent="0.25">
      <c r="A181" s="10" t="s">
        <v>25</v>
      </c>
      <c r="B181" s="44"/>
      <c r="C181" s="17">
        <f t="shared" si="50"/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41"/>
      <c r="J181" s="38"/>
      <c r="K181" s="38"/>
      <c r="L181" s="38"/>
      <c r="M181" s="38"/>
      <c r="N181" s="38"/>
      <c r="O181" s="38"/>
      <c r="P181" s="38"/>
    </row>
    <row r="182" spans="1:16" ht="37.5" customHeight="1" x14ac:dyDescent="0.25">
      <c r="A182" s="23" t="s">
        <v>144</v>
      </c>
      <c r="B182" s="42" t="s">
        <v>34</v>
      </c>
      <c r="C182" s="17">
        <f t="shared" si="50"/>
        <v>185.8</v>
      </c>
      <c r="D182" s="17">
        <f>D183+D184+D185+D186</f>
        <v>0</v>
      </c>
      <c r="E182" s="17">
        <f>E183+E184+E185+E186</f>
        <v>185.8</v>
      </c>
      <c r="F182" s="17">
        <f>F183+F184+F185+F186</f>
        <v>0</v>
      </c>
      <c r="G182" s="17">
        <f>G183+G184+G185+G186</f>
        <v>0</v>
      </c>
      <c r="H182" s="17">
        <f>H183+H184+H185+H186</f>
        <v>0</v>
      </c>
      <c r="I182" s="39" t="s">
        <v>143</v>
      </c>
      <c r="J182" s="36" t="s">
        <v>12</v>
      </c>
      <c r="K182" s="36">
        <v>100</v>
      </c>
      <c r="L182" s="36">
        <v>100</v>
      </c>
      <c r="M182" s="36">
        <v>100</v>
      </c>
      <c r="N182" s="36">
        <v>100</v>
      </c>
      <c r="O182" s="36">
        <v>100</v>
      </c>
      <c r="P182" s="36">
        <v>100</v>
      </c>
    </row>
    <row r="183" spans="1:16" x14ac:dyDescent="0.25">
      <c r="A183" s="10" t="s">
        <v>9</v>
      </c>
      <c r="B183" s="43"/>
      <c r="C183" s="17">
        <f t="shared" si="50"/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40"/>
      <c r="J183" s="37"/>
      <c r="K183" s="37"/>
      <c r="L183" s="37"/>
      <c r="M183" s="37"/>
      <c r="N183" s="37"/>
      <c r="O183" s="37"/>
      <c r="P183" s="37"/>
    </row>
    <row r="184" spans="1:16" x14ac:dyDescent="0.25">
      <c r="A184" s="10" t="s">
        <v>24</v>
      </c>
      <c r="B184" s="43"/>
      <c r="C184" s="17">
        <f t="shared" si="50"/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40"/>
      <c r="J184" s="37"/>
      <c r="K184" s="37"/>
      <c r="L184" s="37"/>
      <c r="M184" s="37"/>
      <c r="N184" s="37"/>
      <c r="O184" s="37"/>
      <c r="P184" s="37"/>
    </row>
    <row r="185" spans="1:16" x14ac:dyDescent="0.25">
      <c r="A185" s="10" t="s">
        <v>8</v>
      </c>
      <c r="B185" s="43"/>
      <c r="C185" s="17">
        <f t="shared" si="50"/>
        <v>185.8</v>
      </c>
      <c r="D185" s="18">
        <v>0</v>
      </c>
      <c r="E185" s="18">
        <v>185.8</v>
      </c>
      <c r="F185" s="18">
        <v>0</v>
      </c>
      <c r="G185" s="18">
        <v>0</v>
      </c>
      <c r="H185" s="18">
        <v>0</v>
      </c>
      <c r="I185" s="40"/>
      <c r="J185" s="37"/>
      <c r="K185" s="37"/>
      <c r="L185" s="37"/>
      <c r="M185" s="37"/>
      <c r="N185" s="37"/>
      <c r="O185" s="37"/>
      <c r="P185" s="37"/>
    </row>
    <row r="186" spans="1:16" ht="18.75" customHeight="1" x14ac:dyDescent="0.25">
      <c r="A186" s="10" t="s">
        <v>25</v>
      </c>
      <c r="B186" s="44"/>
      <c r="C186" s="17">
        <f t="shared" si="50"/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41"/>
      <c r="J186" s="38"/>
      <c r="K186" s="38"/>
      <c r="L186" s="38"/>
      <c r="M186" s="38"/>
      <c r="N186" s="38"/>
      <c r="O186" s="38"/>
      <c r="P186" s="38"/>
    </row>
    <row r="187" spans="1:16" ht="65.25" customHeight="1" x14ac:dyDescent="0.25">
      <c r="A187" s="47" t="s">
        <v>145</v>
      </c>
      <c r="B187" s="48"/>
      <c r="C187" s="17">
        <f>E187+F187+H187+D187+G1167+G187</f>
        <v>0</v>
      </c>
      <c r="D187" s="17">
        <f t="shared" ref="D187:H191" si="52">D192+D197+D202+D207</f>
        <v>0</v>
      </c>
      <c r="E187" s="17">
        <f t="shared" si="52"/>
        <v>0</v>
      </c>
      <c r="F187" s="17">
        <f t="shared" si="52"/>
        <v>0</v>
      </c>
      <c r="G187" s="17">
        <f t="shared" si="52"/>
        <v>0</v>
      </c>
      <c r="H187" s="17">
        <f t="shared" si="52"/>
        <v>0</v>
      </c>
      <c r="I187" s="12"/>
      <c r="J187" s="14"/>
      <c r="K187" s="14"/>
      <c r="L187" s="14"/>
      <c r="M187" s="14"/>
      <c r="N187" s="14"/>
      <c r="O187" s="14"/>
      <c r="P187" s="14"/>
    </row>
    <row r="188" spans="1:16" x14ac:dyDescent="0.25">
      <c r="A188" s="49" t="s">
        <v>9</v>
      </c>
      <c r="B188" s="50"/>
      <c r="C188" s="17">
        <f>E188+F188+H188+D188+G1168+G188</f>
        <v>0</v>
      </c>
      <c r="D188" s="17">
        <f t="shared" si="52"/>
        <v>0</v>
      </c>
      <c r="E188" s="17">
        <f t="shared" si="52"/>
        <v>0</v>
      </c>
      <c r="F188" s="17">
        <f t="shared" si="52"/>
        <v>0</v>
      </c>
      <c r="G188" s="17">
        <f t="shared" si="52"/>
        <v>0</v>
      </c>
      <c r="H188" s="17">
        <f t="shared" si="52"/>
        <v>0</v>
      </c>
      <c r="I188" s="12"/>
      <c r="J188" s="14"/>
      <c r="K188" s="14"/>
      <c r="L188" s="14"/>
      <c r="M188" s="14"/>
      <c r="N188" s="14"/>
      <c r="O188" s="14"/>
      <c r="P188" s="14"/>
    </row>
    <row r="189" spans="1:16" x14ac:dyDescent="0.25">
      <c r="A189" s="49" t="s">
        <v>24</v>
      </c>
      <c r="B189" s="50"/>
      <c r="C189" s="17">
        <f>E189+F189+H189+D189+G1169+G189</f>
        <v>0</v>
      </c>
      <c r="D189" s="17">
        <f t="shared" si="52"/>
        <v>0</v>
      </c>
      <c r="E189" s="17">
        <f t="shared" si="52"/>
        <v>0</v>
      </c>
      <c r="F189" s="17">
        <f t="shared" si="52"/>
        <v>0</v>
      </c>
      <c r="G189" s="17">
        <f t="shared" si="52"/>
        <v>0</v>
      </c>
      <c r="H189" s="17">
        <f t="shared" si="52"/>
        <v>0</v>
      </c>
      <c r="I189" s="12"/>
      <c r="J189" s="14"/>
      <c r="K189" s="14"/>
      <c r="L189" s="14"/>
      <c r="M189" s="14"/>
      <c r="N189" s="14"/>
      <c r="O189" s="14"/>
      <c r="P189" s="14"/>
    </row>
    <row r="190" spans="1:16" x14ac:dyDescent="0.25">
      <c r="A190" s="49" t="s">
        <v>8</v>
      </c>
      <c r="B190" s="50"/>
      <c r="C190" s="17">
        <f>E190+F190+H190+D190+G1170+G190</f>
        <v>0</v>
      </c>
      <c r="D190" s="17">
        <f t="shared" si="52"/>
        <v>0</v>
      </c>
      <c r="E190" s="17">
        <f t="shared" si="52"/>
        <v>0</v>
      </c>
      <c r="F190" s="17">
        <f t="shared" si="52"/>
        <v>0</v>
      </c>
      <c r="G190" s="17">
        <f t="shared" si="52"/>
        <v>0</v>
      </c>
      <c r="H190" s="17">
        <f t="shared" si="52"/>
        <v>0</v>
      </c>
      <c r="I190" s="12"/>
      <c r="J190" s="14"/>
      <c r="K190" s="14"/>
      <c r="L190" s="14"/>
      <c r="M190" s="14"/>
      <c r="N190" s="14"/>
      <c r="O190" s="14"/>
      <c r="P190" s="14"/>
    </row>
    <row r="191" spans="1:16" x14ac:dyDescent="0.25">
      <c r="A191" s="49" t="s">
        <v>25</v>
      </c>
      <c r="B191" s="50"/>
      <c r="C191" s="17">
        <f>E191+F191+H191+D191+G1171+G191</f>
        <v>0</v>
      </c>
      <c r="D191" s="17">
        <f t="shared" si="52"/>
        <v>0</v>
      </c>
      <c r="E191" s="17">
        <f t="shared" si="52"/>
        <v>0</v>
      </c>
      <c r="F191" s="17">
        <f t="shared" si="52"/>
        <v>0</v>
      </c>
      <c r="G191" s="17">
        <f t="shared" si="52"/>
        <v>0</v>
      </c>
      <c r="H191" s="17">
        <f t="shared" si="52"/>
        <v>0</v>
      </c>
      <c r="I191" s="12"/>
      <c r="J191" s="14"/>
      <c r="K191" s="14"/>
      <c r="L191" s="14"/>
      <c r="M191" s="14"/>
      <c r="N191" s="14"/>
      <c r="O191" s="14"/>
      <c r="P191" s="14"/>
    </row>
    <row r="192" spans="1:16" ht="46.5" customHeight="1" x14ac:dyDescent="0.25">
      <c r="A192" s="23" t="s">
        <v>146</v>
      </c>
      <c r="B192" s="42" t="s">
        <v>34</v>
      </c>
      <c r="C192" s="17">
        <f t="shared" ref="C192:C211" si="53">E192+F192+H192+D192+G192</f>
        <v>0</v>
      </c>
      <c r="D192" s="17">
        <f>D193+D194+D195+D196</f>
        <v>0</v>
      </c>
      <c r="E192" s="17">
        <f>E193+E194+E195+E196</f>
        <v>0</v>
      </c>
      <c r="F192" s="17">
        <f>F193+F194+F195+F196</f>
        <v>0</v>
      </c>
      <c r="G192" s="17">
        <f>G193+G194+G195+G196</f>
        <v>0</v>
      </c>
      <c r="H192" s="17">
        <f>H193+H194+H195+H196</f>
        <v>0</v>
      </c>
      <c r="I192" s="39" t="s">
        <v>147</v>
      </c>
      <c r="J192" s="36" t="s">
        <v>12</v>
      </c>
      <c r="K192" s="36">
        <v>80</v>
      </c>
      <c r="L192" s="36">
        <v>95</v>
      </c>
      <c r="M192" s="36">
        <v>96</v>
      </c>
      <c r="N192" s="36">
        <v>97</v>
      </c>
      <c r="O192" s="36">
        <v>98</v>
      </c>
      <c r="P192" s="36">
        <v>100</v>
      </c>
    </row>
    <row r="193" spans="1:16" x14ac:dyDescent="0.25">
      <c r="A193" s="10" t="s">
        <v>9</v>
      </c>
      <c r="B193" s="43"/>
      <c r="C193" s="17">
        <f t="shared" si="53"/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40"/>
      <c r="J193" s="37"/>
      <c r="K193" s="37"/>
      <c r="L193" s="37"/>
      <c r="M193" s="37"/>
      <c r="N193" s="37"/>
      <c r="O193" s="37"/>
      <c r="P193" s="37"/>
    </row>
    <row r="194" spans="1:16" x14ac:dyDescent="0.25">
      <c r="A194" s="10" t="s">
        <v>24</v>
      </c>
      <c r="B194" s="43"/>
      <c r="C194" s="17">
        <f t="shared" si="53"/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40"/>
      <c r="J194" s="37"/>
      <c r="K194" s="37"/>
      <c r="L194" s="37"/>
      <c r="M194" s="37"/>
      <c r="N194" s="37"/>
      <c r="O194" s="37"/>
      <c r="P194" s="37"/>
    </row>
    <row r="195" spans="1:16" x14ac:dyDescent="0.25">
      <c r="A195" s="10" t="s">
        <v>8</v>
      </c>
      <c r="B195" s="43"/>
      <c r="C195" s="17">
        <f t="shared" si="53"/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40"/>
      <c r="J195" s="37"/>
      <c r="K195" s="37"/>
      <c r="L195" s="37"/>
      <c r="M195" s="37"/>
      <c r="N195" s="37"/>
      <c r="O195" s="37"/>
      <c r="P195" s="37"/>
    </row>
    <row r="196" spans="1:16" ht="21" customHeight="1" x14ac:dyDescent="0.25">
      <c r="A196" s="10" t="s">
        <v>25</v>
      </c>
      <c r="B196" s="44"/>
      <c r="C196" s="17">
        <f t="shared" si="53"/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40"/>
      <c r="J196" s="37"/>
      <c r="K196" s="37"/>
      <c r="L196" s="37"/>
      <c r="M196" s="37"/>
      <c r="N196" s="37"/>
      <c r="O196" s="37"/>
      <c r="P196" s="37"/>
    </row>
    <row r="197" spans="1:16" ht="34.5" customHeight="1" x14ac:dyDescent="0.25">
      <c r="A197" s="23" t="s">
        <v>148</v>
      </c>
      <c r="B197" s="42" t="s">
        <v>31</v>
      </c>
      <c r="C197" s="17">
        <f t="shared" si="53"/>
        <v>0</v>
      </c>
      <c r="D197" s="17">
        <f>D198+D199+D200+D201</f>
        <v>0</v>
      </c>
      <c r="E197" s="17">
        <f>E198+E199+E200+E201</f>
        <v>0</v>
      </c>
      <c r="F197" s="17">
        <f>F198+F199+F200+F201</f>
        <v>0</v>
      </c>
      <c r="G197" s="17">
        <f>G198+G199+G200+G201</f>
        <v>0</v>
      </c>
      <c r="H197" s="17">
        <f>H198+H199+H200+H201</f>
        <v>0</v>
      </c>
      <c r="I197" s="39" t="s">
        <v>149</v>
      </c>
      <c r="J197" s="36" t="s">
        <v>12</v>
      </c>
      <c r="K197" s="36">
        <v>80</v>
      </c>
      <c r="L197" s="36">
        <v>95</v>
      </c>
      <c r="M197" s="36">
        <v>96</v>
      </c>
      <c r="N197" s="36">
        <v>97</v>
      </c>
      <c r="O197" s="36">
        <v>98</v>
      </c>
      <c r="P197" s="36">
        <v>100</v>
      </c>
    </row>
    <row r="198" spans="1:16" ht="16.5" customHeight="1" x14ac:dyDescent="0.25">
      <c r="A198" s="10" t="s">
        <v>9</v>
      </c>
      <c r="B198" s="43"/>
      <c r="C198" s="17">
        <f t="shared" si="53"/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40"/>
      <c r="J198" s="37"/>
      <c r="K198" s="37"/>
      <c r="L198" s="37"/>
      <c r="M198" s="37"/>
      <c r="N198" s="37"/>
      <c r="O198" s="37"/>
      <c r="P198" s="37"/>
    </row>
    <row r="199" spans="1:16" ht="17.25" customHeight="1" x14ac:dyDescent="0.25">
      <c r="A199" s="10" t="s">
        <v>24</v>
      </c>
      <c r="B199" s="43"/>
      <c r="C199" s="17">
        <f t="shared" si="53"/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40"/>
      <c r="J199" s="37"/>
      <c r="K199" s="37"/>
      <c r="L199" s="37"/>
      <c r="M199" s="37"/>
      <c r="N199" s="37"/>
      <c r="O199" s="37"/>
      <c r="P199" s="37"/>
    </row>
    <row r="200" spans="1:16" ht="19.5" customHeight="1" x14ac:dyDescent="0.25">
      <c r="A200" s="10" t="s">
        <v>8</v>
      </c>
      <c r="B200" s="43"/>
      <c r="C200" s="17">
        <f t="shared" si="53"/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40"/>
      <c r="J200" s="37"/>
      <c r="K200" s="37"/>
      <c r="L200" s="37"/>
      <c r="M200" s="37"/>
      <c r="N200" s="37"/>
      <c r="O200" s="37"/>
      <c r="P200" s="37"/>
    </row>
    <row r="201" spans="1:16" ht="18" customHeight="1" x14ac:dyDescent="0.25">
      <c r="A201" s="10" t="s">
        <v>25</v>
      </c>
      <c r="B201" s="44"/>
      <c r="C201" s="17">
        <f t="shared" si="53"/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40"/>
      <c r="J201" s="37"/>
      <c r="K201" s="37"/>
      <c r="L201" s="37"/>
      <c r="M201" s="37"/>
      <c r="N201" s="37"/>
      <c r="O201" s="37"/>
      <c r="P201" s="37"/>
    </row>
    <row r="202" spans="1:16" ht="63.75" customHeight="1" x14ac:dyDescent="0.25">
      <c r="A202" s="23" t="s">
        <v>150</v>
      </c>
      <c r="B202" s="42" t="s">
        <v>31</v>
      </c>
      <c r="C202" s="17">
        <f t="shared" si="53"/>
        <v>0</v>
      </c>
      <c r="D202" s="17">
        <f>D203+D204+D205+D206</f>
        <v>0</v>
      </c>
      <c r="E202" s="17">
        <f>E203+E204+E205+E206</f>
        <v>0</v>
      </c>
      <c r="F202" s="17">
        <f>F203+F204+F205+F206</f>
        <v>0</v>
      </c>
      <c r="G202" s="17">
        <f>G203+G204+G205+G206</f>
        <v>0</v>
      </c>
      <c r="H202" s="17">
        <f>H203+H204+H205+H206</f>
        <v>0</v>
      </c>
      <c r="I202" s="39" t="s">
        <v>151</v>
      </c>
      <c r="J202" s="36" t="s">
        <v>12</v>
      </c>
      <c r="K202" s="36">
        <v>80</v>
      </c>
      <c r="L202" s="36">
        <v>95</v>
      </c>
      <c r="M202" s="36">
        <v>96</v>
      </c>
      <c r="N202" s="36">
        <v>97</v>
      </c>
      <c r="O202" s="36">
        <v>98</v>
      </c>
      <c r="P202" s="36">
        <v>100</v>
      </c>
    </row>
    <row r="203" spans="1:16" ht="16.5" customHeight="1" x14ac:dyDescent="0.25">
      <c r="A203" s="10" t="s">
        <v>9</v>
      </c>
      <c r="B203" s="43"/>
      <c r="C203" s="17">
        <f t="shared" si="53"/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40"/>
      <c r="J203" s="37"/>
      <c r="K203" s="37"/>
      <c r="L203" s="37"/>
      <c r="M203" s="37"/>
      <c r="N203" s="37"/>
      <c r="O203" s="37"/>
      <c r="P203" s="37"/>
    </row>
    <row r="204" spans="1:16" ht="17.25" customHeight="1" x14ac:dyDescent="0.25">
      <c r="A204" s="10" t="s">
        <v>24</v>
      </c>
      <c r="B204" s="43"/>
      <c r="C204" s="17">
        <f t="shared" si="53"/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40"/>
      <c r="J204" s="37"/>
      <c r="K204" s="37"/>
      <c r="L204" s="37"/>
      <c r="M204" s="37"/>
      <c r="N204" s="37"/>
      <c r="O204" s="37"/>
      <c r="P204" s="37"/>
    </row>
    <row r="205" spans="1:16" ht="19.5" customHeight="1" x14ac:dyDescent="0.25">
      <c r="A205" s="10" t="s">
        <v>8</v>
      </c>
      <c r="B205" s="43"/>
      <c r="C205" s="17">
        <f t="shared" si="53"/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40"/>
      <c r="J205" s="37"/>
      <c r="K205" s="37"/>
      <c r="L205" s="37"/>
      <c r="M205" s="37"/>
      <c r="N205" s="37"/>
      <c r="O205" s="37"/>
      <c r="P205" s="37"/>
    </row>
    <row r="206" spans="1:16" ht="18" customHeight="1" x14ac:dyDescent="0.25">
      <c r="A206" s="10" t="s">
        <v>25</v>
      </c>
      <c r="B206" s="44"/>
      <c r="C206" s="17">
        <f t="shared" si="53"/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40"/>
      <c r="J206" s="37"/>
      <c r="K206" s="37"/>
      <c r="L206" s="37"/>
      <c r="M206" s="37"/>
      <c r="N206" s="37"/>
      <c r="O206" s="37"/>
      <c r="P206" s="37"/>
    </row>
    <row r="207" spans="1:16" ht="56.25" customHeight="1" x14ac:dyDescent="0.25">
      <c r="A207" s="23" t="s">
        <v>153</v>
      </c>
      <c r="B207" s="42" t="s">
        <v>31</v>
      </c>
      <c r="C207" s="17">
        <f t="shared" si="53"/>
        <v>0</v>
      </c>
      <c r="D207" s="17">
        <f>D208+D209+D210+D211</f>
        <v>0</v>
      </c>
      <c r="E207" s="17">
        <f>E208+E209+E210+E211</f>
        <v>0</v>
      </c>
      <c r="F207" s="17">
        <f>F208+F209+F210+F211</f>
        <v>0</v>
      </c>
      <c r="G207" s="17">
        <f>G208+G209+G210+G211</f>
        <v>0</v>
      </c>
      <c r="H207" s="17">
        <f>H208+H209+H210+H211</f>
        <v>0</v>
      </c>
      <c r="I207" s="39" t="s">
        <v>152</v>
      </c>
      <c r="J207" s="36" t="s">
        <v>12</v>
      </c>
      <c r="K207" s="36">
        <v>80</v>
      </c>
      <c r="L207" s="36">
        <v>95</v>
      </c>
      <c r="M207" s="36">
        <v>96</v>
      </c>
      <c r="N207" s="36">
        <v>97</v>
      </c>
      <c r="O207" s="36">
        <v>98</v>
      </c>
      <c r="P207" s="36">
        <v>100</v>
      </c>
    </row>
    <row r="208" spans="1:16" ht="16.5" customHeight="1" x14ac:dyDescent="0.25">
      <c r="A208" s="10" t="s">
        <v>9</v>
      </c>
      <c r="B208" s="43"/>
      <c r="C208" s="17">
        <f t="shared" si="53"/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40"/>
      <c r="J208" s="37"/>
      <c r="K208" s="37"/>
      <c r="L208" s="37"/>
      <c r="M208" s="37"/>
      <c r="N208" s="37"/>
      <c r="O208" s="37"/>
      <c r="P208" s="37"/>
    </row>
    <row r="209" spans="1:16" ht="17.25" customHeight="1" x14ac:dyDescent="0.25">
      <c r="A209" s="10" t="s">
        <v>24</v>
      </c>
      <c r="B209" s="43"/>
      <c r="C209" s="17">
        <f t="shared" si="53"/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40"/>
      <c r="J209" s="37"/>
      <c r="K209" s="37"/>
      <c r="L209" s="37"/>
      <c r="M209" s="37"/>
      <c r="N209" s="37"/>
      <c r="O209" s="37"/>
      <c r="P209" s="37"/>
    </row>
    <row r="210" spans="1:16" ht="19.5" customHeight="1" x14ac:dyDescent="0.25">
      <c r="A210" s="10" t="s">
        <v>8</v>
      </c>
      <c r="B210" s="43"/>
      <c r="C210" s="17">
        <f t="shared" si="53"/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40"/>
      <c r="J210" s="37"/>
      <c r="K210" s="37"/>
      <c r="L210" s="37"/>
      <c r="M210" s="37"/>
      <c r="N210" s="37"/>
      <c r="O210" s="37"/>
      <c r="P210" s="37"/>
    </row>
    <row r="211" spans="1:16" ht="18" customHeight="1" x14ac:dyDescent="0.25">
      <c r="A211" s="10" t="s">
        <v>25</v>
      </c>
      <c r="B211" s="44"/>
      <c r="C211" s="17">
        <f t="shared" si="53"/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40"/>
      <c r="J211" s="37"/>
      <c r="K211" s="37"/>
      <c r="L211" s="37"/>
      <c r="M211" s="37"/>
      <c r="N211" s="37"/>
      <c r="O211" s="37"/>
      <c r="P211" s="37"/>
    </row>
    <row r="212" spans="1:16" ht="40.5" customHeight="1" x14ac:dyDescent="0.25">
      <c r="A212" s="47" t="s">
        <v>154</v>
      </c>
      <c r="B212" s="48"/>
      <c r="C212" s="17">
        <f>E212+F212+H212+D212+G1192+G212</f>
        <v>11276.099999999999</v>
      </c>
      <c r="D212" s="17">
        <f>D217+D226+D235+D240</f>
        <v>5366.3</v>
      </c>
      <c r="E212" s="17">
        <f t="shared" ref="E212:H212" si="54">E217+E226+E235+E240</f>
        <v>5356.9</v>
      </c>
      <c r="F212" s="17">
        <f t="shared" si="54"/>
        <v>552.9</v>
      </c>
      <c r="G212" s="17">
        <f t="shared" si="54"/>
        <v>0</v>
      </c>
      <c r="H212" s="17">
        <f t="shared" si="54"/>
        <v>0</v>
      </c>
      <c r="I212" s="12"/>
      <c r="J212" s="14"/>
      <c r="K212" s="14"/>
      <c r="L212" s="14"/>
      <c r="M212" s="14"/>
      <c r="N212" s="14"/>
      <c r="O212" s="14"/>
      <c r="P212" s="14"/>
    </row>
    <row r="213" spans="1:16" x14ac:dyDescent="0.25">
      <c r="A213" s="49" t="s">
        <v>9</v>
      </c>
      <c r="B213" s="50"/>
      <c r="C213" s="17">
        <f>E213+F213+H213+D213+G1193+G213</f>
        <v>0</v>
      </c>
      <c r="D213" s="17">
        <f>D218+D227+D236+D241+D222+D231</f>
        <v>0</v>
      </c>
      <c r="E213" s="17">
        <f t="shared" ref="E213:H213" si="55">E218+E227+E236+E241+E222+E231</f>
        <v>0</v>
      </c>
      <c r="F213" s="17">
        <f t="shared" si="55"/>
        <v>0</v>
      </c>
      <c r="G213" s="17">
        <f t="shared" si="55"/>
        <v>0</v>
      </c>
      <c r="H213" s="17">
        <f t="shared" si="55"/>
        <v>0</v>
      </c>
      <c r="I213" s="12"/>
      <c r="J213" s="14"/>
      <c r="K213" s="14"/>
      <c r="L213" s="14"/>
      <c r="M213" s="14"/>
      <c r="N213" s="14"/>
      <c r="O213" s="14"/>
      <c r="P213" s="14"/>
    </row>
    <row r="214" spans="1:16" x14ac:dyDescent="0.25">
      <c r="A214" s="49" t="s">
        <v>24</v>
      </c>
      <c r="B214" s="50"/>
      <c r="C214" s="17">
        <f>E214+F214+H214+D214+G1194+G214</f>
        <v>0</v>
      </c>
      <c r="D214" s="17">
        <f t="shared" ref="D214:H214" si="56">D219+D228+D237+D242+D223+D232</f>
        <v>0</v>
      </c>
      <c r="E214" s="17">
        <f t="shared" si="56"/>
        <v>0</v>
      </c>
      <c r="F214" s="17">
        <f t="shared" si="56"/>
        <v>0</v>
      </c>
      <c r="G214" s="17">
        <f t="shared" si="56"/>
        <v>0</v>
      </c>
      <c r="H214" s="17">
        <f t="shared" si="56"/>
        <v>0</v>
      </c>
      <c r="I214" s="12"/>
      <c r="J214" s="14"/>
      <c r="K214" s="14"/>
      <c r="L214" s="14"/>
      <c r="M214" s="14"/>
      <c r="N214" s="14"/>
      <c r="O214" s="14"/>
      <c r="P214" s="14"/>
    </row>
    <row r="215" spans="1:16" x14ac:dyDescent="0.25">
      <c r="A215" s="49" t="s">
        <v>8</v>
      </c>
      <c r="B215" s="50"/>
      <c r="C215" s="17">
        <f>E215+F215+H215+D215+G1195+G215</f>
        <v>11276.099999999999</v>
      </c>
      <c r="D215" s="17">
        <f t="shared" ref="D215:H215" si="57">D220+D229+D238+D243+D224+D233</f>
        <v>5366.3</v>
      </c>
      <c r="E215" s="17">
        <f t="shared" si="57"/>
        <v>5356.9</v>
      </c>
      <c r="F215" s="17">
        <f t="shared" si="57"/>
        <v>552.9</v>
      </c>
      <c r="G215" s="17">
        <f t="shared" si="57"/>
        <v>0</v>
      </c>
      <c r="H215" s="17">
        <f t="shared" si="57"/>
        <v>0</v>
      </c>
      <c r="I215" s="12"/>
      <c r="J215" s="14"/>
      <c r="K215" s="14"/>
      <c r="L215" s="14"/>
      <c r="M215" s="14"/>
      <c r="N215" s="14"/>
      <c r="O215" s="14"/>
      <c r="P215" s="14"/>
    </row>
    <row r="216" spans="1:16" x14ac:dyDescent="0.25">
      <c r="A216" s="49" t="s">
        <v>25</v>
      </c>
      <c r="B216" s="50"/>
      <c r="C216" s="17">
        <f>E216+F216+H216+D216+G1196+G216</f>
        <v>0</v>
      </c>
      <c r="D216" s="17">
        <f t="shared" ref="D216:H216" si="58">D221+D230+D239+D244+D225+D234</f>
        <v>0</v>
      </c>
      <c r="E216" s="17">
        <f t="shared" si="58"/>
        <v>0</v>
      </c>
      <c r="F216" s="17">
        <f t="shared" si="58"/>
        <v>0</v>
      </c>
      <c r="G216" s="17">
        <f t="shared" si="58"/>
        <v>0</v>
      </c>
      <c r="H216" s="17">
        <f t="shared" si="58"/>
        <v>0</v>
      </c>
      <c r="I216" s="12"/>
      <c r="J216" s="14"/>
      <c r="K216" s="14"/>
      <c r="L216" s="14"/>
      <c r="M216" s="14"/>
      <c r="N216" s="14"/>
      <c r="O216" s="14"/>
      <c r="P216" s="14"/>
    </row>
    <row r="217" spans="1:16" ht="31.5" customHeight="1" x14ac:dyDescent="0.25">
      <c r="A217" s="33" t="s">
        <v>155</v>
      </c>
      <c r="B217" s="42" t="s">
        <v>31</v>
      </c>
      <c r="C217" s="17">
        <f t="shared" ref="C217:C244" si="59">E217+F217+H217+D217+G217</f>
        <v>8828.6</v>
      </c>
      <c r="D217" s="17">
        <f>D218+D219+D220+D221+D222+D223+D224+D225</f>
        <v>3719.3</v>
      </c>
      <c r="E217" s="17">
        <f t="shared" ref="E217:H217" si="60">E218+E219+E220+E221+E222+E223+E224+E225</f>
        <v>4760.5</v>
      </c>
      <c r="F217" s="17">
        <f t="shared" si="60"/>
        <v>348.8</v>
      </c>
      <c r="G217" s="17">
        <f t="shared" si="60"/>
        <v>0</v>
      </c>
      <c r="H217" s="17">
        <f t="shared" si="60"/>
        <v>0</v>
      </c>
      <c r="I217" s="39" t="s">
        <v>156</v>
      </c>
      <c r="J217" s="36" t="s">
        <v>12</v>
      </c>
      <c r="K217" s="36">
        <v>100</v>
      </c>
      <c r="L217" s="36">
        <v>100</v>
      </c>
      <c r="M217" s="36">
        <v>100</v>
      </c>
      <c r="N217" s="36">
        <v>100</v>
      </c>
      <c r="O217" s="36">
        <v>100</v>
      </c>
      <c r="P217" s="36">
        <v>100</v>
      </c>
    </row>
    <row r="218" spans="1:16" x14ac:dyDescent="0.25">
      <c r="A218" s="10" t="s">
        <v>9</v>
      </c>
      <c r="B218" s="43"/>
      <c r="C218" s="17">
        <f t="shared" si="59"/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40"/>
      <c r="J218" s="37"/>
      <c r="K218" s="37"/>
      <c r="L218" s="37"/>
      <c r="M218" s="37"/>
      <c r="N218" s="37"/>
      <c r="O218" s="37"/>
      <c r="P218" s="37"/>
    </row>
    <row r="219" spans="1:16" ht="15" customHeight="1" x14ac:dyDescent="0.25">
      <c r="A219" s="10" t="s">
        <v>24</v>
      </c>
      <c r="B219" s="43"/>
      <c r="C219" s="17">
        <f t="shared" si="59"/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40"/>
      <c r="J219" s="37"/>
      <c r="K219" s="37"/>
      <c r="L219" s="37"/>
      <c r="M219" s="37"/>
      <c r="N219" s="37"/>
      <c r="O219" s="37"/>
      <c r="P219" s="37"/>
    </row>
    <row r="220" spans="1:16" x14ac:dyDescent="0.25">
      <c r="A220" s="10" t="s">
        <v>8</v>
      </c>
      <c r="B220" s="43"/>
      <c r="C220" s="17">
        <f t="shared" si="59"/>
        <v>7583.6</v>
      </c>
      <c r="D220" s="18">
        <v>3719.3</v>
      </c>
      <c r="E220" s="18">
        <v>3515.5</v>
      </c>
      <c r="F220" s="18">
        <v>348.8</v>
      </c>
      <c r="G220" s="18">
        <v>0</v>
      </c>
      <c r="H220" s="18">
        <v>0</v>
      </c>
      <c r="I220" s="40"/>
      <c r="J220" s="37"/>
      <c r="K220" s="37"/>
      <c r="L220" s="37"/>
      <c r="M220" s="37"/>
      <c r="N220" s="37"/>
      <c r="O220" s="37"/>
      <c r="P220" s="37"/>
    </row>
    <row r="221" spans="1:16" ht="17.25" customHeight="1" x14ac:dyDescent="0.25">
      <c r="A221" s="10" t="s">
        <v>25</v>
      </c>
      <c r="B221" s="44"/>
      <c r="C221" s="17">
        <f t="shared" si="59"/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40"/>
      <c r="J221" s="37"/>
      <c r="K221" s="37"/>
      <c r="L221" s="37"/>
      <c r="M221" s="37"/>
      <c r="N221" s="37"/>
      <c r="O221" s="37"/>
      <c r="P221" s="37"/>
    </row>
    <row r="222" spans="1:16" x14ac:dyDescent="0.25">
      <c r="A222" s="10" t="s">
        <v>9</v>
      </c>
      <c r="B222" s="42" t="s">
        <v>157</v>
      </c>
      <c r="C222" s="17">
        <f t="shared" ref="C222:C225" si="61">E222+F222+H222+D222+G222</f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40"/>
      <c r="J222" s="37"/>
      <c r="K222" s="37"/>
      <c r="L222" s="37"/>
      <c r="M222" s="37"/>
      <c r="N222" s="37"/>
      <c r="O222" s="37"/>
      <c r="P222" s="37"/>
    </row>
    <row r="223" spans="1:16" ht="15" customHeight="1" x14ac:dyDescent="0.25">
      <c r="A223" s="10" t="s">
        <v>24</v>
      </c>
      <c r="B223" s="43"/>
      <c r="C223" s="17">
        <f t="shared" si="61"/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40"/>
      <c r="J223" s="37"/>
      <c r="K223" s="37"/>
      <c r="L223" s="37"/>
      <c r="M223" s="37"/>
      <c r="N223" s="37"/>
      <c r="O223" s="37"/>
      <c r="P223" s="37"/>
    </row>
    <row r="224" spans="1:16" x14ac:dyDescent="0.25">
      <c r="A224" s="10" t="s">
        <v>8</v>
      </c>
      <c r="B224" s="43"/>
      <c r="C224" s="17">
        <f t="shared" si="61"/>
        <v>1245</v>
      </c>
      <c r="D224" s="18">
        <v>0</v>
      </c>
      <c r="E224" s="18">
        <v>1245</v>
      </c>
      <c r="F224" s="18">
        <v>0</v>
      </c>
      <c r="G224" s="18">
        <v>0</v>
      </c>
      <c r="H224" s="18">
        <v>0</v>
      </c>
      <c r="I224" s="40"/>
      <c r="J224" s="37"/>
      <c r="K224" s="37"/>
      <c r="L224" s="37"/>
      <c r="M224" s="37"/>
      <c r="N224" s="37"/>
      <c r="O224" s="37"/>
      <c r="P224" s="37"/>
    </row>
    <row r="225" spans="1:16" ht="17.25" customHeight="1" x14ac:dyDescent="0.25">
      <c r="A225" s="10" t="s">
        <v>25</v>
      </c>
      <c r="B225" s="44"/>
      <c r="C225" s="17">
        <f t="shared" si="61"/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41"/>
      <c r="J225" s="38"/>
      <c r="K225" s="38"/>
      <c r="L225" s="38"/>
      <c r="M225" s="38"/>
      <c r="N225" s="38"/>
      <c r="O225" s="38"/>
      <c r="P225" s="38"/>
    </row>
    <row r="226" spans="1:16" ht="36.75" customHeight="1" x14ac:dyDescent="0.25">
      <c r="A226" s="23" t="s">
        <v>158</v>
      </c>
      <c r="B226" s="42" t="s">
        <v>159</v>
      </c>
      <c r="C226" s="17">
        <f t="shared" si="59"/>
        <v>1501.7</v>
      </c>
      <c r="D226" s="17">
        <f>D227+D228+D229+D230+D231+D232+D233+D234</f>
        <v>1501.7</v>
      </c>
      <c r="E226" s="17">
        <f t="shared" ref="E226:H226" si="62">E227+E228+E229+E230+E231+E232+E233+E234</f>
        <v>0</v>
      </c>
      <c r="F226" s="17">
        <f t="shared" si="62"/>
        <v>0</v>
      </c>
      <c r="G226" s="17">
        <f t="shared" si="62"/>
        <v>0</v>
      </c>
      <c r="H226" s="17">
        <f t="shared" si="62"/>
        <v>0</v>
      </c>
      <c r="I226" s="39" t="s">
        <v>160</v>
      </c>
      <c r="J226" s="36" t="s">
        <v>12</v>
      </c>
      <c r="K226" s="36">
        <v>100</v>
      </c>
      <c r="L226" s="36">
        <v>100</v>
      </c>
      <c r="M226" s="36">
        <v>100</v>
      </c>
      <c r="N226" s="36">
        <v>100</v>
      </c>
      <c r="O226" s="36">
        <v>100</v>
      </c>
      <c r="P226" s="36">
        <v>100</v>
      </c>
    </row>
    <row r="227" spans="1:16" x14ac:dyDescent="0.25">
      <c r="A227" s="10" t="s">
        <v>9</v>
      </c>
      <c r="B227" s="43"/>
      <c r="C227" s="17">
        <f t="shared" si="59"/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40"/>
      <c r="J227" s="37"/>
      <c r="K227" s="37"/>
      <c r="L227" s="37"/>
      <c r="M227" s="37"/>
      <c r="N227" s="37"/>
      <c r="O227" s="37"/>
      <c r="P227" s="37"/>
    </row>
    <row r="228" spans="1:16" x14ac:dyDescent="0.25">
      <c r="A228" s="10" t="s">
        <v>24</v>
      </c>
      <c r="B228" s="43"/>
      <c r="C228" s="17">
        <f t="shared" si="59"/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40"/>
      <c r="J228" s="37"/>
      <c r="K228" s="37"/>
      <c r="L228" s="37"/>
      <c r="M228" s="37"/>
      <c r="N228" s="37"/>
      <c r="O228" s="37"/>
      <c r="P228" s="37"/>
    </row>
    <row r="229" spans="1:16" x14ac:dyDescent="0.25">
      <c r="A229" s="10" t="s">
        <v>8</v>
      </c>
      <c r="B229" s="43"/>
      <c r="C229" s="17">
        <f t="shared" si="59"/>
        <v>500</v>
      </c>
      <c r="D229" s="18">
        <v>500</v>
      </c>
      <c r="E229" s="18">
        <v>0</v>
      </c>
      <c r="F229" s="18">
        <v>0</v>
      </c>
      <c r="G229" s="18">
        <v>0</v>
      </c>
      <c r="H229" s="18">
        <v>0</v>
      </c>
      <c r="I229" s="40"/>
      <c r="J229" s="37"/>
      <c r="K229" s="37"/>
      <c r="L229" s="37"/>
      <c r="M229" s="37"/>
      <c r="N229" s="37"/>
      <c r="O229" s="37"/>
      <c r="P229" s="37"/>
    </row>
    <row r="230" spans="1:16" ht="17.25" customHeight="1" x14ac:dyDescent="0.25">
      <c r="A230" s="10" t="s">
        <v>25</v>
      </c>
      <c r="B230" s="44"/>
      <c r="C230" s="17">
        <f t="shared" si="59"/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40"/>
      <c r="J230" s="37"/>
      <c r="K230" s="37"/>
      <c r="L230" s="37"/>
      <c r="M230" s="37"/>
      <c r="N230" s="37"/>
      <c r="O230" s="37"/>
      <c r="P230" s="37"/>
    </row>
    <row r="231" spans="1:16" x14ac:dyDescent="0.25">
      <c r="A231" s="10" t="s">
        <v>9</v>
      </c>
      <c r="B231" s="42" t="s">
        <v>157</v>
      </c>
      <c r="C231" s="17">
        <f t="shared" ref="C231:C234" si="63">E231+F231+H231+D231+G231</f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40"/>
      <c r="J231" s="37"/>
      <c r="K231" s="37"/>
      <c r="L231" s="37"/>
      <c r="M231" s="37"/>
      <c r="N231" s="37"/>
      <c r="O231" s="37"/>
      <c r="P231" s="37"/>
    </row>
    <row r="232" spans="1:16" x14ac:dyDescent="0.25">
      <c r="A232" s="10" t="s">
        <v>24</v>
      </c>
      <c r="B232" s="43"/>
      <c r="C232" s="17">
        <f t="shared" si="63"/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40"/>
      <c r="J232" s="37"/>
      <c r="K232" s="37"/>
      <c r="L232" s="37"/>
      <c r="M232" s="37"/>
      <c r="N232" s="37"/>
      <c r="O232" s="37"/>
      <c r="P232" s="37"/>
    </row>
    <row r="233" spans="1:16" x14ac:dyDescent="0.25">
      <c r="A233" s="10" t="s">
        <v>8</v>
      </c>
      <c r="B233" s="43"/>
      <c r="C233" s="17">
        <f t="shared" si="63"/>
        <v>1001.7</v>
      </c>
      <c r="D233" s="18">
        <v>1001.7</v>
      </c>
      <c r="E233" s="18">
        <v>0</v>
      </c>
      <c r="F233" s="18">
        <v>0</v>
      </c>
      <c r="G233" s="18">
        <v>0</v>
      </c>
      <c r="H233" s="18">
        <v>0</v>
      </c>
      <c r="I233" s="40"/>
      <c r="J233" s="37"/>
      <c r="K233" s="37"/>
      <c r="L233" s="37"/>
      <c r="M233" s="37"/>
      <c r="N233" s="37"/>
      <c r="O233" s="37"/>
      <c r="P233" s="37"/>
    </row>
    <row r="234" spans="1:16" ht="17.25" customHeight="1" x14ac:dyDescent="0.25">
      <c r="A234" s="10" t="s">
        <v>25</v>
      </c>
      <c r="B234" s="44"/>
      <c r="C234" s="17">
        <f t="shared" si="63"/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41"/>
      <c r="J234" s="38"/>
      <c r="K234" s="38"/>
      <c r="L234" s="38"/>
      <c r="M234" s="38"/>
      <c r="N234" s="38"/>
      <c r="O234" s="38"/>
      <c r="P234" s="38"/>
    </row>
    <row r="235" spans="1:16" ht="48" customHeight="1" x14ac:dyDescent="0.25">
      <c r="A235" s="23" t="s">
        <v>161</v>
      </c>
      <c r="B235" s="42" t="s">
        <v>34</v>
      </c>
      <c r="C235" s="17">
        <f t="shared" si="59"/>
        <v>515.79999999999995</v>
      </c>
      <c r="D235" s="17">
        <f>D236+D237+D238+D239</f>
        <v>145.30000000000001</v>
      </c>
      <c r="E235" s="17">
        <f>E236+E237+E238+E239</f>
        <v>166.4</v>
      </c>
      <c r="F235" s="17">
        <f>F236+F237+F238+F239</f>
        <v>204.1</v>
      </c>
      <c r="G235" s="17">
        <f>G236+G237+G238+G239</f>
        <v>0</v>
      </c>
      <c r="H235" s="17">
        <f>H236+H237+H238+H239</f>
        <v>0</v>
      </c>
      <c r="I235" s="39" t="s">
        <v>162</v>
      </c>
      <c r="J235" s="36" t="s">
        <v>12</v>
      </c>
      <c r="K235" s="36">
        <v>100</v>
      </c>
      <c r="L235" s="36">
        <v>100</v>
      </c>
      <c r="M235" s="36">
        <v>100</v>
      </c>
      <c r="N235" s="36">
        <v>100</v>
      </c>
      <c r="O235" s="36">
        <v>100</v>
      </c>
      <c r="P235" s="36">
        <v>100</v>
      </c>
    </row>
    <row r="236" spans="1:16" x14ac:dyDescent="0.25">
      <c r="A236" s="10" t="s">
        <v>9</v>
      </c>
      <c r="B236" s="43"/>
      <c r="C236" s="17">
        <f t="shared" si="59"/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40"/>
      <c r="J236" s="37"/>
      <c r="K236" s="37"/>
      <c r="L236" s="37"/>
      <c r="M236" s="37"/>
      <c r="N236" s="37"/>
      <c r="O236" s="37"/>
      <c r="P236" s="37"/>
    </row>
    <row r="237" spans="1:16" x14ac:dyDescent="0.25">
      <c r="A237" s="10" t="s">
        <v>24</v>
      </c>
      <c r="B237" s="43"/>
      <c r="C237" s="17">
        <f t="shared" si="59"/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40"/>
      <c r="J237" s="37"/>
      <c r="K237" s="37"/>
      <c r="L237" s="37"/>
      <c r="M237" s="37"/>
      <c r="N237" s="37"/>
      <c r="O237" s="37"/>
      <c r="P237" s="37"/>
    </row>
    <row r="238" spans="1:16" x14ac:dyDescent="0.25">
      <c r="A238" s="10" t="s">
        <v>8</v>
      </c>
      <c r="B238" s="43"/>
      <c r="C238" s="17">
        <f t="shared" si="59"/>
        <v>515.79999999999995</v>
      </c>
      <c r="D238" s="18">
        <v>145.30000000000001</v>
      </c>
      <c r="E238" s="18">
        <v>166.4</v>
      </c>
      <c r="F238" s="18">
        <v>204.1</v>
      </c>
      <c r="G238" s="18">
        <v>0</v>
      </c>
      <c r="H238" s="18">
        <v>0</v>
      </c>
      <c r="I238" s="40"/>
      <c r="J238" s="37"/>
      <c r="K238" s="37"/>
      <c r="L238" s="37"/>
      <c r="M238" s="37"/>
      <c r="N238" s="37"/>
      <c r="O238" s="37"/>
      <c r="P238" s="37"/>
    </row>
    <row r="239" spans="1:16" ht="17.25" customHeight="1" x14ac:dyDescent="0.25">
      <c r="A239" s="10" t="s">
        <v>25</v>
      </c>
      <c r="B239" s="44"/>
      <c r="C239" s="17">
        <f t="shared" si="59"/>
        <v>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41"/>
      <c r="J239" s="38"/>
      <c r="K239" s="38"/>
      <c r="L239" s="38"/>
      <c r="M239" s="38"/>
      <c r="N239" s="38"/>
      <c r="O239" s="38"/>
      <c r="P239" s="38"/>
    </row>
    <row r="240" spans="1:16" ht="36" customHeight="1" x14ac:dyDescent="0.25">
      <c r="A240" s="23" t="s">
        <v>163</v>
      </c>
      <c r="B240" s="42" t="s">
        <v>34</v>
      </c>
      <c r="C240" s="17">
        <f t="shared" si="59"/>
        <v>430</v>
      </c>
      <c r="D240" s="17">
        <f>D241+D242+D243+D244</f>
        <v>0</v>
      </c>
      <c r="E240" s="17">
        <f>E241+E242+E243+E244</f>
        <v>430</v>
      </c>
      <c r="F240" s="17">
        <f>F241+F242+F243+F244</f>
        <v>0</v>
      </c>
      <c r="G240" s="17">
        <f>G241+G242+G243+G244</f>
        <v>0</v>
      </c>
      <c r="H240" s="17">
        <f>H241+H242+H243+H244</f>
        <v>0</v>
      </c>
      <c r="I240" s="39" t="s">
        <v>164</v>
      </c>
      <c r="J240" s="36" t="s">
        <v>12</v>
      </c>
      <c r="K240" s="36">
        <v>0</v>
      </c>
      <c r="L240" s="36">
        <v>0</v>
      </c>
      <c r="M240" s="36">
        <v>100</v>
      </c>
      <c r="N240" s="36">
        <v>100</v>
      </c>
      <c r="O240" s="36">
        <v>100</v>
      </c>
      <c r="P240" s="36">
        <v>100</v>
      </c>
    </row>
    <row r="241" spans="1:16" x14ac:dyDescent="0.25">
      <c r="A241" s="10" t="s">
        <v>9</v>
      </c>
      <c r="B241" s="43"/>
      <c r="C241" s="17">
        <f t="shared" si="59"/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40"/>
      <c r="J241" s="37"/>
      <c r="K241" s="37"/>
      <c r="L241" s="37"/>
      <c r="M241" s="37"/>
      <c r="N241" s="37"/>
      <c r="O241" s="37"/>
      <c r="P241" s="37"/>
    </row>
    <row r="242" spans="1:16" x14ac:dyDescent="0.25">
      <c r="A242" s="10" t="s">
        <v>24</v>
      </c>
      <c r="B242" s="43"/>
      <c r="C242" s="17">
        <f t="shared" si="59"/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40"/>
      <c r="J242" s="37"/>
      <c r="K242" s="37"/>
      <c r="L242" s="37"/>
      <c r="M242" s="37"/>
      <c r="N242" s="37"/>
      <c r="O242" s="37"/>
      <c r="P242" s="37"/>
    </row>
    <row r="243" spans="1:16" x14ac:dyDescent="0.25">
      <c r="A243" s="10" t="s">
        <v>8</v>
      </c>
      <c r="B243" s="43"/>
      <c r="C243" s="17">
        <f t="shared" si="59"/>
        <v>430</v>
      </c>
      <c r="D243" s="18">
        <v>0</v>
      </c>
      <c r="E243" s="18">
        <v>430</v>
      </c>
      <c r="F243" s="18">
        <v>0</v>
      </c>
      <c r="G243" s="18">
        <v>0</v>
      </c>
      <c r="H243" s="18">
        <v>0</v>
      </c>
      <c r="I243" s="40"/>
      <c r="J243" s="37"/>
      <c r="K243" s="37"/>
      <c r="L243" s="37"/>
      <c r="M243" s="37"/>
      <c r="N243" s="37"/>
      <c r="O243" s="37"/>
      <c r="P243" s="37"/>
    </row>
    <row r="244" spans="1:16" ht="17.25" customHeight="1" x14ac:dyDescent="0.25">
      <c r="A244" s="10" t="s">
        <v>25</v>
      </c>
      <c r="B244" s="44"/>
      <c r="C244" s="17">
        <f t="shared" si="59"/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41"/>
      <c r="J244" s="38"/>
      <c r="K244" s="38"/>
      <c r="L244" s="38"/>
      <c r="M244" s="38"/>
      <c r="N244" s="38"/>
      <c r="O244" s="38"/>
      <c r="P244" s="38"/>
    </row>
    <row r="245" spans="1:16" ht="38.25" customHeight="1" x14ac:dyDescent="0.25">
      <c r="A245" s="47" t="s">
        <v>165</v>
      </c>
      <c r="B245" s="48"/>
      <c r="C245" s="17">
        <f>E245+F245+H245+D245+G1217+G245</f>
        <v>46647.9</v>
      </c>
      <c r="D245" s="17">
        <f>D250+D259+D268</f>
        <v>10283.4</v>
      </c>
      <c r="E245" s="17">
        <f t="shared" ref="E245:H245" si="64">E250+E259+E268</f>
        <v>9506.9</v>
      </c>
      <c r="F245" s="17">
        <f t="shared" si="64"/>
        <v>10015</v>
      </c>
      <c r="G245" s="17">
        <f t="shared" si="64"/>
        <v>10015</v>
      </c>
      <c r="H245" s="17">
        <f t="shared" si="64"/>
        <v>6827.6</v>
      </c>
      <c r="I245" s="12"/>
      <c r="J245" s="14"/>
      <c r="K245" s="14"/>
      <c r="L245" s="14"/>
      <c r="M245" s="14"/>
      <c r="N245" s="14"/>
      <c r="O245" s="14"/>
      <c r="P245" s="14"/>
    </row>
    <row r="246" spans="1:16" x14ac:dyDescent="0.25">
      <c r="A246" s="49" t="s">
        <v>9</v>
      </c>
      <c r="B246" s="50"/>
      <c r="C246" s="17">
        <f>E246+F246+H246+D246+G1218+G246</f>
        <v>0</v>
      </c>
      <c r="D246" s="17">
        <f>D251+D260+D269+D255+D264</f>
        <v>0</v>
      </c>
      <c r="E246" s="17">
        <f t="shared" ref="E246:H246" si="65">E251+E260+E269+E255+E264</f>
        <v>0</v>
      </c>
      <c r="F246" s="17">
        <f t="shared" si="65"/>
        <v>0</v>
      </c>
      <c r="G246" s="17">
        <f t="shared" si="65"/>
        <v>0</v>
      </c>
      <c r="H246" s="17">
        <f t="shared" si="65"/>
        <v>0</v>
      </c>
      <c r="I246" s="12"/>
      <c r="J246" s="14"/>
      <c r="K246" s="14"/>
      <c r="L246" s="14"/>
      <c r="M246" s="14"/>
      <c r="N246" s="14"/>
      <c r="O246" s="14"/>
      <c r="P246" s="14"/>
    </row>
    <row r="247" spans="1:16" x14ac:dyDescent="0.25">
      <c r="A247" s="49" t="s">
        <v>24</v>
      </c>
      <c r="B247" s="50"/>
      <c r="C247" s="17">
        <f>E247+F247+H247+D247+G1219+G247</f>
        <v>34404</v>
      </c>
      <c r="D247" s="17">
        <f t="shared" ref="D247:H247" si="66">D252+D261+D270+D256+D265</f>
        <v>7261.2999999999993</v>
      </c>
      <c r="E247" s="17">
        <f t="shared" si="66"/>
        <v>6659.9</v>
      </c>
      <c r="F247" s="17">
        <f t="shared" si="66"/>
        <v>6827.6</v>
      </c>
      <c r="G247" s="17">
        <f t="shared" si="66"/>
        <v>6827.6</v>
      </c>
      <c r="H247" s="17">
        <f t="shared" si="66"/>
        <v>6827.6</v>
      </c>
      <c r="I247" s="12"/>
      <c r="J247" s="14"/>
      <c r="K247" s="14"/>
      <c r="L247" s="14"/>
      <c r="M247" s="14"/>
      <c r="N247" s="14"/>
      <c r="O247" s="14"/>
      <c r="P247" s="14"/>
    </row>
    <row r="248" spans="1:16" x14ac:dyDescent="0.25">
      <c r="A248" s="49" t="s">
        <v>8</v>
      </c>
      <c r="B248" s="50"/>
      <c r="C248" s="17">
        <f>E248+F248+H248+D248+G1220+G248</f>
        <v>12243.9</v>
      </c>
      <c r="D248" s="17">
        <f t="shared" ref="D248:H248" si="67">D253+D262+D271+D257+D266</f>
        <v>3022.1</v>
      </c>
      <c r="E248" s="17">
        <f t="shared" si="67"/>
        <v>2847</v>
      </c>
      <c r="F248" s="17">
        <f t="shared" si="67"/>
        <v>3187.4</v>
      </c>
      <c r="G248" s="17">
        <f t="shared" si="67"/>
        <v>3187.3999999999996</v>
      </c>
      <c r="H248" s="17">
        <f t="shared" si="67"/>
        <v>0</v>
      </c>
      <c r="I248" s="12"/>
      <c r="J248" s="14"/>
      <c r="K248" s="14"/>
      <c r="L248" s="14"/>
      <c r="M248" s="14"/>
      <c r="N248" s="14"/>
      <c r="O248" s="14"/>
      <c r="P248" s="14"/>
    </row>
    <row r="249" spans="1:16" x14ac:dyDescent="0.25">
      <c r="A249" s="49" t="s">
        <v>25</v>
      </c>
      <c r="B249" s="50"/>
      <c r="C249" s="17">
        <f>E249+F249+H249+D249+G1221+G249</f>
        <v>0</v>
      </c>
      <c r="D249" s="17">
        <f t="shared" ref="D249:H249" si="68">D254+D263+D272+D258+D267</f>
        <v>0</v>
      </c>
      <c r="E249" s="17">
        <f t="shared" si="68"/>
        <v>0</v>
      </c>
      <c r="F249" s="17">
        <f t="shared" si="68"/>
        <v>0</v>
      </c>
      <c r="G249" s="17">
        <f t="shared" si="68"/>
        <v>0</v>
      </c>
      <c r="H249" s="17">
        <f t="shared" si="68"/>
        <v>0</v>
      </c>
      <c r="I249" s="12"/>
      <c r="J249" s="14"/>
      <c r="K249" s="14"/>
      <c r="L249" s="14"/>
      <c r="M249" s="14"/>
      <c r="N249" s="14"/>
      <c r="O249" s="14"/>
      <c r="P249" s="14"/>
    </row>
    <row r="250" spans="1:16" ht="35.25" customHeight="1" x14ac:dyDescent="0.25">
      <c r="A250" s="35" t="s">
        <v>166</v>
      </c>
      <c r="B250" s="42" t="s">
        <v>31</v>
      </c>
      <c r="C250" s="17">
        <f t="shared" ref="C250:C263" si="69">E250+F250+H250+D250+G250</f>
        <v>34424</v>
      </c>
      <c r="D250" s="17">
        <f>D251+D252+D253+D254+D255+D256+D257+D258</f>
        <v>7152.4</v>
      </c>
      <c r="E250" s="17">
        <f t="shared" ref="E250:H250" si="70">E251+E252+E253+E254+E255+E256+E257+E258</f>
        <v>6551</v>
      </c>
      <c r="F250" s="17">
        <f t="shared" si="70"/>
        <v>7065.4000000000005</v>
      </c>
      <c r="G250" s="17">
        <f t="shared" si="70"/>
        <v>6827.6</v>
      </c>
      <c r="H250" s="17">
        <f t="shared" si="70"/>
        <v>6827.6</v>
      </c>
      <c r="I250" s="39" t="s">
        <v>167</v>
      </c>
      <c r="J250" s="36" t="s">
        <v>12</v>
      </c>
      <c r="K250" s="36">
        <v>100</v>
      </c>
      <c r="L250" s="36">
        <v>100</v>
      </c>
      <c r="M250" s="36">
        <v>100</v>
      </c>
      <c r="N250" s="36">
        <v>100</v>
      </c>
      <c r="O250" s="36">
        <v>100</v>
      </c>
      <c r="P250" s="36">
        <v>100</v>
      </c>
    </row>
    <row r="251" spans="1:16" x14ac:dyDescent="0.25">
      <c r="A251" s="10" t="s">
        <v>9</v>
      </c>
      <c r="B251" s="43"/>
      <c r="C251" s="17">
        <f t="shared" si="69"/>
        <v>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40"/>
      <c r="J251" s="37"/>
      <c r="K251" s="37"/>
      <c r="L251" s="37"/>
      <c r="M251" s="37"/>
      <c r="N251" s="37"/>
      <c r="O251" s="37"/>
      <c r="P251" s="37"/>
    </row>
    <row r="252" spans="1:16" x14ac:dyDescent="0.25">
      <c r="A252" s="10" t="s">
        <v>24</v>
      </c>
      <c r="B252" s="43"/>
      <c r="C252" s="17">
        <f t="shared" si="69"/>
        <v>33307.1</v>
      </c>
      <c r="D252" s="18">
        <v>6976.5</v>
      </c>
      <c r="E252" s="18">
        <v>6375.2</v>
      </c>
      <c r="F252" s="18">
        <v>6651.8</v>
      </c>
      <c r="G252" s="18">
        <v>6651.8</v>
      </c>
      <c r="H252" s="18">
        <v>6651.8</v>
      </c>
      <c r="I252" s="40"/>
      <c r="J252" s="37"/>
      <c r="K252" s="37"/>
      <c r="L252" s="37"/>
      <c r="M252" s="37"/>
      <c r="N252" s="37"/>
      <c r="O252" s="37"/>
      <c r="P252" s="37"/>
    </row>
    <row r="253" spans="1:16" x14ac:dyDescent="0.25">
      <c r="A253" s="10" t="s">
        <v>8</v>
      </c>
      <c r="B253" s="43"/>
      <c r="C253" s="17">
        <f t="shared" si="69"/>
        <v>237.8</v>
      </c>
      <c r="D253" s="18">
        <v>0</v>
      </c>
      <c r="E253" s="18">
        <v>0</v>
      </c>
      <c r="F253" s="18">
        <v>237.8</v>
      </c>
      <c r="G253" s="18">
        <v>0</v>
      </c>
      <c r="H253" s="18">
        <v>0</v>
      </c>
      <c r="I253" s="40"/>
      <c r="J253" s="37"/>
      <c r="K253" s="37"/>
      <c r="L253" s="37"/>
      <c r="M253" s="37"/>
      <c r="N253" s="37"/>
      <c r="O253" s="37"/>
      <c r="P253" s="37"/>
    </row>
    <row r="254" spans="1:16" ht="15.75" customHeight="1" x14ac:dyDescent="0.25">
      <c r="A254" s="10" t="s">
        <v>25</v>
      </c>
      <c r="B254" s="44"/>
      <c r="C254" s="17">
        <f t="shared" si="69"/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40"/>
      <c r="J254" s="37"/>
      <c r="K254" s="37"/>
      <c r="L254" s="37"/>
      <c r="M254" s="37"/>
      <c r="N254" s="37"/>
      <c r="O254" s="37"/>
      <c r="P254" s="37"/>
    </row>
    <row r="255" spans="1:16" x14ac:dyDescent="0.25">
      <c r="A255" s="10" t="s">
        <v>9</v>
      </c>
      <c r="B255" s="42" t="s">
        <v>157</v>
      </c>
      <c r="C255" s="17">
        <f t="shared" ref="C255:C258" si="71">E255+F255+H255+D255+G255</f>
        <v>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40"/>
      <c r="J255" s="37"/>
      <c r="K255" s="37"/>
      <c r="L255" s="37"/>
      <c r="M255" s="37"/>
      <c r="N255" s="37"/>
      <c r="O255" s="37"/>
      <c r="P255" s="37"/>
    </row>
    <row r="256" spans="1:16" x14ac:dyDescent="0.25">
      <c r="A256" s="10" t="s">
        <v>24</v>
      </c>
      <c r="B256" s="43"/>
      <c r="C256" s="17">
        <f t="shared" si="71"/>
        <v>879.10000000000014</v>
      </c>
      <c r="D256" s="18">
        <v>175.9</v>
      </c>
      <c r="E256" s="18">
        <v>175.8</v>
      </c>
      <c r="F256" s="18">
        <v>175.8</v>
      </c>
      <c r="G256" s="18">
        <v>175.8</v>
      </c>
      <c r="H256" s="18">
        <v>175.8</v>
      </c>
      <c r="I256" s="40"/>
      <c r="J256" s="37"/>
      <c r="K256" s="37"/>
      <c r="L256" s="37"/>
      <c r="M256" s="37"/>
      <c r="N256" s="37"/>
      <c r="O256" s="37"/>
      <c r="P256" s="37"/>
    </row>
    <row r="257" spans="1:16" x14ac:dyDescent="0.25">
      <c r="A257" s="10" t="s">
        <v>8</v>
      </c>
      <c r="B257" s="43"/>
      <c r="C257" s="17">
        <f t="shared" si="71"/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40"/>
      <c r="J257" s="37"/>
      <c r="K257" s="37"/>
      <c r="L257" s="37"/>
      <c r="M257" s="37"/>
      <c r="N257" s="37"/>
      <c r="O257" s="37"/>
      <c r="P257" s="37"/>
    </row>
    <row r="258" spans="1:16" ht="16.5" customHeight="1" x14ac:dyDescent="0.25">
      <c r="A258" s="10" t="s">
        <v>25</v>
      </c>
      <c r="B258" s="44"/>
      <c r="C258" s="17">
        <f t="shared" si="71"/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41"/>
      <c r="J258" s="38"/>
      <c r="K258" s="38"/>
      <c r="L258" s="38"/>
      <c r="M258" s="38"/>
      <c r="N258" s="38"/>
      <c r="O258" s="38"/>
      <c r="P258" s="38"/>
    </row>
    <row r="259" spans="1:16" ht="52.5" customHeight="1" x14ac:dyDescent="0.25">
      <c r="A259" s="35" t="s">
        <v>215</v>
      </c>
      <c r="B259" s="42" t="s">
        <v>31</v>
      </c>
      <c r="C259" s="17">
        <f t="shared" si="69"/>
        <v>12006.1</v>
      </c>
      <c r="D259" s="17">
        <f>D260+D261+D262+D263+D264+D265+D266+D267</f>
        <v>3022.1</v>
      </c>
      <c r="E259" s="17">
        <f t="shared" ref="E259:H259" si="72">E260+E261+E262+E263+E264+E265+E266+E267</f>
        <v>2847</v>
      </c>
      <c r="F259" s="17">
        <f t="shared" si="72"/>
        <v>2949.6</v>
      </c>
      <c r="G259" s="17">
        <f t="shared" si="72"/>
        <v>3187.3999999999996</v>
      </c>
      <c r="H259" s="17">
        <f t="shared" si="72"/>
        <v>0</v>
      </c>
      <c r="I259" s="39" t="s">
        <v>168</v>
      </c>
      <c r="J259" s="36" t="s">
        <v>16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</row>
    <row r="260" spans="1:16" x14ac:dyDescent="0.25">
      <c r="A260" s="10" t="s">
        <v>9</v>
      </c>
      <c r="B260" s="43"/>
      <c r="C260" s="17">
        <f t="shared" si="69"/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40"/>
      <c r="J260" s="37"/>
      <c r="K260" s="37"/>
      <c r="L260" s="37"/>
      <c r="M260" s="37"/>
      <c r="N260" s="37"/>
      <c r="O260" s="37"/>
      <c r="P260" s="37"/>
    </row>
    <row r="261" spans="1:16" x14ac:dyDescent="0.25">
      <c r="A261" s="10" t="s">
        <v>24</v>
      </c>
      <c r="B261" s="43"/>
      <c r="C261" s="17">
        <f t="shared" si="69"/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40"/>
      <c r="J261" s="37"/>
      <c r="K261" s="37"/>
      <c r="L261" s="37"/>
      <c r="M261" s="37"/>
      <c r="N261" s="37"/>
      <c r="O261" s="37"/>
      <c r="P261" s="37"/>
    </row>
    <row r="262" spans="1:16" x14ac:dyDescent="0.25">
      <c r="A262" s="10" t="s">
        <v>8</v>
      </c>
      <c r="B262" s="43"/>
      <c r="C262" s="17">
        <f t="shared" si="69"/>
        <v>11031.7</v>
      </c>
      <c r="D262" s="18">
        <v>2662.1</v>
      </c>
      <c r="E262" s="18">
        <v>2500.1999999999998</v>
      </c>
      <c r="F262" s="18">
        <v>2803.7</v>
      </c>
      <c r="G262" s="18">
        <v>3065.7</v>
      </c>
      <c r="H262" s="18">
        <v>0</v>
      </c>
      <c r="I262" s="40"/>
      <c r="J262" s="37"/>
      <c r="K262" s="37"/>
      <c r="L262" s="37"/>
      <c r="M262" s="37"/>
      <c r="N262" s="37"/>
      <c r="O262" s="37"/>
      <c r="P262" s="37"/>
    </row>
    <row r="263" spans="1:16" ht="18.75" customHeight="1" x14ac:dyDescent="0.25">
      <c r="A263" s="10" t="s">
        <v>25</v>
      </c>
      <c r="B263" s="44"/>
      <c r="C263" s="17">
        <f t="shared" si="69"/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40"/>
      <c r="J263" s="37"/>
      <c r="K263" s="37"/>
      <c r="L263" s="37"/>
      <c r="M263" s="37"/>
      <c r="N263" s="37"/>
      <c r="O263" s="37"/>
      <c r="P263" s="37"/>
    </row>
    <row r="264" spans="1:16" x14ac:dyDescent="0.25">
      <c r="A264" s="10" t="s">
        <v>9</v>
      </c>
      <c r="B264" s="42" t="s">
        <v>157</v>
      </c>
      <c r="C264" s="17">
        <f t="shared" ref="C264:C272" si="73">E264+F264+H264+D264+G264</f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40"/>
      <c r="J264" s="37"/>
      <c r="K264" s="37"/>
      <c r="L264" s="37"/>
      <c r="M264" s="37"/>
      <c r="N264" s="37"/>
      <c r="O264" s="37"/>
      <c r="P264" s="37"/>
    </row>
    <row r="265" spans="1:16" x14ac:dyDescent="0.25">
      <c r="A265" s="10" t="s">
        <v>24</v>
      </c>
      <c r="B265" s="43"/>
      <c r="C265" s="17">
        <f t="shared" si="73"/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40"/>
      <c r="J265" s="37"/>
      <c r="K265" s="37"/>
      <c r="L265" s="37"/>
      <c r="M265" s="37"/>
      <c r="N265" s="37"/>
      <c r="O265" s="37"/>
      <c r="P265" s="37"/>
    </row>
    <row r="266" spans="1:16" x14ac:dyDescent="0.25">
      <c r="A266" s="10" t="s">
        <v>8</v>
      </c>
      <c r="B266" s="43"/>
      <c r="C266" s="17">
        <f t="shared" si="73"/>
        <v>974.40000000000009</v>
      </c>
      <c r="D266" s="18">
        <v>360</v>
      </c>
      <c r="E266" s="18">
        <v>346.8</v>
      </c>
      <c r="F266" s="18">
        <v>145.9</v>
      </c>
      <c r="G266" s="18">
        <v>121.7</v>
      </c>
      <c r="H266" s="18">
        <v>0</v>
      </c>
      <c r="I266" s="40"/>
      <c r="J266" s="37"/>
      <c r="K266" s="37"/>
      <c r="L266" s="37"/>
      <c r="M266" s="37"/>
      <c r="N266" s="37"/>
      <c r="O266" s="37"/>
      <c r="P266" s="37"/>
    </row>
    <row r="267" spans="1:16" ht="21" customHeight="1" x14ac:dyDescent="0.25">
      <c r="A267" s="10" t="s">
        <v>25</v>
      </c>
      <c r="B267" s="44"/>
      <c r="C267" s="17">
        <f t="shared" si="73"/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41"/>
      <c r="J267" s="38"/>
      <c r="K267" s="38"/>
      <c r="L267" s="38"/>
      <c r="M267" s="38"/>
      <c r="N267" s="38"/>
      <c r="O267" s="38"/>
      <c r="P267" s="38"/>
    </row>
    <row r="268" spans="1:16" ht="42.75" customHeight="1" x14ac:dyDescent="0.25">
      <c r="A268" s="29" t="s">
        <v>210</v>
      </c>
      <c r="B268" s="42" t="s">
        <v>31</v>
      </c>
      <c r="C268" s="17">
        <f t="shared" si="73"/>
        <v>217.8</v>
      </c>
      <c r="D268" s="17">
        <f>D269+D270+D271+D272</f>
        <v>108.9</v>
      </c>
      <c r="E268" s="17">
        <f t="shared" ref="E268:H268" si="74">E269+E270+E271+E272</f>
        <v>108.9</v>
      </c>
      <c r="F268" s="17">
        <f t="shared" si="74"/>
        <v>0</v>
      </c>
      <c r="G268" s="17">
        <f t="shared" si="74"/>
        <v>0</v>
      </c>
      <c r="H268" s="17">
        <f t="shared" si="74"/>
        <v>0</v>
      </c>
      <c r="I268" s="46" t="s">
        <v>211</v>
      </c>
      <c r="J268" s="45" t="s">
        <v>16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</row>
    <row r="269" spans="1:16" x14ac:dyDescent="0.25">
      <c r="A269" s="10" t="s">
        <v>9</v>
      </c>
      <c r="B269" s="43"/>
      <c r="C269" s="17">
        <f t="shared" si="73"/>
        <v>0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46"/>
      <c r="J269" s="45"/>
      <c r="K269" s="45"/>
      <c r="L269" s="45"/>
      <c r="M269" s="45"/>
      <c r="N269" s="45"/>
      <c r="O269" s="45"/>
      <c r="P269" s="45"/>
    </row>
    <row r="270" spans="1:16" x14ac:dyDescent="0.25">
      <c r="A270" s="10" t="s">
        <v>24</v>
      </c>
      <c r="B270" s="43"/>
      <c r="C270" s="17">
        <f t="shared" si="73"/>
        <v>217.8</v>
      </c>
      <c r="D270" s="18">
        <v>108.9</v>
      </c>
      <c r="E270" s="18">
        <v>108.9</v>
      </c>
      <c r="F270" s="18">
        <v>0</v>
      </c>
      <c r="G270" s="18">
        <v>0</v>
      </c>
      <c r="H270" s="18">
        <v>0</v>
      </c>
      <c r="I270" s="46"/>
      <c r="J270" s="45"/>
      <c r="K270" s="45"/>
      <c r="L270" s="45"/>
      <c r="M270" s="45"/>
      <c r="N270" s="45"/>
      <c r="O270" s="45"/>
      <c r="P270" s="45"/>
    </row>
    <row r="271" spans="1:16" x14ac:dyDescent="0.25">
      <c r="A271" s="10" t="s">
        <v>8</v>
      </c>
      <c r="B271" s="43"/>
      <c r="C271" s="17">
        <f t="shared" si="73"/>
        <v>0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46"/>
      <c r="J271" s="45"/>
      <c r="K271" s="45"/>
      <c r="L271" s="45"/>
      <c r="M271" s="45"/>
      <c r="N271" s="45"/>
      <c r="O271" s="45"/>
      <c r="P271" s="45"/>
    </row>
    <row r="272" spans="1:16" ht="18.75" customHeight="1" x14ac:dyDescent="0.25">
      <c r="A272" s="10" t="s">
        <v>25</v>
      </c>
      <c r="B272" s="44"/>
      <c r="C272" s="17">
        <f t="shared" si="73"/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46"/>
      <c r="J272" s="45"/>
      <c r="K272" s="45"/>
      <c r="L272" s="45"/>
      <c r="M272" s="45"/>
      <c r="N272" s="45"/>
      <c r="O272" s="45"/>
      <c r="P272" s="45"/>
    </row>
    <row r="273" spans="1:16" ht="51" customHeight="1" x14ac:dyDescent="0.25">
      <c r="A273" s="47" t="s">
        <v>169</v>
      </c>
      <c r="B273" s="48"/>
      <c r="C273" s="17">
        <f>E273+F273+H273+D273+G1232+G273</f>
        <v>76992.5</v>
      </c>
      <c r="D273" s="17">
        <f>D278+D283+D293+D298+D303+D288</f>
        <v>604.4</v>
      </c>
      <c r="E273" s="17">
        <f t="shared" ref="E273:H273" si="75">E278+E283+E293+E298+E303+E288</f>
        <v>202.60000000000002</v>
      </c>
      <c r="F273" s="17">
        <f t="shared" si="75"/>
        <v>25094.899999999998</v>
      </c>
      <c r="G273" s="17">
        <f t="shared" si="75"/>
        <v>25648.5</v>
      </c>
      <c r="H273" s="17">
        <f t="shared" si="75"/>
        <v>25442.1</v>
      </c>
      <c r="I273" s="12"/>
      <c r="J273" s="14"/>
      <c r="K273" s="14"/>
      <c r="L273" s="14"/>
      <c r="M273" s="14"/>
      <c r="N273" s="14"/>
      <c r="O273" s="14"/>
      <c r="P273" s="14"/>
    </row>
    <row r="274" spans="1:16" x14ac:dyDescent="0.25">
      <c r="A274" s="49" t="s">
        <v>9</v>
      </c>
      <c r="B274" s="50"/>
      <c r="C274" s="17">
        <f>E274+F274+H274+D274+G1233+G274</f>
        <v>0</v>
      </c>
      <c r="D274" s="17">
        <f>D279+D284+D294+D299+D304+D289</f>
        <v>0</v>
      </c>
      <c r="E274" s="17">
        <f t="shared" ref="E274:H274" si="76">E279+E284+E294+E299+E304+E289</f>
        <v>0</v>
      </c>
      <c r="F274" s="17">
        <f t="shared" si="76"/>
        <v>0</v>
      </c>
      <c r="G274" s="17">
        <f t="shared" si="76"/>
        <v>0</v>
      </c>
      <c r="H274" s="17">
        <f t="shared" si="76"/>
        <v>0</v>
      </c>
      <c r="I274" s="12"/>
      <c r="J274" s="14"/>
      <c r="K274" s="14"/>
      <c r="L274" s="14"/>
      <c r="M274" s="14"/>
      <c r="N274" s="14"/>
      <c r="O274" s="14"/>
      <c r="P274" s="14"/>
    </row>
    <row r="275" spans="1:16" x14ac:dyDescent="0.25">
      <c r="A275" s="49" t="s">
        <v>24</v>
      </c>
      <c r="B275" s="50"/>
      <c r="C275" s="17">
        <f>E275+F275+H275+D275+G1234+G275</f>
        <v>75772.7</v>
      </c>
      <c r="D275" s="17">
        <f t="shared" ref="D275:H275" si="77">D280+D285+D295+D300+D305+D290</f>
        <v>0</v>
      </c>
      <c r="E275" s="17">
        <f t="shared" si="77"/>
        <v>0</v>
      </c>
      <c r="F275" s="17">
        <f t="shared" si="77"/>
        <v>24888.5</v>
      </c>
      <c r="G275" s="17">
        <f t="shared" si="77"/>
        <v>25442.1</v>
      </c>
      <c r="H275" s="17">
        <f t="shared" si="77"/>
        <v>25442.1</v>
      </c>
      <c r="I275" s="12"/>
      <c r="J275" s="14"/>
      <c r="K275" s="14"/>
      <c r="L275" s="14"/>
      <c r="M275" s="14"/>
      <c r="N275" s="14"/>
      <c r="O275" s="14"/>
      <c r="P275" s="14"/>
    </row>
    <row r="276" spans="1:16" x14ac:dyDescent="0.25">
      <c r="A276" s="49" t="s">
        <v>8</v>
      </c>
      <c r="B276" s="50"/>
      <c r="C276" s="17">
        <f>E276+F276+H276+D276+G1235+G276</f>
        <v>1219.8</v>
      </c>
      <c r="D276" s="17">
        <f>D281+D286+D296+D301+D306+D291</f>
        <v>604.4</v>
      </c>
      <c r="E276" s="17">
        <f t="shared" ref="E276:H276" si="78">E281+E286+E296+E301+E306+E291</f>
        <v>202.60000000000002</v>
      </c>
      <c r="F276" s="17">
        <f t="shared" si="78"/>
        <v>206.4</v>
      </c>
      <c r="G276" s="17">
        <f t="shared" si="78"/>
        <v>206.4</v>
      </c>
      <c r="H276" s="17">
        <f t="shared" si="78"/>
        <v>0</v>
      </c>
      <c r="I276" s="12"/>
      <c r="J276" s="14"/>
      <c r="K276" s="14"/>
      <c r="L276" s="14"/>
      <c r="M276" s="14"/>
      <c r="N276" s="14"/>
      <c r="O276" s="14"/>
      <c r="P276" s="14"/>
    </row>
    <row r="277" spans="1:16" x14ac:dyDescent="0.25">
      <c r="A277" s="49" t="s">
        <v>25</v>
      </c>
      <c r="B277" s="50"/>
      <c r="C277" s="17">
        <f>E277+F277+H277+D277+G1236+G277</f>
        <v>0</v>
      </c>
      <c r="D277" s="17">
        <f t="shared" ref="D277:H277" si="79">D282+D287+D297+D302+D307+D292</f>
        <v>0</v>
      </c>
      <c r="E277" s="17">
        <f t="shared" si="79"/>
        <v>0</v>
      </c>
      <c r="F277" s="17">
        <f t="shared" si="79"/>
        <v>0</v>
      </c>
      <c r="G277" s="17">
        <f t="shared" si="79"/>
        <v>0</v>
      </c>
      <c r="H277" s="17">
        <f t="shared" si="79"/>
        <v>0</v>
      </c>
      <c r="I277" s="12"/>
      <c r="J277" s="14"/>
      <c r="K277" s="14"/>
      <c r="L277" s="14"/>
      <c r="M277" s="14"/>
      <c r="N277" s="14"/>
      <c r="O277" s="14"/>
      <c r="P277" s="14"/>
    </row>
    <row r="278" spans="1:16" ht="39" customHeight="1" x14ac:dyDescent="0.25">
      <c r="A278" s="23" t="s">
        <v>170</v>
      </c>
      <c r="B278" s="42" t="s">
        <v>31</v>
      </c>
      <c r="C278" s="17">
        <f t="shared" ref="C278:C327" si="80">E278+F278+H278+D278+G278</f>
        <v>550.5</v>
      </c>
      <c r="D278" s="17">
        <f>D279+D280+D281+D282</f>
        <v>550.5</v>
      </c>
      <c r="E278" s="17">
        <f t="shared" ref="E278:H278" si="81">E279+E280+E281+E282</f>
        <v>0</v>
      </c>
      <c r="F278" s="17">
        <f t="shared" si="81"/>
        <v>0</v>
      </c>
      <c r="G278" s="17">
        <f t="shared" si="81"/>
        <v>0</v>
      </c>
      <c r="H278" s="17">
        <f t="shared" si="81"/>
        <v>0</v>
      </c>
      <c r="I278" s="46" t="s">
        <v>200</v>
      </c>
      <c r="J278" s="45" t="s">
        <v>16</v>
      </c>
      <c r="K278" s="45">
        <v>0</v>
      </c>
      <c r="L278" s="45">
        <v>1</v>
      </c>
      <c r="M278" s="45">
        <v>0</v>
      </c>
      <c r="N278" s="45">
        <v>0</v>
      </c>
      <c r="O278" s="45">
        <v>0</v>
      </c>
      <c r="P278" s="45">
        <v>0</v>
      </c>
    </row>
    <row r="279" spans="1:16" x14ac:dyDescent="0.25">
      <c r="A279" s="10" t="s">
        <v>9</v>
      </c>
      <c r="B279" s="43"/>
      <c r="C279" s="17">
        <f t="shared" si="80"/>
        <v>0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46"/>
      <c r="J279" s="45"/>
      <c r="K279" s="45"/>
      <c r="L279" s="45"/>
      <c r="M279" s="45"/>
      <c r="N279" s="45"/>
      <c r="O279" s="45"/>
      <c r="P279" s="45"/>
    </row>
    <row r="280" spans="1:16" x14ac:dyDescent="0.25">
      <c r="A280" s="10" t="s">
        <v>24</v>
      </c>
      <c r="B280" s="43"/>
      <c r="C280" s="17">
        <f t="shared" si="80"/>
        <v>0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46"/>
      <c r="J280" s="45"/>
      <c r="K280" s="45"/>
      <c r="L280" s="45"/>
      <c r="M280" s="45"/>
      <c r="N280" s="45"/>
      <c r="O280" s="45"/>
      <c r="P280" s="45"/>
    </row>
    <row r="281" spans="1:16" x14ac:dyDescent="0.25">
      <c r="A281" s="10" t="s">
        <v>8</v>
      </c>
      <c r="B281" s="43"/>
      <c r="C281" s="17">
        <f t="shared" si="80"/>
        <v>550.5</v>
      </c>
      <c r="D281" s="18">
        <v>550.5</v>
      </c>
      <c r="E281" s="18">
        <v>0</v>
      </c>
      <c r="F281" s="18">
        <v>0</v>
      </c>
      <c r="G281" s="18">
        <v>0</v>
      </c>
      <c r="H281" s="18">
        <v>0</v>
      </c>
      <c r="I281" s="46"/>
      <c r="J281" s="45"/>
      <c r="K281" s="45"/>
      <c r="L281" s="45"/>
      <c r="M281" s="45"/>
      <c r="N281" s="45"/>
      <c r="O281" s="45"/>
      <c r="P281" s="45"/>
    </row>
    <row r="282" spans="1:16" ht="20.25" customHeight="1" x14ac:dyDescent="0.25">
      <c r="A282" s="10" t="s">
        <v>25</v>
      </c>
      <c r="B282" s="44"/>
      <c r="C282" s="17">
        <f t="shared" si="80"/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46"/>
      <c r="J282" s="45"/>
      <c r="K282" s="45"/>
      <c r="L282" s="45"/>
      <c r="M282" s="45"/>
      <c r="N282" s="45"/>
      <c r="O282" s="45"/>
      <c r="P282" s="45"/>
    </row>
    <row r="283" spans="1:16" ht="52.5" customHeight="1" x14ac:dyDescent="0.25">
      <c r="A283" s="32" t="s">
        <v>224</v>
      </c>
      <c r="B283" s="42" t="s">
        <v>31</v>
      </c>
      <c r="C283" s="17">
        <f>E283+F283+H283+D283+G283</f>
        <v>125.5</v>
      </c>
      <c r="D283" s="17">
        <f>D284+D285+D286+D287</f>
        <v>0</v>
      </c>
      <c r="E283" s="17">
        <f t="shared" ref="E283:H283" si="82">E284+E285+E286+E287</f>
        <v>41.3</v>
      </c>
      <c r="F283" s="17">
        <f t="shared" si="82"/>
        <v>42.1</v>
      </c>
      <c r="G283" s="17">
        <f t="shared" si="82"/>
        <v>42.1</v>
      </c>
      <c r="H283" s="17">
        <f t="shared" si="82"/>
        <v>0</v>
      </c>
      <c r="I283" s="39" t="s">
        <v>171</v>
      </c>
      <c r="J283" s="36" t="s">
        <v>12</v>
      </c>
      <c r="K283" s="36">
        <v>100</v>
      </c>
      <c r="L283" s="36">
        <v>100</v>
      </c>
      <c r="M283" s="36">
        <v>100</v>
      </c>
      <c r="N283" s="36">
        <v>100</v>
      </c>
      <c r="O283" s="36">
        <v>100</v>
      </c>
      <c r="P283" s="36">
        <v>100</v>
      </c>
    </row>
    <row r="284" spans="1:16" x14ac:dyDescent="0.25">
      <c r="A284" s="10" t="s">
        <v>9</v>
      </c>
      <c r="B284" s="43"/>
      <c r="C284" s="17">
        <f t="shared" si="80"/>
        <v>0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40"/>
      <c r="J284" s="37"/>
      <c r="K284" s="37"/>
      <c r="L284" s="37"/>
      <c r="M284" s="37"/>
      <c r="N284" s="37"/>
      <c r="O284" s="37"/>
      <c r="P284" s="37"/>
    </row>
    <row r="285" spans="1:16" x14ac:dyDescent="0.25">
      <c r="A285" s="10" t="s">
        <v>24</v>
      </c>
      <c r="B285" s="43"/>
      <c r="C285" s="17">
        <f t="shared" si="80"/>
        <v>0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40"/>
      <c r="J285" s="37"/>
      <c r="K285" s="37"/>
      <c r="L285" s="37"/>
      <c r="M285" s="37"/>
      <c r="N285" s="37"/>
      <c r="O285" s="37"/>
      <c r="P285" s="37"/>
    </row>
    <row r="286" spans="1:16" x14ac:dyDescent="0.25">
      <c r="A286" s="10" t="s">
        <v>8</v>
      </c>
      <c r="B286" s="43"/>
      <c r="C286" s="17">
        <f t="shared" si="80"/>
        <v>125.5</v>
      </c>
      <c r="D286" s="18">
        <v>0</v>
      </c>
      <c r="E286" s="18">
        <v>41.3</v>
      </c>
      <c r="F286" s="18">
        <v>42.1</v>
      </c>
      <c r="G286" s="18">
        <v>42.1</v>
      </c>
      <c r="H286" s="18">
        <v>0</v>
      </c>
      <c r="I286" s="40"/>
      <c r="J286" s="37"/>
      <c r="K286" s="37"/>
      <c r="L286" s="37"/>
      <c r="M286" s="37"/>
      <c r="N286" s="37"/>
      <c r="O286" s="37"/>
      <c r="P286" s="37"/>
    </row>
    <row r="287" spans="1:16" ht="16.5" customHeight="1" x14ac:dyDescent="0.25">
      <c r="A287" s="10" t="s">
        <v>25</v>
      </c>
      <c r="B287" s="44"/>
      <c r="C287" s="17">
        <f t="shared" si="80"/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40"/>
      <c r="J287" s="37"/>
      <c r="K287" s="37"/>
      <c r="L287" s="37"/>
      <c r="M287" s="37"/>
      <c r="N287" s="37"/>
      <c r="O287" s="37"/>
      <c r="P287" s="37"/>
    </row>
    <row r="288" spans="1:16" ht="45" x14ac:dyDescent="0.25">
      <c r="A288" s="32" t="s">
        <v>216</v>
      </c>
      <c r="B288" s="42" t="s">
        <v>157</v>
      </c>
      <c r="C288" s="17">
        <f t="shared" si="80"/>
        <v>489.90000000000003</v>
      </c>
      <c r="D288" s="17">
        <f>D289+D290+D291+D292</f>
        <v>0</v>
      </c>
      <c r="E288" s="17">
        <f t="shared" ref="E288:H288" si="83">E289+E290+E291+E292</f>
        <v>161.30000000000001</v>
      </c>
      <c r="F288" s="17">
        <f t="shared" si="83"/>
        <v>164.3</v>
      </c>
      <c r="G288" s="17">
        <f t="shared" si="83"/>
        <v>164.3</v>
      </c>
      <c r="H288" s="17">
        <f t="shared" si="83"/>
        <v>0</v>
      </c>
      <c r="I288" s="46" t="s">
        <v>217</v>
      </c>
      <c r="J288" s="45" t="s">
        <v>12</v>
      </c>
      <c r="K288" s="45">
        <v>100</v>
      </c>
      <c r="L288" s="45">
        <v>100</v>
      </c>
      <c r="M288" s="45">
        <v>100</v>
      </c>
      <c r="N288" s="45">
        <v>100</v>
      </c>
      <c r="O288" s="45">
        <v>100</v>
      </c>
      <c r="P288" s="45">
        <v>100</v>
      </c>
    </row>
    <row r="289" spans="1:16" ht="15" customHeight="1" x14ac:dyDescent="0.25">
      <c r="A289" s="10" t="s">
        <v>9</v>
      </c>
      <c r="B289" s="43"/>
      <c r="C289" s="17">
        <f t="shared" ref="C289:C292" si="84">E289+F289+H289+D289+G289</f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46"/>
      <c r="J289" s="45"/>
      <c r="K289" s="45"/>
      <c r="L289" s="45"/>
      <c r="M289" s="45"/>
      <c r="N289" s="45"/>
      <c r="O289" s="45"/>
      <c r="P289" s="45"/>
    </row>
    <row r="290" spans="1:16" x14ac:dyDescent="0.25">
      <c r="A290" s="10" t="s">
        <v>24</v>
      </c>
      <c r="B290" s="43"/>
      <c r="C290" s="17">
        <f t="shared" si="84"/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46"/>
      <c r="J290" s="45"/>
      <c r="K290" s="45"/>
      <c r="L290" s="45"/>
      <c r="M290" s="45"/>
      <c r="N290" s="45"/>
      <c r="O290" s="45"/>
      <c r="P290" s="45"/>
    </row>
    <row r="291" spans="1:16" x14ac:dyDescent="0.25">
      <c r="A291" s="10" t="s">
        <v>8</v>
      </c>
      <c r="B291" s="43"/>
      <c r="C291" s="17">
        <f t="shared" si="84"/>
        <v>489.90000000000003</v>
      </c>
      <c r="D291" s="18">
        <v>0</v>
      </c>
      <c r="E291" s="18">
        <v>161.30000000000001</v>
      </c>
      <c r="F291" s="18">
        <v>164.3</v>
      </c>
      <c r="G291" s="18">
        <v>164.3</v>
      </c>
      <c r="H291" s="18">
        <v>0</v>
      </c>
      <c r="I291" s="46"/>
      <c r="J291" s="45"/>
      <c r="K291" s="45"/>
      <c r="L291" s="45"/>
      <c r="M291" s="45"/>
      <c r="N291" s="45"/>
      <c r="O291" s="45"/>
      <c r="P291" s="45"/>
    </row>
    <row r="292" spans="1:16" ht="21.75" customHeight="1" x14ac:dyDescent="0.25">
      <c r="A292" s="10" t="s">
        <v>25</v>
      </c>
      <c r="B292" s="44"/>
      <c r="C292" s="17">
        <f t="shared" si="84"/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46"/>
      <c r="J292" s="45"/>
      <c r="K292" s="45"/>
      <c r="L292" s="45"/>
      <c r="M292" s="45"/>
      <c r="N292" s="45"/>
      <c r="O292" s="45"/>
      <c r="P292" s="45"/>
    </row>
    <row r="293" spans="1:16" ht="52.5" customHeight="1" x14ac:dyDescent="0.25">
      <c r="A293" s="32" t="s">
        <v>218</v>
      </c>
      <c r="B293" s="42" t="s">
        <v>31</v>
      </c>
      <c r="C293" s="17">
        <f t="shared" si="80"/>
        <v>53.9</v>
      </c>
      <c r="D293" s="17">
        <f>D294+D295+D296+D297</f>
        <v>53.9</v>
      </c>
      <c r="E293" s="17">
        <f>E294+E295+E296+E297</f>
        <v>0</v>
      </c>
      <c r="F293" s="17">
        <f>F294+F295+F296+F297</f>
        <v>0</v>
      </c>
      <c r="G293" s="17">
        <f>G294+G295+G296+G297</f>
        <v>0</v>
      </c>
      <c r="H293" s="17">
        <f>H294+H295+H296+H297</f>
        <v>0</v>
      </c>
      <c r="I293" s="39" t="s">
        <v>219</v>
      </c>
      <c r="J293" s="36" t="s">
        <v>12</v>
      </c>
      <c r="K293" s="36">
        <v>100</v>
      </c>
      <c r="L293" s="36">
        <v>100</v>
      </c>
      <c r="M293" s="36">
        <v>100</v>
      </c>
      <c r="N293" s="36">
        <v>100</v>
      </c>
      <c r="O293" s="36">
        <v>100</v>
      </c>
      <c r="P293" s="36">
        <v>100</v>
      </c>
    </row>
    <row r="294" spans="1:16" x14ac:dyDescent="0.25">
      <c r="A294" s="10" t="s">
        <v>9</v>
      </c>
      <c r="B294" s="43"/>
      <c r="C294" s="17">
        <f t="shared" si="80"/>
        <v>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40"/>
      <c r="J294" s="37"/>
      <c r="K294" s="37"/>
      <c r="L294" s="37"/>
      <c r="M294" s="37"/>
      <c r="N294" s="37"/>
      <c r="O294" s="37"/>
      <c r="P294" s="37"/>
    </row>
    <row r="295" spans="1:16" x14ac:dyDescent="0.25">
      <c r="A295" s="10" t="s">
        <v>24</v>
      </c>
      <c r="B295" s="43"/>
      <c r="C295" s="17">
        <f t="shared" si="80"/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40"/>
      <c r="J295" s="37"/>
      <c r="K295" s="37"/>
      <c r="L295" s="37"/>
      <c r="M295" s="37"/>
      <c r="N295" s="37"/>
      <c r="O295" s="37"/>
      <c r="P295" s="37"/>
    </row>
    <row r="296" spans="1:16" x14ac:dyDescent="0.25">
      <c r="A296" s="10" t="s">
        <v>8</v>
      </c>
      <c r="B296" s="43"/>
      <c r="C296" s="17">
        <f t="shared" si="80"/>
        <v>53.9</v>
      </c>
      <c r="D296" s="18">
        <v>53.9</v>
      </c>
      <c r="E296" s="18">
        <v>0</v>
      </c>
      <c r="F296" s="18">
        <v>0</v>
      </c>
      <c r="G296" s="18">
        <v>0</v>
      </c>
      <c r="H296" s="18">
        <v>0</v>
      </c>
      <c r="I296" s="40"/>
      <c r="J296" s="37"/>
      <c r="K296" s="37"/>
      <c r="L296" s="37"/>
      <c r="M296" s="37"/>
      <c r="N296" s="37"/>
      <c r="O296" s="37"/>
      <c r="P296" s="37"/>
    </row>
    <row r="297" spans="1:16" ht="18.75" customHeight="1" x14ac:dyDescent="0.25">
      <c r="A297" s="10" t="s">
        <v>25</v>
      </c>
      <c r="B297" s="44"/>
      <c r="C297" s="17">
        <f t="shared" si="80"/>
        <v>0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41"/>
      <c r="J297" s="38"/>
      <c r="K297" s="38"/>
      <c r="L297" s="38"/>
      <c r="M297" s="38"/>
      <c r="N297" s="38"/>
      <c r="O297" s="38"/>
      <c r="P297" s="38"/>
    </row>
    <row r="298" spans="1:16" ht="37.5" customHeight="1" x14ac:dyDescent="0.25">
      <c r="A298" s="32" t="s">
        <v>220</v>
      </c>
      <c r="B298" s="42" t="s">
        <v>31</v>
      </c>
      <c r="C298" s="17">
        <f t="shared" si="80"/>
        <v>31668.800000000003</v>
      </c>
      <c r="D298" s="17">
        <f>D299+D300+D301+D302</f>
        <v>0</v>
      </c>
      <c r="E298" s="17">
        <f>E299+E300+E301+E302</f>
        <v>0</v>
      </c>
      <c r="F298" s="17">
        <f>F299+F300+F301+F302</f>
        <v>10423</v>
      </c>
      <c r="G298" s="17">
        <f>G299+G300+G301+G302</f>
        <v>10622.9</v>
      </c>
      <c r="H298" s="17">
        <f>H299+H300+H301+H302</f>
        <v>10622.9</v>
      </c>
      <c r="I298" s="39" t="s">
        <v>221</v>
      </c>
      <c r="J298" s="36" t="s">
        <v>12</v>
      </c>
      <c r="K298" s="36">
        <v>100</v>
      </c>
      <c r="L298" s="36">
        <v>100</v>
      </c>
      <c r="M298" s="36">
        <v>100</v>
      </c>
      <c r="N298" s="36">
        <v>100</v>
      </c>
      <c r="O298" s="36">
        <v>100</v>
      </c>
      <c r="P298" s="36">
        <v>100</v>
      </c>
    </row>
    <row r="299" spans="1:16" x14ac:dyDescent="0.25">
      <c r="A299" s="10" t="s">
        <v>9</v>
      </c>
      <c r="B299" s="43"/>
      <c r="C299" s="17">
        <f t="shared" si="80"/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40"/>
      <c r="J299" s="37"/>
      <c r="K299" s="37"/>
      <c r="L299" s="37"/>
      <c r="M299" s="37"/>
      <c r="N299" s="37"/>
      <c r="O299" s="37"/>
      <c r="P299" s="37"/>
    </row>
    <row r="300" spans="1:16" x14ac:dyDescent="0.25">
      <c r="A300" s="10" t="s">
        <v>24</v>
      </c>
      <c r="B300" s="43"/>
      <c r="C300" s="17">
        <f t="shared" si="80"/>
        <v>31668.800000000003</v>
      </c>
      <c r="D300" s="18">
        <v>0</v>
      </c>
      <c r="E300" s="18">
        <v>0</v>
      </c>
      <c r="F300" s="18">
        <v>10423</v>
      </c>
      <c r="G300" s="18">
        <v>10622.9</v>
      </c>
      <c r="H300" s="18">
        <v>10622.9</v>
      </c>
      <c r="I300" s="40"/>
      <c r="J300" s="37"/>
      <c r="K300" s="37"/>
      <c r="L300" s="37"/>
      <c r="M300" s="37"/>
      <c r="N300" s="37"/>
      <c r="O300" s="37"/>
      <c r="P300" s="37"/>
    </row>
    <row r="301" spans="1:16" x14ac:dyDescent="0.25">
      <c r="A301" s="10" t="s">
        <v>8</v>
      </c>
      <c r="B301" s="43"/>
      <c r="C301" s="17">
        <f t="shared" si="80"/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40"/>
      <c r="J301" s="37"/>
      <c r="K301" s="37"/>
      <c r="L301" s="37"/>
      <c r="M301" s="37"/>
      <c r="N301" s="37"/>
      <c r="O301" s="37"/>
      <c r="P301" s="37"/>
    </row>
    <row r="302" spans="1:16" ht="21" customHeight="1" x14ac:dyDescent="0.25">
      <c r="A302" s="10" t="s">
        <v>25</v>
      </c>
      <c r="B302" s="44"/>
      <c r="C302" s="17">
        <f t="shared" si="80"/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41"/>
      <c r="J302" s="38"/>
      <c r="K302" s="38"/>
      <c r="L302" s="38"/>
      <c r="M302" s="38"/>
      <c r="N302" s="38"/>
      <c r="O302" s="38"/>
      <c r="P302" s="38"/>
    </row>
    <row r="303" spans="1:16" ht="37.5" customHeight="1" x14ac:dyDescent="0.25">
      <c r="A303" s="32" t="s">
        <v>223</v>
      </c>
      <c r="B303" s="42" t="s">
        <v>31</v>
      </c>
      <c r="C303" s="17">
        <f t="shared" si="80"/>
        <v>44103.9</v>
      </c>
      <c r="D303" s="17">
        <f>D304+D305+D306+D307</f>
        <v>0</v>
      </c>
      <c r="E303" s="17">
        <f>E304+E305+E306+E307</f>
        <v>0</v>
      </c>
      <c r="F303" s="17">
        <f>F304+F305+F306+F307</f>
        <v>14465.5</v>
      </c>
      <c r="G303" s="17">
        <f>G304+G305+G306+G307</f>
        <v>14819.2</v>
      </c>
      <c r="H303" s="17">
        <f>H304+H305+H306+H307</f>
        <v>14819.2</v>
      </c>
      <c r="I303" s="39" t="s">
        <v>222</v>
      </c>
      <c r="J303" s="36" t="s">
        <v>12</v>
      </c>
      <c r="K303" s="36">
        <v>100</v>
      </c>
      <c r="L303" s="36">
        <v>100</v>
      </c>
      <c r="M303" s="36">
        <v>100</v>
      </c>
      <c r="N303" s="36">
        <v>100</v>
      </c>
      <c r="O303" s="36">
        <v>100</v>
      </c>
      <c r="P303" s="36">
        <v>100</v>
      </c>
    </row>
    <row r="304" spans="1:16" x14ac:dyDescent="0.25">
      <c r="A304" s="10" t="s">
        <v>9</v>
      </c>
      <c r="B304" s="43"/>
      <c r="C304" s="17">
        <f t="shared" si="80"/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40"/>
      <c r="J304" s="37"/>
      <c r="K304" s="37"/>
      <c r="L304" s="37"/>
      <c r="M304" s="37"/>
      <c r="N304" s="37"/>
      <c r="O304" s="37"/>
      <c r="P304" s="37"/>
    </row>
    <row r="305" spans="1:16" x14ac:dyDescent="0.25">
      <c r="A305" s="10" t="s">
        <v>24</v>
      </c>
      <c r="B305" s="43"/>
      <c r="C305" s="17">
        <f t="shared" si="80"/>
        <v>44103.9</v>
      </c>
      <c r="D305" s="18">
        <v>0</v>
      </c>
      <c r="E305" s="18">
        <v>0</v>
      </c>
      <c r="F305" s="18">
        <v>14465.5</v>
      </c>
      <c r="G305" s="18">
        <v>14819.2</v>
      </c>
      <c r="H305" s="18">
        <v>14819.2</v>
      </c>
      <c r="I305" s="40"/>
      <c r="J305" s="37"/>
      <c r="K305" s="37"/>
      <c r="L305" s="37"/>
      <c r="M305" s="37"/>
      <c r="N305" s="37"/>
      <c r="O305" s="37"/>
      <c r="P305" s="37"/>
    </row>
    <row r="306" spans="1:16" x14ac:dyDescent="0.25">
      <c r="A306" s="10" t="s">
        <v>8</v>
      </c>
      <c r="B306" s="43"/>
      <c r="C306" s="17">
        <f t="shared" si="80"/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40"/>
      <c r="J306" s="37"/>
      <c r="K306" s="37"/>
      <c r="L306" s="37"/>
      <c r="M306" s="37"/>
      <c r="N306" s="37"/>
      <c r="O306" s="37"/>
      <c r="P306" s="37"/>
    </row>
    <row r="307" spans="1:16" ht="21" customHeight="1" x14ac:dyDescent="0.25">
      <c r="A307" s="10" t="s">
        <v>25</v>
      </c>
      <c r="B307" s="44"/>
      <c r="C307" s="17">
        <f t="shared" si="80"/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41"/>
      <c r="J307" s="38"/>
      <c r="K307" s="38"/>
      <c r="L307" s="38"/>
      <c r="M307" s="38"/>
      <c r="N307" s="38"/>
      <c r="O307" s="38"/>
      <c r="P307" s="38"/>
    </row>
    <row r="308" spans="1:16" ht="40.5" customHeight="1" x14ac:dyDescent="0.25">
      <c r="A308" s="47" t="s">
        <v>206</v>
      </c>
      <c r="B308" s="48"/>
      <c r="C308" s="17">
        <f>E308+F308+H308+D308+G1266+G308</f>
        <v>344.4</v>
      </c>
      <c r="D308" s="17">
        <f>D313+D318</f>
        <v>0</v>
      </c>
      <c r="E308" s="17">
        <f t="shared" ref="E308:H308" si="85">E313+E318</f>
        <v>344.4</v>
      </c>
      <c r="F308" s="17">
        <f t="shared" si="85"/>
        <v>0</v>
      </c>
      <c r="G308" s="17">
        <f t="shared" si="85"/>
        <v>0</v>
      </c>
      <c r="H308" s="17">
        <f t="shared" si="85"/>
        <v>0</v>
      </c>
      <c r="I308" s="24"/>
      <c r="J308" s="30"/>
      <c r="K308" s="30"/>
      <c r="L308" s="30"/>
      <c r="M308" s="30"/>
      <c r="N308" s="30"/>
      <c r="O308" s="30"/>
      <c r="P308" s="30"/>
    </row>
    <row r="309" spans="1:16" x14ac:dyDescent="0.25">
      <c r="A309" s="49" t="s">
        <v>9</v>
      </c>
      <c r="B309" s="50"/>
      <c r="C309" s="17">
        <f>E309+F309+H309+D309+G1267+G309</f>
        <v>0</v>
      </c>
      <c r="D309" s="17">
        <f t="shared" ref="D309:H309" si="86">D314+D319</f>
        <v>0</v>
      </c>
      <c r="E309" s="17">
        <f t="shared" si="86"/>
        <v>0</v>
      </c>
      <c r="F309" s="17">
        <f t="shared" si="86"/>
        <v>0</v>
      </c>
      <c r="G309" s="17">
        <f t="shared" si="86"/>
        <v>0</v>
      </c>
      <c r="H309" s="17">
        <f t="shared" si="86"/>
        <v>0</v>
      </c>
      <c r="I309" s="24"/>
      <c r="J309" s="30"/>
      <c r="K309" s="30"/>
      <c r="L309" s="30"/>
      <c r="M309" s="30"/>
      <c r="N309" s="30"/>
      <c r="O309" s="30"/>
      <c r="P309" s="30"/>
    </row>
    <row r="310" spans="1:16" x14ac:dyDescent="0.25">
      <c r="A310" s="49" t="s">
        <v>24</v>
      </c>
      <c r="B310" s="50"/>
      <c r="C310" s="17">
        <f>E310+F310+H310+D310+G1268+G310</f>
        <v>0</v>
      </c>
      <c r="D310" s="17">
        <f t="shared" ref="D310:H310" si="87">D315+D320</f>
        <v>0</v>
      </c>
      <c r="E310" s="17">
        <f t="shared" si="87"/>
        <v>0</v>
      </c>
      <c r="F310" s="17">
        <f t="shared" si="87"/>
        <v>0</v>
      </c>
      <c r="G310" s="17">
        <f t="shared" si="87"/>
        <v>0</v>
      </c>
      <c r="H310" s="17">
        <f t="shared" si="87"/>
        <v>0</v>
      </c>
      <c r="I310" s="24"/>
      <c r="J310" s="30"/>
      <c r="K310" s="30"/>
      <c r="L310" s="30"/>
      <c r="M310" s="30"/>
      <c r="N310" s="30"/>
      <c r="O310" s="30"/>
      <c r="P310" s="30"/>
    </row>
    <row r="311" spans="1:16" x14ac:dyDescent="0.25">
      <c r="A311" s="49" t="s">
        <v>8</v>
      </c>
      <c r="B311" s="50"/>
      <c r="C311" s="17">
        <f>E311+F311+H311+D311+G1269+G311</f>
        <v>344.4</v>
      </c>
      <c r="D311" s="17">
        <f t="shared" ref="D311:H311" si="88">D316+D321</f>
        <v>0</v>
      </c>
      <c r="E311" s="17">
        <f t="shared" si="88"/>
        <v>344.4</v>
      </c>
      <c r="F311" s="17">
        <f t="shared" si="88"/>
        <v>0</v>
      </c>
      <c r="G311" s="17">
        <f t="shared" si="88"/>
        <v>0</v>
      </c>
      <c r="H311" s="17">
        <f t="shared" si="88"/>
        <v>0</v>
      </c>
      <c r="I311" s="24"/>
      <c r="J311" s="30"/>
      <c r="K311" s="30"/>
      <c r="L311" s="30"/>
      <c r="M311" s="30"/>
      <c r="N311" s="30"/>
      <c r="O311" s="30"/>
      <c r="P311" s="30"/>
    </row>
    <row r="312" spans="1:16" x14ac:dyDescent="0.25">
      <c r="A312" s="49" t="s">
        <v>25</v>
      </c>
      <c r="B312" s="50"/>
      <c r="C312" s="17">
        <f>E312+F312+H312+D312+G1270+G312</f>
        <v>0</v>
      </c>
      <c r="D312" s="17">
        <f t="shared" ref="D312:H312" si="89">D317+D322</f>
        <v>0</v>
      </c>
      <c r="E312" s="17">
        <f t="shared" si="89"/>
        <v>0</v>
      </c>
      <c r="F312" s="17">
        <f t="shared" si="89"/>
        <v>0</v>
      </c>
      <c r="G312" s="17">
        <f t="shared" si="89"/>
        <v>0</v>
      </c>
      <c r="H312" s="17">
        <f t="shared" si="89"/>
        <v>0</v>
      </c>
      <c r="I312" s="24"/>
      <c r="J312" s="30"/>
      <c r="K312" s="30"/>
      <c r="L312" s="30"/>
      <c r="M312" s="30"/>
      <c r="N312" s="30"/>
      <c r="O312" s="30"/>
      <c r="P312" s="30"/>
    </row>
    <row r="313" spans="1:16" ht="35.25" customHeight="1" x14ac:dyDescent="0.25">
      <c r="A313" s="29" t="s">
        <v>207</v>
      </c>
      <c r="B313" s="42" t="s">
        <v>31</v>
      </c>
      <c r="C313" s="17">
        <f t="shared" ref="C313:C322" si="90">E313+F313+H313+D313+G313</f>
        <v>94.5</v>
      </c>
      <c r="D313" s="17">
        <f>D314+D315+D316+D317</f>
        <v>0</v>
      </c>
      <c r="E313" s="17">
        <f t="shared" ref="E313:H313" si="91">E314+E315+E316+E317</f>
        <v>94.5</v>
      </c>
      <c r="F313" s="17">
        <f t="shared" si="91"/>
        <v>0</v>
      </c>
      <c r="G313" s="17">
        <f t="shared" si="91"/>
        <v>0</v>
      </c>
      <c r="H313" s="17">
        <f t="shared" si="91"/>
        <v>0</v>
      </c>
      <c r="I313" s="46" t="s">
        <v>212</v>
      </c>
      <c r="J313" s="45" t="s">
        <v>16</v>
      </c>
      <c r="K313" s="45">
        <v>0</v>
      </c>
      <c r="L313" s="45">
        <v>0</v>
      </c>
      <c r="M313" s="45">
        <v>1</v>
      </c>
      <c r="N313" s="45">
        <v>0</v>
      </c>
      <c r="O313" s="45">
        <v>0</v>
      </c>
      <c r="P313" s="45">
        <v>0</v>
      </c>
    </row>
    <row r="314" spans="1:16" x14ac:dyDescent="0.25">
      <c r="A314" s="10" t="s">
        <v>9</v>
      </c>
      <c r="B314" s="43"/>
      <c r="C314" s="17">
        <f t="shared" si="90"/>
        <v>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46"/>
      <c r="J314" s="45"/>
      <c r="K314" s="45"/>
      <c r="L314" s="45"/>
      <c r="M314" s="45"/>
      <c r="N314" s="45"/>
      <c r="O314" s="45"/>
      <c r="P314" s="45"/>
    </row>
    <row r="315" spans="1:16" x14ac:dyDescent="0.25">
      <c r="A315" s="10" t="s">
        <v>24</v>
      </c>
      <c r="B315" s="43"/>
      <c r="C315" s="17">
        <f t="shared" si="90"/>
        <v>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46"/>
      <c r="J315" s="45"/>
      <c r="K315" s="45"/>
      <c r="L315" s="45"/>
      <c r="M315" s="45"/>
      <c r="N315" s="45"/>
      <c r="O315" s="45"/>
      <c r="P315" s="45"/>
    </row>
    <row r="316" spans="1:16" x14ac:dyDescent="0.25">
      <c r="A316" s="10" t="s">
        <v>8</v>
      </c>
      <c r="B316" s="43"/>
      <c r="C316" s="17">
        <f t="shared" si="90"/>
        <v>94.5</v>
      </c>
      <c r="D316" s="18">
        <v>0</v>
      </c>
      <c r="E316" s="18">
        <v>94.5</v>
      </c>
      <c r="F316" s="18">
        <v>0</v>
      </c>
      <c r="G316" s="18">
        <v>0</v>
      </c>
      <c r="H316" s="18">
        <v>0</v>
      </c>
      <c r="I316" s="46"/>
      <c r="J316" s="45"/>
      <c r="K316" s="45"/>
      <c r="L316" s="45"/>
      <c r="M316" s="45"/>
      <c r="N316" s="45"/>
      <c r="O316" s="45"/>
      <c r="P316" s="45"/>
    </row>
    <row r="317" spans="1:16" ht="20.25" customHeight="1" x14ac:dyDescent="0.25">
      <c r="A317" s="10" t="s">
        <v>25</v>
      </c>
      <c r="B317" s="44"/>
      <c r="C317" s="17">
        <f t="shared" si="90"/>
        <v>0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46"/>
      <c r="J317" s="45"/>
      <c r="K317" s="45"/>
      <c r="L317" s="45"/>
      <c r="M317" s="45"/>
      <c r="N317" s="45"/>
      <c r="O317" s="45"/>
      <c r="P317" s="45"/>
    </row>
    <row r="318" spans="1:16" ht="39.75" customHeight="1" x14ac:dyDescent="0.25">
      <c r="A318" s="29" t="s">
        <v>208</v>
      </c>
      <c r="B318" s="42" t="s">
        <v>31</v>
      </c>
      <c r="C318" s="17">
        <f t="shared" si="90"/>
        <v>249.9</v>
      </c>
      <c r="D318" s="17">
        <f>D319+D320+D321+D322</f>
        <v>0</v>
      </c>
      <c r="E318" s="17">
        <f t="shared" ref="E318:H318" si="92">E319+E320+E321+E322</f>
        <v>249.9</v>
      </c>
      <c r="F318" s="17">
        <f t="shared" si="92"/>
        <v>0</v>
      </c>
      <c r="G318" s="17">
        <f t="shared" si="92"/>
        <v>0</v>
      </c>
      <c r="H318" s="17">
        <f t="shared" si="92"/>
        <v>0</v>
      </c>
      <c r="I318" s="46" t="s">
        <v>209</v>
      </c>
      <c r="J318" s="45" t="s">
        <v>16</v>
      </c>
      <c r="K318" s="45">
        <v>0</v>
      </c>
      <c r="L318" s="45">
        <v>0</v>
      </c>
      <c r="M318" s="45">
        <v>1</v>
      </c>
      <c r="N318" s="45">
        <v>0</v>
      </c>
      <c r="O318" s="45">
        <v>0</v>
      </c>
      <c r="P318" s="45">
        <v>0</v>
      </c>
    </row>
    <row r="319" spans="1:16" x14ac:dyDescent="0.25">
      <c r="A319" s="10" t="s">
        <v>9</v>
      </c>
      <c r="B319" s="43"/>
      <c r="C319" s="17">
        <f t="shared" si="90"/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46"/>
      <c r="J319" s="45"/>
      <c r="K319" s="45"/>
      <c r="L319" s="45"/>
      <c r="M319" s="45"/>
      <c r="N319" s="45"/>
      <c r="O319" s="45"/>
      <c r="P319" s="45"/>
    </row>
    <row r="320" spans="1:16" x14ac:dyDescent="0.25">
      <c r="A320" s="10" t="s">
        <v>24</v>
      </c>
      <c r="B320" s="43"/>
      <c r="C320" s="17">
        <f t="shared" si="90"/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46"/>
      <c r="J320" s="45"/>
      <c r="K320" s="45"/>
      <c r="L320" s="45"/>
      <c r="M320" s="45"/>
      <c r="N320" s="45"/>
      <c r="O320" s="45"/>
      <c r="P320" s="45"/>
    </row>
    <row r="321" spans="1:20" x14ac:dyDescent="0.25">
      <c r="A321" s="10" t="s">
        <v>8</v>
      </c>
      <c r="B321" s="43"/>
      <c r="C321" s="17">
        <f t="shared" si="90"/>
        <v>249.9</v>
      </c>
      <c r="D321" s="18">
        <v>0</v>
      </c>
      <c r="E321" s="18">
        <v>249.9</v>
      </c>
      <c r="F321" s="18">
        <v>0</v>
      </c>
      <c r="G321" s="18">
        <v>0</v>
      </c>
      <c r="H321" s="18">
        <v>0</v>
      </c>
      <c r="I321" s="46"/>
      <c r="J321" s="45"/>
      <c r="K321" s="45"/>
      <c r="L321" s="45"/>
      <c r="M321" s="45"/>
      <c r="N321" s="45"/>
      <c r="O321" s="45"/>
      <c r="P321" s="45"/>
    </row>
    <row r="322" spans="1:20" ht="16.5" customHeight="1" x14ac:dyDescent="0.25">
      <c r="A322" s="10" t="s">
        <v>25</v>
      </c>
      <c r="B322" s="44"/>
      <c r="C322" s="17">
        <f t="shared" si="90"/>
        <v>0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46"/>
      <c r="J322" s="45"/>
      <c r="K322" s="45"/>
      <c r="L322" s="45"/>
      <c r="M322" s="45"/>
      <c r="N322" s="45"/>
      <c r="O322" s="45"/>
      <c r="P322" s="45"/>
    </row>
    <row r="323" spans="1:20" ht="22.5" customHeight="1" x14ac:dyDescent="0.25">
      <c r="A323" s="51" t="s">
        <v>172</v>
      </c>
      <c r="B323" s="52"/>
      <c r="C323" s="17">
        <f t="shared" si="80"/>
        <v>22407</v>
      </c>
      <c r="D323" s="17">
        <f t="shared" ref="D323:H327" si="93">D328+D343+D368+D383+D398+D443</f>
        <v>2361</v>
      </c>
      <c r="E323" s="17">
        <f t="shared" si="93"/>
        <v>2071.9</v>
      </c>
      <c r="F323" s="17">
        <f t="shared" si="93"/>
        <v>7445.8</v>
      </c>
      <c r="G323" s="17">
        <f t="shared" si="93"/>
        <v>5920.1</v>
      </c>
      <c r="H323" s="17">
        <f t="shared" si="93"/>
        <v>4608.2</v>
      </c>
      <c r="I323" s="12"/>
      <c r="J323" s="14"/>
      <c r="K323" s="14"/>
      <c r="L323" s="14"/>
      <c r="M323" s="14"/>
      <c r="N323" s="14"/>
      <c r="O323" s="14"/>
      <c r="P323" s="14"/>
      <c r="Q323" s="9"/>
      <c r="R323" s="9"/>
      <c r="S323" s="9"/>
      <c r="T323" s="9"/>
    </row>
    <row r="324" spans="1:20" ht="15.75" customHeight="1" x14ac:dyDescent="0.25">
      <c r="A324" s="49" t="s">
        <v>9</v>
      </c>
      <c r="B324" s="50"/>
      <c r="C324" s="17">
        <f t="shared" si="80"/>
        <v>0</v>
      </c>
      <c r="D324" s="17">
        <f t="shared" si="93"/>
        <v>0</v>
      </c>
      <c r="E324" s="17">
        <f t="shared" si="93"/>
        <v>0</v>
      </c>
      <c r="F324" s="17">
        <f t="shared" si="93"/>
        <v>0</v>
      </c>
      <c r="G324" s="17">
        <f t="shared" si="93"/>
        <v>0</v>
      </c>
      <c r="H324" s="17">
        <f t="shared" si="93"/>
        <v>0</v>
      </c>
      <c r="I324" s="12"/>
      <c r="J324" s="14"/>
      <c r="K324" s="14"/>
      <c r="L324" s="14"/>
      <c r="M324" s="14"/>
      <c r="N324" s="14"/>
      <c r="O324" s="14"/>
      <c r="P324" s="14"/>
      <c r="Q324" s="9"/>
      <c r="R324" s="9"/>
      <c r="S324" s="9"/>
      <c r="T324" s="9"/>
    </row>
    <row r="325" spans="1:20" ht="15.75" customHeight="1" x14ac:dyDescent="0.25">
      <c r="A325" s="49" t="s">
        <v>24</v>
      </c>
      <c r="B325" s="50"/>
      <c r="C325" s="17">
        <f t="shared" si="80"/>
        <v>14698.4</v>
      </c>
      <c r="D325" s="17">
        <f t="shared" si="93"/>
        <v>0</v>
      </c>
      <c r="E325" s="17">
        <f t="shared" si="93"/>
        <v>0</v>
      </c>
      <c r="F325" s="17">
        <f t="shared" si="93"/>
        <v>5451.3</v>
      </c>
      <c r="G325" s="17">
        <f t="shared" si="93"/>
        <v>4745.6000000000004</v>
      </c>
      <c r="H325" s="17">
        <f t="shared" si="93"/>
        <v>4501.5</v>
      </c>
      <c r="I325" s="12"/>
      <c r="J325" s="14"/>
      <c r="K325" s="14"/>
      <c r="L325" s="14"/>
      <c r="M325" s="14"/>
      <c r="N325" s="14"/>
      <c r="O325" s="14"/>
      <c r="P325" s="14"/>
      <c r="Q325" s="9"/>
      <c r="R325" s="9"/>
      <c r="S325" s="9"/>
      <c r="T325" s="9"/>
    </row>
    <row r="326" spans="1:20" ht="15.75" customHeight="1" x14ac:dyDescent="0.25">
      <c r="A326" s="49" t="s">
        <v>8</v>
      </c>
      <c r="B326" s="50"/>
      <c r="C326" s="17">
        <f t="shared" si="80"/>
        <v>7708.6</v>
      </c>
      <c r="D326" s="17">
        <f t="shared" si="93"/>
        <v>2361</v>
      </c>
      <c r="E326" s="17">
        <f t="shared" si="93"/>
        <v>2071.9</v>
      </c>
      <c r="F326" s="17">
        <f t="shared" si="93"/>
        <v>1994.5000000000002</v>
      </c>
      <c r="G326" s="17">
        <f t="shared" si="93"/>
        <v>1174.5</v>
      </c>
      <c r="H326" s="17">
        <f t="shared" si="93"/>
        <v>106.7</v>
      </c>
      <c r="I326" s="12"/>
      <c r="J326" s="14"/>
      <c r="K326" s="14"/>
      <c r="L326" s="14"/>
      <c r="M326" s="14"/>
      <c r="N326" s="14"/>
      <c r="O326" s="14"/>
      <c r="P326" s="14"/>
      <c r="Q326" s="9"/>
      <c r="R326" s="9"/>
      <c r="S326" s="9"/>
      <c r="T326" s="9"/>
    </row>
    <row r="327" spans="1:20" ht="15.75" customHeight="1" x14ac:dyDescent="0.25">
      <c r="A327" s="49" t="s">
        <v>25</v>
      </c>
      <c r="B327" s="50"/>
      <c r="C327" s="17">
        <f t="shared" si="80"/>
        <v>0</v>
      </c>
      <c r="D327" s="17">
        <f t="shared" si="93"/>
        <v>0</v>
      </c>
      <c r="E327" s="17">
        <f t="shared" si="93"/>
        <v>0</v>
      </c>
      <c r="F327" s="17">
        <f t="shared" si="93"/>
        <v>0</v>
      </c>
      <c r="G327" s="17">
        <f t="shared" si="93"/>
        <v>0</v>
      </c>
      <c r="H327" s="17">
        <f t="shared" si="93"/>
        <v>0</v>
      </c>
      <c r="I327" s="12"/>
      <c r="J327" s="14"/>
      <c r="K327" s="14"/>
      <c r="L327" s="14"/>
      <c r="M327" s="14"/>
      <c r="N327" s="14"/>
      <c r="O327" s="14"/>
      <c r="P327" s="14"/>
      <c r="Q327" s="9"/>
      <c r="R327" s="9"/>
      <c r="S327" s="9"/>
      <c r="T327" s="9"/>
    </row>
    <row r="328" spans="1:20" ht="35.25" customHeight="1" x14ac:dyDescent="0.25">
      <c r="A328" s="47" t="s">
        <v>173</v>
      </c>
      <c r="B328" s="48"/>
      <c r="C328" s="17">
        <f>D328+E328+F328+G328+H328</f>
        <v>0</v>
      </c>
      <c r="D328" s="17">
        <f t="shared" ref="D328:H332" si="94">D333+D338</f>
        <v>0</v>
      </c>
      <c r="E328" s="17">
        <f t="shared" si="94"/>
        <v>0</v>
      </c>
      <c r="F328" s="17">
        <f t="shared" si="94"/>
        <v>0</v>
      </c>
      <c r="G328" s="17">
        <f t="shared" si="94"/>
        <v>0</v>
      </c>
      <c r="H328" s="17">
        <f t="shared" si="94"/>
        <v>0</v>
      </c>
      <c r="I328" s="12"/>
      <c r="J328" s="14"/>
      <c r="K328" s="14"/>
      <c r="L328" s="14"/>
      <c r="M328" s="14"/>
      <c r="N328" s="14"/>
      <c r="O328" s="14"/>
      <c r="P328" s="14"/>
      <c r="Q328" s="9"/>
      <c r="R328" s="9"/>
      <c r="S328" s="9"/>
      <c r="T328" s="9"/>
    </row>
    <row r="329" spans="1:20" ht="15.75" customHeight="1" x14ac:dyDescent="0.25">
      <c r="A329" s="49" t="s">
        <v>9</v>
      </c>
      <c r="B329" s="50"/>
      <c r="C329" s="17">
        <f>D329+E329+F329+G329+H329</f>
        <v>0</v>
      </c>
      <c r="D329" s="17">
        <f t="shared" si="94"/>
        <v>0</v>
      </c>
      <c r="E329" s="17">
        <f t="shared" si="94"/>
        <v>0</v>
      </c>
      <c r="F329" s="17">
        <f t="shared" si="94"/>
        <v>0</v>
      </c>
      <c r="G329" s="17">
        <f t="shared" si="94"/>
        <v>0</v>
      </c>
      <c r="H329" s="17">
        <f t="shared" si="94"/>
        <v>0</v>
      </c>
      <c r="I329" s="12"/>
      <c r="J329" s="14"/>
      <c r="K329" s="14"/>
      <c r="L329" s="14"/>
      <c r="M329" s="14"/>
      <c r="N329" s="14"/>
      <c r="O329" s="14"/>
      <c r="P329" s="14"/>
      <c r="Q329" s="9"/>
      <c r="R329" s="9"/>
      <c r="S329" s="9"/>
      <c r="T329" s="9"/>
    </row>
    <row r="330" spans="1:20" ht="15.75" customHeight="1" x14ac:dyDescent="0.25">
      <c r="A330" s="49" t="s">
        <v>24</v>
      </c>
      <c r="B330" s="50"/>
      <c r="C330" s="17">
        <f>D330+E330+F330+G330+H330</f>
        <v>0</v>
      </c>
      <c r="D330" s="17">
        <f t="shared" si="94"/>
        <v>0</v>
      </c>
      <c r="E330" s="17">
        <f t="shared" si="94"/>
        <v>0</v>
      </c>
      <c r="F330" s="17">
        <f t="shared" si="94"/>
        <v>0</v>
      </c>
      <c r="G330" s="17">
        <f t="shared" si="94"/>
        <v>0</v>
      </c>
      <c r="H330" s="17">
        <f t="shared" si="94"/>
        <v>0</v>
      </c>
      <c r="I330" s="12"/>
      <c r="J330" s="14"/>
      <c r="K330" s="14"/>
      <c r="L330" s="14"/>
      <c r="M330" s="14"/>
      <c r="N330" s="14"/>
      <c r="O330" s="14"/>
      <c r="P330" s="14"/>
      <c r="Q330" s="9"/>
      <c r="R330" s="9"/>
      <c r="S330" s="9"/>
      <c r="T330" s="9"/>
    </row>
    <row r="331" spans="1:20" ht="15.75" customHeight="1" x14ac:dyDescent="0.25">
      <c r="A331" s="49" t="s">
        <v>8</v>
      </c>
      <c r="B331" s="50"/>
      <c r="C331" s="17">
        <f>D331+E331+F331+G331+H331</f>
        <v>0</v>
      </c>
      <c r="D331" s="17">
        <f t="shared" si="94"/>
        <v>0</v>
      </c>
      <c r="E331" s="17">
        <f t="shared" si="94"/>
        <v>0</v>
      </c>
      <c r="F331" s="17">
        <f t="shared" si="94"/>
        <v>0</v>
      </c>
      <c r="G331" s="17">
        <f t="shared" si="94"/>
        <v>0</v>
      </c>
      <c r="H331" s="17">
        <f t="shared" si="94"/>
        <v>0</v>
      </c>
      <c r="I331" s="12"/>
      <c r="J331" s="14"/>
      <c r="K331" s="14"/>
      <c r="L331" s="14"/>
      <c r="M331" s="14"/>
      <c r="N331" s="14"/>
      <c r="O331" s="14"/>
      <c r="P331" s="14"/>
      <c r="Q331" s="9"/>
      <c r="R331" s="9"/>
      <c r="S331" s="9"/>
      <c r="T331" s="9"/>
    </row>
    <row r="332" spans="1:20" ht="15.75" customHeight="1" x14ac:dyDescent="0.25">
      <c r="A332" s="49" t="s">
        <v>25</v>
      </c>
      <c r="B332" s="50"/>
      <c r="C332" s="17">
        <f>D332+E332+F332+G332+H332</f>
        <v>0</v>
      </c>
      <c r="D332" s="17">
        <f t="shared" si="94"/>
        <v>0</v>
      </c>
      <c r="E332" s="17">
        <f t="shared" si="94"/>
        <v>0</v>
      </c>
      <c r="F332" s="17">
        <f t="shared" si="94"/>
        <v>0</v>
      </c>
      <c r="G332" s="17">
        <f t="shared" si="94"/>
        <v>0</v>
      </c>
      <c r="H332" s="17">
        <f t="shared" si="94"/>
        <v>0</v>
      </c>
      <c r="I332" s="12"/>
      <c r="J332" s="14"/>
      <c r="K332" s="14"/>
      <c r="L332" s="14"/>
      <c r="M332" s="14"/>
      <c r="N332" s="14"/>
      <c r="O332" s="14"/>
      <c r="P332" s="14"/>
      <c r="Q332" s="9"/>
      <c r="R332" s="9"/>
      <c r="S332" s="9"/>
      <c r="T332" s="9"/>
    </row>
    <row r="333" spans="1:20" ht="53.25" customHeight="1" x14ac:dyDescent="0.25">
      <c r="A333" s="23" t="s">
        <v>35</v>
      </c>
      <c r="B333" s="42" t="s">
        <v>31</v>
      </c>
      <c r="C333" s="20">
        <f t="shared" ref="C333:C342" si="95">E333+F333+H333+D333+G333</f>
        <v>0</v>
      </c>
      <c r="D333" s="20">
        <f>D334+D335+D336+D337</f>
        <v>0</v>
      </c>
      <c r="E333" s="20">
        <f>E334+E335+E336+E337</f>
        <v>0</v>
      </c>
      <c r="F333" s="20">
        <f>F334+F335+F336+F337</f>
        <v>0</v>
      </c>
      <c r="G333" s="20">
        <f>G334+G335+G336+G337</f>
        <v>0</v>
      </c>
      <c r="H333" s="20">
        <f>H334+H335+H336+H337</f>
        <v>0</v>
      </c>
      <c r="I333" s="39" t="s">
        <v>71</v>
      </c>
      <c r="J333" s="36" t="s">
        <v>12</v>
      </c>
      <c r="K333" s="36">
        <v>66</v>
      </c>
      <c r="L333" s="36">
        <v>76</v>
      </c>
      <c r="M333" s="36">
        <v>76</v>
      </c>
      <c r="N333" s="36">
        <v>86</v>
      </c>
      <c r="O333" s="36">
        <v>86</v>
      </c>
      <c r="P333" s="36">
        <v>98</v>
      </c>
      <c r="Q333" s="9"/>
      <c r="R333" s="9"/>
      <c r="S333" s="9"/>
      <c r="T333" s="9"/>
    </row>
    <row r="334" spans="1:20" ht="15.75" customHeight="1" x14ac:dyDescent="0.25">
      <c r="A334" s="10" t="s">
        <v>9</v>
      </c>
      <c r="B334" s="43"/>
      <c r="C334" s="18">
        <f t="shared" si="95"/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40"/>
      <c r="J334" s="37"/>
      <c r="K334" s="37"/>
      <c r="L334" s="37"/>
      <c r="M334" s="37"/>
      <c r="N334" s="37"/>
      <c r="O334" s="37"/>
      <c r="P334" s="37"/>
      <c r="Q334" s="9"/>
      <c r="R334" s="9"/>
      <c r="S334" s="9"/>
      <c r="T334" s="9"/>
    </row>
    <row r="335" spans="1:20" ht="15.75" customHeight="1" x14ac:dyDescent="0.25">
      <c r="A335" s="10" t="s">
        <v>24</v>
      </c>
      <c r="B335" s="43"/>
      <c r="C335" s="18">
        <f t="shared" si="95"/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40"/>
      <c r="J335" s="37"/>
      <c r="K335" s="37"/>
      <c r="L335" s="37"/>
      <c r="M335" s="37"/>
      <c r="N335" s="37"/>
      <c r="O335" s="37"/>
      <c r="P335" s="37"/>
      <c r="Q335" s="9"/>
      <c r="R335" s="9"/>
      <c r="S335" s="9"/>
      <c r="T335" s="9"/>
    </row>
    <row r="336" spans="1:20" ht="15.75" customHeight="1" x14ac:dyDescent="0.25">
      <c r="A336" s="10" t="s">
        <v>8</v>
      </c>
      <c r="B336" s="43"/>
      <c r="C336" s="18">
        <f t="shared" si="95"/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40"/>
      <c r="J336" s="37"/>
      <c r="K336" s="37"/>
      <c r="L336" s="37"/>
      <c r="M336" s="37"/>
      <c r="N336" s="37"/>
      <c r="O336" s="37"/>
      <c r="P336" s="37"/>
      <c r="Q336" s="9"/>
      <c r="R336" s="9"/>
      <c r="S336" s="9"/>
      <c r="T336" s="9"/>
    </row>
    <row r="337" spans="1:20" ht="15.75" customHeight="1" x14ac:dyDescent="0.25">
      <c r="A337" s="10" t="s">
        <v>25</v>
      </c>
      <c r="B337" s="44"/>
      <c r="C337" s="18">
        <f t="shared" si="95"/>
        <v>0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41"/>
      <c r="J337" s="38"/>
      <c r="K337" s="38"/>
      <c r="L337" s="38"/>
      <c r="M337" s="38"/>
      <c r="N337" s="38"/>
      <c r="O337" s="38"/>
      <c r="P337" s="38"/>
      <c r="Q337" s="9"/>
      <c r="R337" s="9"/>
      <c r="S337" s="9"/>
      <c r="T337" s="9"/>
    </row>
    <row r="338" spans="1:20" ht="34.5" customHeight="1" x14ac:dyDescent="0.25">
      <c r="A338" s="23" t="s">
        <v>36</v>
      </c>
      <c r="B338" s="42" t="s">
        <v>31</v>
      </c>
      <c r="C338" s="20">
        <f t="shared" si="95"/>
        <v>0</v>
      </c>
      <c r="D338" s="20">
        <f>D339+D340+D341+D342</f>
        <v>0</v>
      </c>
      <c r="E338" s="20">
        <f>E339+E340+E341+E342</f>
        <v>0</v>
      </c>
      <c r="F338" s="20">
        <f>F339+F340+F341+F342</f>
        <v>0</v>
      </c>
      <c r="G338" s="20">
        <f>G339+G340+G341+G342</f>
        <v>0</v>
      </c>
      <c r="H338" s="20">
        <f>H339+H340+H341+H342</f>
        <v>0</v>
      </c>
      <c r="I338" s="39" t="s">
        <v>72</v>
      </c>
      <c r="J338" s="36" t="s">
        <v>12</v>
      </c>
      <c r="K338" s="36">
        <v>0</v>
      </c>
      <c r="L338" s="36">
        <v>100</v>
      </c>
      <c r="M338" s="36">
        <v>100</v>
      </c>
      <c r="N338" s="36">
        <v>100</v>
      </c>
      <c r="O338" s="36">
        <v>100</v>
      </c>
      <c r="P338" s="36">
        <v>100</v>
      </c>
      <c r="Q338" s="9"/>
      <c r="R338" s="9"/>
      <c r="S338" s="9"/>
      <c r="T338" s="9"/>
    </row>
    <row r="339" spans="1:20" ht="15.75" customHeight="1" x14ac:dyDescent="0.25">
      <c r="A339" s="10" t="s">
        <v>9</v>
      </c>
      <c r="B339" s="43"/>
      <c r="C339" s="18">
        <f t="shared" si="95"/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40"/>
      <c r="J339" s="37"/>
      <c r="K339" s="37"/>
      <c r="L339" s="37"/>
      <c r="M339" s="37"/>
      <c r="N339" s="37"/>
      <c r="O339" s="37"/>
      <c r="P339" s="37"/>
      <c r="Q339" s="9"/>
      <c r="R339" s="9"/>
      <c r="S339" s="9"/>
      <c r="T339" s="9"/>
    </row>
    <row r="340" spans="1:20" ht="15.75" customHeight="1" x14ac:dyDescent="0.25">
      <c r="A340" s="10" t="s">
        <v>24</v>
      </c>
      <c r="B340" s="43"/>
      <c r="C340" s="18">
        <f t="shared" si="95"/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40"/>
      <c r="J340" s="37"/>
      <c r="K340" s="37"/>
      <c r="L340" s="37"/>
      <c r="M340" s="37"/>
      <c r="N340" s="37"/>
      <c r="O340" s="37"/>
      <c r="P340" s="37"/>
      <c r="Q340" s="9"/>
      <c r="R340" s="9"/>
      <c r="S340" s="9"/>
      <c r="T340" s="9"/>
    </row>
    <row r="341" spans="1:20" ht="15.75" customHeight="1" x14ac:dyDescent="0.25">
      <c r="A341" s="10" t="s">
        <v>8</v>
      </c>
      <c r="B341" s="43"/>
      <c r="C341" s="18">
        <f t="shared" si="95"/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40"/>
      <c r="J341" s="37"/>
      <c r="K341" s="37"/>
      <c r="L341" s="37"/>
      <c r="M341" s="37"/>
      <c r="N341" s="37"/>
      <c r="O341" s="37"/>
      <c r="P341" s="37"/>
      <c r="Q341" s="9"/>
      <c r="R341" s="9"/>
      <c r="S341" s="9"/>
      <c r="T341" s="9"/>
    </row>
    <row r="342" spans="1:20" ht="15.75" customHeight="1" x14ac:dyDescent="0.25">
      <c r="A342" s="10" t="s">
        <v>25</v>
      </c>
      <c r="B342" s="44"/>
      <c r="C342" s="18">
        <f t="shared" si="95"/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41"/>
      <c r="J342" s="38"/>
      <c r="K342" s="38"/>
      <c r="L342" s="38"/>
      <c r="M342" s="38"/>
      <c r="N342" s="38"/>
      <c r="O342" s="38"/>
      <c r="P342" s="38"/>
      <c r="Q342" s="9"/>
      <c r="R342" s="9"/>
      <c r="S342" s="9"/>
      <c r="T342" s="9"/>
    </row>
    <row r="343" spans="1:20" ht="35.25" customHeight="1" x14ac:dyDescent="0.25">
      <c r="A343" s="47" t="s">
        <v>37</v>
      </c>
      <c r="B343" s="48"/>
      <c r="C343" s="17">
        <f>D343+E343+F343+G343+H343</f>
        <v>2085.6999999999998</v>
      </c>
      <c r="D343" s="17">
        <f>D348+D353+D358+D363</f>
        <v>800</v>
      </c>
      <c r="E343" s="17">
        <f t="shared" ref="E343:H343" si="96">E348+E353+E358+E363</f>
        <v>600.79999999999995</v>
      </c>
      <c r="F343" s="17">
        <f t="shared" si="96"/>
        <v>684.9</v>
      </c>
      <c r="G343" s="17">
        <f t="shared" si="96"/>
        <v>0</v>
      </c>
      <c r="H343" s="17">
        <f t="shared" si="96"/>
        <v>0</v>
      </c>
      <c r="I343" s="12"/>
      <c r="J343" s="14"/>
      <c r="K343" s="14"/>
      <c r="L343" s="14"/>
      <c r="M343" s="14"/>
      <c r="N343" s="14"/>
      <c r="O343" s="14"/>
      <c r="P343" s="14"/>
      <c r="Q343" s="9"/>
      <c r="R343" s="9"/>
      <c r="S343" s="9"/>
      <c r="T343" s="9"/>
    </row>
    <row r="344" spans="1:20" ht="15.75" customHeight="1" x14ac:dyDescent="0.25">
      <c r="A344" s="49" t="s">
        <v>9</v>
      </c>
      <c r="B344" s="50"/>
      <c r="C344" s="17">
        <f>D344+E344+F344+G344+H344</f>
        <v>0</v>
      </c>
      <c r="D344" s="17">
        <f>D349+D354+D359+D364</f>
        <v>0</v>
      </c>
      <c r="E344" s="17">
        <f t="shared" ref="E344:H344" si="97">E349+E354+E359+E364</f>
        <v>0</v>
      </c>
      <c r="F344" s="17">
        <f t="shared" si="97"/>
        <v>0</v>
      </c>
      <c r="G344" s="17">
        <f t="shared" si="97"/>
        <v>0</v>
      </c>
      <c r="H344" s="17">
        <f t="shared" si="97"/>
        <v>0</v>
      </c>
      <c r="I344" s="12"/>
      <c r="J344" s="14"/>
      <c r="K344" s="14"/>
      <c r="L344" s="14"/>
      <c r="M344" s="14"/>
      <c r="N344" s="14"/>
      <c r="O344" s="14"/>
      <c r="P344" s="14"/>
      <c r="Q344" s="9"/>
      <c r="R344" s="9"/>
      <c r="S344" s="9"/>
      <c r="T344" s="9"/>
    </row>
    <row r="345" spans="1:20" ht="15.75" customHeight="1" x14ac:dyDescent="0.25">
      <c r="A345" s="49" t="s">
        <v>24</v>
      </c>
      <c r="B345" s="50"/>
      <c r="C345" s="17">
        <f>D345+E345+F345+G345+H345</f>
        <v>0</v>
      </c>
      <c r="D345" s="17">
        <f t="shared" ref="D345:H345" si="98">D350+D355+D360+D365</f>
        <v>0</v>
      </c>
      <c r="E345" s="17">
        <f t="shared" si="98"/>
        <v>0</v>
      </c>
      <c r="F345" s="17">
        <f t="shared" si="98"/>
        <v>0</v>
      </c>
      <c r="G345" s="17">
        <f t="shared" si="98"/>
        <v>0</v>
      </c>
      <c r="H345" s="17">
        <f t="shared" si="98"/>
        <v>0</v>
      </c>
      <c r="I345" s="12"/>
      <c r="J345" s="14"/>
      <c r="K345" s="14"/>
      <c r="L345" s="14"/>
      <c r="M345" s="14"/>
      <c r="N345" s="14"/>
      <c r="O345" s="14"/>
      <c r="P345" s="14"/>
      <c r="Q345" s="9"/>
      <c r="R345" s="9"/>
      <c r="S345" s="9"/>
      <c r="T345" s="9"/>
    </row>
    <row r="346" spans="1:20" ht="15.75" customHeight="1" x14ac:dyDescent="0.25">
      <c r="A346" s="49" t="s">
        <v>8</v>
      </c>
      <c r="B346" s="50"/>
      <c r="C346" s="17">
        <f>D346+E346+F346+G346+H346</f>
        <v>2085.6999999999998</v>
      </c>
      <c r="D346" s="17">
        <f t="shared" ref="D346:H346" si="99">D351+D356+D361+D366</f>
        <v>800</v>
      </c>
      <c r="E346" s="17">
        <f t="shared" si="99"/>
        <v>600.79999999999995</v>
      </c>
      <c r="F346" s="17">
        <f t="shared" si="99"/>
        <v>684.9</v>
      </c>
      <c r="G346" s="17">
        <f t="shared" si="99"/>
        <v>0</v>
      </c>
      <c r="H346" s="17">
        <f t="shared" si="99"/>
        <v>0</v>
      </c>
      <c r="I346" s="12"/>
      <c r="J346" s="14"/>
      <c r="K346" s="14"/>
      <c r="L346" s="14"/>
      <c r="M346" s="14"/>
      <c r="N346" s="14"/>
      <c r="O346" s="14"/>
      <c r="P346" s="14"/>
      <c r="Q346" s="9"/>
      <c r="R346" s="9"/>
      <c r="S346" s="9"/>
      <c r="T346" s="9"/>
    </row>
    <row r="347" spans="1:20" ht="15.75" customHeight="1" x14ac:dyDescent="0.25">
      <c r="A347" s="49" t="s">
        <v>25</v>
      </c>
      <c r="B347" s="50"/>
      <c r="C347" s="17">
        <f>D347+E347+F347+G347+H347</f>
        <v>0</v>
      </c>
      <c r="D347" s="17">
        <f t="shared" ref="D347:H347" si="100">D352+D357+D362+D367</f>
        <v>0</v>
      </c>
      <c r="E347" s="17">
        <f t="shared" si="100"/>
        <v>0</v>
      </c>
      <c r="F347" s="17">
        <f t="shared" si="100"/>
        <v>0</v>
      </c>
      <c r="G347" s="17">
        <f t="shared" si="100"/>
        <v>0</v>
      </c>
      <c r="H347" s="17">
        <f t="shared" si="100"/>
        <v>0</v>
      </c>
      <c r="I347" s="12"/>
      <c r="J347" s="14"/>
      <c r="K347" s="14"/>
      <c r="L347" s="14"/>
      <c r="M347" s="14"/>
      <c r="N347" s="14"/>
      <c r="O347" s="14"/>
      <c r="P347" s="14"/>
      <c r="Q347" s="9"/>
      <c r="R347" s="9"/>
      <c r="S347" s="9"/>
      <c r="T347" s="9"/>
    </row>
    <row r="348" spans="1:20" ht="36.75" customHeight="1" x14ac:dyDescent="0.25">
      <c r="A348" s="23" t="s">
        <v>38</v>
      </c>
      <c r="B348" s="42" t="s">
        <v>31</v>
      </c>
      <c r="C348" s="20">
        <f t="shared" ref="C348:C362" si="101">E348+F348+H348+D348+G348</f>
        <v>470.8</v>
      </c>
      <c r="D348" s="20">
        <f>D349+D350+D351+D352</f>
        <v>300</v>
      </c>
      <c r="E348" s="20">
        <f>E349+E350+E351+E352</f>
        <v>50.8</v>
      </c>
      <c r="F348" s="20">
        <f>F349+F350+F351+F352</f>
        <v>120</v>
      </c>
      <c r="G348" s="20">
        <f>G349+G350+G351+G352</f>
        <v>0</v>
      </c>
      <c r="H348" s="20">
        <f>H349+H350+H351+H352</f>
        <v>0</v>
      </c>
      <c r="I348" s="39" t="s">
        <v>73</v>
      </c>
      <c r="J348" s="36" t="s">
        <v>12</v>
      </c>
      <c r="K348" s="36">
        <v>43</v>
      </c>
      <c r="L348" s="36">
        <v>100</v>
      </c>
      <c r="M348" s="36">
        <v>100</v>
      </c>
      <c r="N348" s="36">
        <v>100</v>
      </c>
      <c r="O348" s="36">
        <v>100</v>
      </c>
      <c r="P348" s="36">
        <v>100</v>
      </c>
      <c r="Q348" s="9"/>
      <c r="R348" s="9"/>
      <c r="S348" s="9"/>
      <c r="T348" s="9"/>
    </row>
    <row r="349" spans="1:20" ht="15.75" customHeight="1" x14ac:dyDescent="0.25">
      <c r="A349" s="10" t="s">
        <v>9</v>
      </c>
      <c r="B349" s="43"/>
      <c r="C349" s="18">
        <f t="shared" si="101"/>
        <v>0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40"/>
      <c r="J349" s="37"/>
      <c r="K349" s="37"/>
      <c r="L349" s="37"/>
      <c r="M349" s="37"/>
      <c r="N349" s="37"/>
      <c r="O349" s="37"/>
      <c r="P349" s="37"/>
      <c r="Q349" s="9"/>
      <c r="R349" s="9"/>
      <c r="S349" s="9"/>
      <c r="T349" s="9"/>
    </row>
    <row r="350" spans="1:20" ht="15.75" customHeight="1" x14ac:dyDescent="0.25">
      <c r="A350" s="10" t="s">
        <v>24</v>
      </c>
      <c r="B350" s="43"/>
      <c r="C350" s="18">
        <f t="shared" si="101"/>
        <v>0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40"/>
      <c r="J350" s="37"/>
      <c r="K350" s="37"/>
      <c r="L350" s="37"/>
      <c r="M350" s="37"/>
      <c r="N350" s="37"/>
      <c r="O350" s="37"/>
      <c r="P350" s="37"/>
      <c r="Q350" s="9"/>
      <c r="R350" s="9"/>
      <c r="S350" s="9"/>
      <c r="T350" s="9"/>
    </row>
    <row r="351" spans="1:20" ht="15.75" customHeight="1" x14ac:dyDescent="0.25">
      <c r="A351" s="10" t="s">
        <v>8</v>
      </c>
      <c r="B351" s="43"/>
      <c r="C351" s="18">
        <f t="shared" si="101"/>
        <v>470.8</v>
      </c>
      <c r="D351" s="18">
        <v>300</v>
      </c>
      <c r="E351" s="18">
        <v>50.8</v>
      </c>
      <c r="F351" s="18">
        <v>120</v>
      </c>
      <c r="G351" s="18">
        <v>0</v>
      </c>
      <c r="H351" s="18">
        <v>0</v>
      </c>
      <c r="I351" s="40"/>
      <c r="J351" s="37"/>
      <c r="K351" s="37"/>
      <c r="L351" s="37"/>
      <c r="M351" s="37"/>
      <c r="N351" s="37"/>
      <c r="O351" s="37"/>
      <c r="P351" s="37"/>
      <c r="Q351" s="9"/>
      <c r="R351" s="9"/>
      <c r="S351" s="9"/>
      <c r="T351" s="9"/>
    </row>
    <row r="352" spans="1:20" ht="15.75" customHeight="1" x14ac:dyDescent="0.25">
      <c r="A352" s="10" t="s">
        <v>25</v>
      </c>
      <c r="B352" s="44"/>
      <c r="C352" s="18">
        <f t="shared" si="101"/>
        <v>0</v>
      </c>
      <c r="D352" s="18">
        <v>0</v>
      </c>
      <c r="E352" s="18">
        <v>0</v>
      </c>
      <c r="F352" s="18">
        <v>0</v>
      </c>
      <c r="G352" s="18">
        <v>0</v>
      </c>
      <c r="H352" s="18">
        <v>0</v>
      </c>
      <c r="I352" s="41"/>
      <c r="J352" s="38"/>
      <c r="K352" s="38"/>
      <c r="L352" s="38"/>
      <c r="M352" s="38"/>
      <c r="N352" s="38"/>
      <c r="O352" s="38"/>
      <c r="P352" s="38"/>
      <c r="Q352" s="9"/>
      <c r="R352" s="9"/>
      <c r="S352" s="9"/>
      <c r="T352" s="9"/>
    </row>
    <row r="353" spans="1:20" ht="50.25" customHeight="1" x14ac:dyDescent="0.25">
      <c r="A353" s="23" t="s">
        <v>39</v>
      </c>
      <c r="B353" s="42" t="s">
        <v>31</v>
      </c>
      <c r="C353" s="20">
        <f t="shared" si="101"/>
        <v>1600</v>
      </c>
      <c r="D353" s="20">
        <f>D354+D355+D356+D357</f>
        <v>500</v>
      </c>
      <c r="E353" s="20">
        <f>E354+E355+E356+E357</f>
        <v>550</v>
      </c>
      <c r="F353" s="20">
        <f>F354+F355+F356+F357</f>
        <v>550</v>
      </c>
      <c r="G353" s="20">
        <f>G354+G355+G356+G357</f>
        <v>0</v>
      </c>
      <c r="H353" s="20">
        <f>H354+H355+H356+H357</f>
        <v>0</v>
      </c>
      <c r="I353" s="39" t="s">
        <v>174</v>
      </c>
      <c r="J353" s="36" t="s">
        <v>12</v>
      </c>
      <c r="K353" s="36">
        <v>3</v>
      </c>
      <c r="L353" s="36">
        <v>5</v>
      </c>
      <c r="M353" s="36">
        <v>6</v>
      </c>
      <c r="N353" s="36">
        <v>7</v>
      </c>
      <c r="O353" s="36">
        <v>8</v>
      </c>
      <c r="P353" s="36">
        <v>10</v>
      </c>
      <c r="Q353" s="9"/>
      <c r="R353" s="9"/>
      <c r="S353" s="9"/>
      <c r="T353" s="9"/>
    </row>
    <row r="354" spans="1:20" ht="15.75" customHeight="1" x14ac:dyDescent="0.25">
      <c r="A354" s="10" t="s">
        <v>9</v>
      </c>
      <c r="B354" s="43"/>
      <c r="C354" s="18">
        <f t="shared" si="101"/>
        <v>0</v>
      </c>
      <c r="D354" s="18">
        <v>0</v>
      </c>
      <c r="E354" s="18">
        <v>0</v>
      </c>
      <c r="F354" s="18">
        <v>0</v>
      </c>
      <c r="G354" s="18">
        <v>0</v>
      </c>
      <c r="H354" s="18">
        <v>0</v>
      </c>
      <c r="I354" s="40"/>
      <c r="J354" s="37"/>
      <c r="K354" s="37"/>
      <c r="L354" s="37"/>
      <c r="M354" s="37"/>
      <c r="N354" s="37"/>
      <c r="O354" s="37"/>
      <c r="P354" s="37"/>
      <c r="Q354" s="9"/>
      <c r="R354" s="9"/>
      <c r="S354" s="9"/>
      <c r="T354" s="9"/>
    </row>
    <row r="355" spans="1:20" ht="15.75" customHeight="1" x14ac:dyDescent="0.25">
      <c r="A355" s="10" t="s">
        <v>24</v>
      </c>
      <c r="B355" s="43"/>
      <c r="C355" s="18">
        <f t="shared" si="101"/>
        <v>0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40"/>
      <c r="J355" s="37"/>
      <c r="K355" s="37"/>
      <c r="L355" s="37"/>
      <c r="M355" s="37"/>
      <c r="N355" s="37"/>
      <c r="O355" s="37"/>
      <c r="P355" s="37"/>
      <c r="Q355" s="9"/>
      <c r="R355" s="9"/>
      <c r="S355" s="9"/>
      <c r="T355" s="9"/>
    </row>
    <row r="356" spans="1:20" ht="15.75" customHeight="1" x14ac:dyDescent="0.25">
      <c r="A356" s="10" t="s">
        <v>8</v>
      </c>
      <c r="B356" s="43"/>
      <c r="C356" s="18">
        <f t="shared" si="101"/>
        <v>1600</v>
      </c>
      <c r="D356" s="18">
        <v>500</v>
      </c>
      <c r="E356" s="18">
        <v>550</v>
      </c>
      <c r="F356" s="18">
        <v>550</v>
      </c>
      <c r="G356" s="18">
        <v>0</v>
      </c>
      <c r="H356" s="18">
        <v>0</v>
      </c>
      <c r="I356" s="40"/>
      <c r="J356" s="37"/>
      <c r="K356" s="37"/>
      <c r="L356" s="37"/>
      <c r="M356" s="37"/>
      <c r="N356" s="37"/>
      <c r="O356" s="37"/>
      <c r="P356" s="37"/>
      <c r="Q356" s="9"/>
      <c r="R356" s="9"/>
      <c r="S356" s="9"/>
      <c r="T356" s="9"/>
    </row>
    <row r="357" spans="1:20" ht="15.75" customHeight="1" x14ac:dyDescent="0.25">
      <c r="A357" s="10" t="s">
        <v>25</v>
      </c>
      <c r="B357" s="44"/>
      <c r="C357" s="18">
        <f t="shared" si="101"/>
        <v>0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41"/>
      <c r="J357" s="38"/>
      <c r="K357" s="38"/>
      <c r="L357" s="38"/>
      <c r="M357" s="38"/>
      <c r="N357" s="38"/>
      <c r="O357" s="38"/>
      <c r="P357" s="38"/>
      <c r="Q357" s="9"/>
      <c r="R357" s="9"/>
      <c r="S357" s="9"/>
      <c r="T357" s="9"/>
    </row>
    <row r="358" spans="1:20" ht="50.25" customHeight="1" x14ac:dyDescent="0.25">
      <c r="A358" s="23" t="s">
        <v>40</v>
      </c>
      <c r="B358" s="42" t="s">
        <v>31</v>
      </c>
      <c r="C358" s="20">
        <f t="shared" si="101"/>
        <v>0</v>
      </c>
      <c r="D358" s="20">
        <f>D359+D360+D361+D362</f>
        <v>0</v>
      </c>
      <c r="E358" s="20">
        <f>E359+E360+E361+E362</f>
        <v>0</v>
      </c>
      <c r="F358" s="20">
        <f>F359+F360+F361+F362</f>
        <v>0</v>
      </c>
      <c r="G358" s="20">
        <f>G359+G360+G361+G362</f>
        <v>0</v>
      </c>
      <c r="H358" s="20">
        <f>H359+H360+H361+H362</f>
        <v>0</v>
      </c>
      <c r="I358" s="39" t="s">
        <v>74</v>
      </c>
      <c r="J358" s="36" t="s">
        <v>12</v>
      </c>
      <c r="K358" s="36">
        <v>77</v>
      </c>
      <c r="L358" s="36">
        <v>80</v>
      </c>
      <c r="M358" s="36">
        <v>85</v>
      </c>
      <c r="N358" s="36">
        <v>85</v>
      </c>
      <c r="O358" s="36">
        <v>90</v>
      </c>
      <c r="P358" s="36">
        <v>90</v>
      </c>
      <c r="Q358" s="9"/>
      <c r="R358" s="9"/>
      <c r="S358" s="9"/>
      <c r="T358" s="9"/>
    </row>
    <row r="359" spans="1:20" ht="15.75" customHeight="1" x14ac:dyDescent="0.25">
      <c r="A359" s="10" t="s">
        <v>9</v>
      </c>
      <c r="B359" s="43"/>
      <c r="C359" s="18">
        <f t="shared" si="101"/>
        <v>0</v>
      </c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40"/>
      <c r="J359" s="37"/>
      <c r="K359" s="37"/>
      <c r="L359" s="37"/>
      <c r="M359" s="37"/>
      <c r="N359" s="37"/>
      <c r="O359" s="37"/>
      <c r="P359" s="37"/>
      <c r="Q359" s="9"/>
      <c r="R359" s="9"/>
      <c r="S359" s="9"/>
      <c r="T359" s="9"/>
    </row>
    <row r="360" spans="1:20" ht="15.75" customHeight="1" x14ac:dyDescent="0.25">
      <c r="A360" s="10" t="s">
        <v>24</v>
      </c>
      <c r="B360" s="43"/>
      <c r="C360" s="18">
        <f t="shared" si="101"/>
        <v>0</v>
      </c>
      <c r="D360" s="18">
        <v>0</v>
      </c>
      <c r="E360" s="18">
        <v>0</v>
      </c>
      <c r="F360" s="18">
        <v>0</v>
      </c>
      <c r="G360" s="18">
        <v>0</v>
      </c>
      <c r="H360" s="18">
        <v>0</v>
      </c>
      <c r="I360" s="40"/>
      <c r="J360" s="37"/>
      <c r="K360" s="37"/>
      <c r="L360" s="37"/>
      <c r="M360" s="37"/>
      <c r="N360" s="37"/>
      <c r="O360" s="37"/>
      <c r="P360" s="37"/>
      <c r="Q360" s="9"/>
      <c r="R360" s="9"/>
      <c r="S360" s="9"/>
      <c r="T360" s="9"/>
    </row>
    <row r="361" spans="1:20" ht="15.75" customHeight="1" x14ac:dyDescent="0.25">
      <c r="A361" s="10" t="s">
        <v>8</v>
      </c>
      <c r="B361" s="43"/>
      <c r="C361" s="18">
        <f t="shared" si="101"/>
        <v>0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40"/>
      <c r="J361" s="37"/>
      <c r="K361" s="37"/>
      <c r="L361" s="37"/>
      <c r="M361" s="37"/>
      <c r="N361" s="37"/>
      <c r="O361" s="37"/>
      <c r="P361" s="37"/>
      <c r="Q361" s="9"/>
      <c r="R361" s="9"/>
      <c r="S361" s="9"/>
      <c r="T361" s="9"/>
    </row>
    <row r="362" spans="1:20" ht="15.75" customHeight="1" x14ac:dyDescent="0.25">
      <c r="A362" s="10" t="s">
        <v>25</v>
      </c>
      <c r="B362" s="44"/>
      <c r="C362" s="18">
        <f t="shared" si="101"/>
        <v>0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41"/>
      <c r="J362" s="38"/>
      <c r="K362" s="38"/>
      <c r="L362" s="38"/>
      <c r="M362" s="38"/>
      <c r="N362" s="38"/>
      <c r="O362" s="38"/>
      <c r="P362" s="38"/>
      <c r="Q362" s="9"/>
      <c r="R362" s="9"/>
      <c r="S362" s="9"/>
      <c r="T362" s="9"/>
    </row>
    <row r="363" spans="1:20" ht="50.25" customHeight="1" x14ac:dyDescent="0.25">
      <c r="A363" s="34" t="s">
        <v>225</v>
      </c>
      <c r="B363" s="42" t="s">
        <v>31</v>
      </c>
      <c r="C363" s="20">
        <f t="shared" ref="C363:C367" si="102">E363+F363+H363+D363+G363</f>
        <v>14.9</v>
      </c>
      <c r="D363" s="20">
        <f>D364+D365+D366+D367</f>
        <v>0</v>
      </c>
      <c r="E363" s="20">
        <f>E364+E365+E366+E367</f>
        <v>0</v>
      </c>
      <c r="F363" s="20">
        <f>F364+F365+F366+F367</f>
        <v>14.9</v>
      </c>
      <c r="G363" s="20">
        <f>G364+G365+G366+G367</f>
        <v>0</v>
      </c>
      <c r="H363" s="20">
        <f>H364+H365+H366+H367</f>
        <v>0</v>
      </c>
      <c r="I363" s="39" t="s">
        <v>226</v>
      </c>
      <c r="J363" s="36" t="s">
        <v>26</v>
      </c>
      <c r="K363" s="36" t="s">
        <v>28</v>
      </c>
      <c r="L363" s="36" t="s">
        <v>28</v>
      </c>
      <c r="M363" s="36" t="s">
        <v>28</v>
      </c>
      <c r="N363" s="36" t="s">
        <v>27</v>
      </c>
      <c r="O363" s="36" t="s">
        <v>27</v>
      </c>
      <c r="P363" s="36" t="s">
        <v>27</v>
      </c>
      <c r="Q363" s="9"/>
      <c r="R363" s="9"/>
      <c r="S363" s="9"/>
      <c r="T363" s="9"/>
    </row>
    <row r="364" spans="1:20" ht="15.75" customHeight="1" x14ac:dyDescent="0.25">
      <c r="A364" s="10" t="s">
        <v>9</v>
      </c>
      <c r="B364" s="43"/>
      <c r="C364" s="18">
        <f t="shared" si="102"/>
        <v>0</v>
      </c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40"/>
      <c r="J364" s="37"/>
      <c r="K364" s="37"/>
      <c r="L364" s="37"/>
      <c r="M364" s="37"/>
      <c r="N364" s="37"/>
      <c r="O364" s="37"/>
      <c r="P364" s="37"/>
      <c r="Q364" s="9"/>
      <c r="R364" s="9"/>
      <c r="S364" s="9"/>
      <c r="T364" s="9"/>
    </row>
    <row r="365" spans="1:20" ht="15.75" customHeight="1" x14ac:dyDescent="0.25">
      <c r="A365" s="10" t="s">
        <v>24</v>
      </c>
      <c r="B365" s="43"/>
      <c r="C365" s="18">
        <f t="shared" si="102"/>
        <v>0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40"/>
      <c r="J365" s="37"/>
      <c r="K365" s="37"/>
      <c r="L365" s="37"/>
      <c r="M365" s="37"/>
      <c r="N365" s="37"/>
      <c r="O365" s="37"/>
      <c r="P365" s="37"/>
      <c r="Q365" s="9"/>
      <c r="R365" s="9"/>
      <c r="S365" s="9"/>
      <c r="T365" s="9"/>
    </row>
    <row r="366" spans="1:20" ht="15.75" customHeight="1" x14ac:dyDescent="0.25">
      <c r="A366" s="10" t="s">
        <v>8</v>
      </c>
      <c r="B366" s="43"/>
      <c r="C366" s="18">
        <f t="shared" si="102"/>
        <v>14.9</v>
      </c>
      <c r="D366" s="18">
        <v>0</v>
      </c>
      <c r="E366" s="18">
        <v>0</v>
      </c>
      <c r="F366" s="18">
        <v>14.9</v>
      </c>
      <c r="G366" s="18">
        <v>0</v>
      </c>
      <c r="H366" s="18">
        <v>0</v>
      </c>
      <c r="I366" s="40"/>
      <c r="J366" s="37"/>
      <c r="K366" s="37"/>
      <c r="L366" s="37"/>
      <c r="M366" s="37"/>
      <c r="N366" s="37"/>
      <c r="O366" s="37"/>
      <c r="P366" s="37"/>
      <c r="Q366" s="9"/>
      <c r="R366" s="9"/>
      <c r="S366" s="9"/>
      <c r="T366" s="9"/>
    </row>
    <row r="367" spans="1:20" ht="15.75" customHeight="1" x14ac:dyDescent="0.25">
      <c r="A367" s="10" t="s">
        <v>25</v>
      </c>
      <c r="B367" s="44"/>
      <c r="C367" s="18">
        <f t="shared" si="102"/>
        <v>0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41"/>
      <c r="J367" s="38"/>
      <c r="K367" s="38"/>
      <c r="L367" s="38"/>
      <c r="M367" s="38"/>
      <c r="N367" s="38"/>
      <c r="O367" s="38"/>
      <c r="P367" s="38"/>
      <c r="Q367" s="9"/>
      <c r="R367" s="9"/>
      <c r="S367" s="9"/>
      <c r="T367" s="9"/>
    </row>
    <row r="368" spans="1:20" ht="35.25" customHeight="1" x14ac:dyDescent="0.25">
      <c r="A368" s="47" t="s">
        <v>41</v>
      </c>
      <c r="B368" s="48"/>
      <c r="C368" s="17">
        <f>D368+E368+F368+G368+H368</f>
        <v>0</v>
      </c>
      <c r="D368" s="17">
        <f t="shared" ref="D368:H372" si="103">D373+D378</f>
        <v>0</v>
      </c>
      <c r="E368" s="17">
        <f t="shared" si="103"/>
        <v>0</v>
      </c>
      <c r="F368" s="17">
        <f t="shared" si="103"/>
        <v>0</v>
      </c>
      <c r="G368" s="17">
        <f t="shared" si="103"/>
        <v>0</v>
      </c>
      <c r="H368" s="17">
        <f t="shared" si="103"/>
        <v>0</v>
      </c>
      <c r="I368" s="12"/>
      <c r="J368" s="14"/>
      <c r="K368" s="14"/>
      <c r="L368" s="14"/>
      <c r="M368" s="14"/>
      <c r="N368" s="14"/>
      <c r="O368" s="14"/>
      <c r="P368" s="14"/>
      <c r="Q368" s="9"/>
      <c r="R368" s="9"/>
      <c r="S368" s="9"/>
      <c r="T368" s="9"/>
    </row>
    <row r="369" spans="1:20" ht="15.75" customHeight="1" x14ac:dyDescent="0.25">
      <c r="A369" s="49" t="s">
        <v>9</v>
      </c>
      <c r="B369" s="50"/>
      <c r="C369" s="17">
        <f>D369+E369+F369+G369+H369</f>
        <v>0</v>
      </c>
      <c r="D369" s="17">
        <f t="shared" si="103"/>
        <v>0</v>
      </c>
      <c r="E369" s="17">
        <f t="shared" si="103"/>
        <v>0</v>
      </c>
      <c r="F369" s="17">
        <f t="shared" si="103"/>
        <v>0</v>
      </c>
      <c r="G369" s="17">
        <f t="shared" si="103"/>
        <v>0</v>
      </c>
      <c r="H369" s="17">
        <f t="shared" si="103"/>
        <v>0</v>
      </c>
      <c r="I369" s="12"/>
      <c r="J369" s="14"/>
      <c r="K369" s="14"/>
      <c r="L369" s="14"/>
      <c r="M369" s="14"/>
      <c r="N369" s="14"/>
      <c r="O369" s="14"/>
      <c r="P369" s="14"/>
      <c r="Q369" s="9"/>
      <c r="R369" s="9"/>
      <c r="S369" s="9"/>
      <c r="T369" s="9"/>
    </row>
    <row r="370" spans="1:20" ht="15.75" customHeight="1" x14ac:dyDescent="0.25">
      <c r="A370" s="49" t="s">
        <v>24</v>
      </c>
      <c r="B370" s="50"/>
      <c r="C370" s="17">
        <f>D370+E370+F370+G370+H370</f>
        <v>0</v>
      </c>
      <c r="D370" s="17">
        <f t="shared" si="103"/>
        <v>0</v>
      </c>
      <c r="E370" s="17">
        <f t="shared" si="103"/>
        <v>0</v>
      </c>
      <c r="F370" s="17">
        <f t="shared" si="103"/>
        <v>0</v>
      </c>
      <c r="G370" s="17">
        <f t="shared" si="103"/>
        <v>0</v>
      </c>
      <c r="H370" s="17">
        <f t="shared" si="103"/>
        <v>0</v>
      </c>
      <c r="I370" s="12"/>
      <c r="J370" s="14"/>
      <c r="K370" s="14"/>
      <c r="L370" s="14"/>
      <c r="M370" s="14"/>
      <c r="N370" s="14"/>
      <c r="O370" s="14"/>
      <c r="P370" s="14"/>
      <c r="Q370" s="9"/>
      <c r="R370" s="9"/>
      <c r="S370" s="9"/>
      <c r="T370" s="9"/>
    </row>
    <row r="371" spans="1:20" ht="15.75" customHeight="1" x14ac:dyDescent="0.25">
      <c r="A371" s="49" t="s">
        <v>8</v>
      </c>
      <c r="B371" s="50"/>
      <c r="C371" s="17">
        <f>D371+E371+F371+G371+H371</f>
        <v>0</v>
      </c>
      <c r="D371" s="17">
        <f t="shared" si="103"/>
        <v>0</v>
      </c>
      <c r="E371" s="17">
        <f t="shared" si="103"/>
        <v>0</v>
      </c>
      <c r="F371" s="17">
        <f t="shared" si="103"/>
        <v>0</v>
      </c>
      <c r="G371" s="17">
        <f t="shared" si="103"/>
        <v>0</v>
      </c>
      <c r="H371" s="17">
        <f t="shared" si="103"/>
        <v>0</v>
      </c>
      <c r="I371" s="12"/>
      <c r="J371" s="14"/>
      <c r="K371" s="14"/>
      <c r="L371" s="14"/>
      <c r="M371" s="14"/>
      <c r="N371" s="14"/>
      <c r="O371" s="14"/>
      <c r="P371" s="14"/>
      <c r="Q371" s="9"/>
      <c r="R371" s="9"/>
      <c r="S371" s="9"/>
      <c r="T371" s="9"/>
    </row>
    <row r="372" spans="1:20" ht="15.75" customHeight="1" x14ac:dyDescent="0.25">
      <c r="A372" s="49" t="s">
        <v>25</v>
      </c>
      <c r="B372" s="50"/>
      <c r="C372" s="17">
        <f>D372+E372+F372+G372+H372</f>
        <v>0</v>
      </c>
      <c r="D372" s="17">
        <f t="shared" si="103"/>
        <v>0</v>
      </c>
      <c r="E372" s="17">
        <f t="shared" si="103"/>
        <v>0</v>
      </c>
      <c r="F372" s="17">
        <f t="shared" si="103"/>
        <v>0</v>
      </c>
      <c r="G372" s="17">
        <f t="shared" si="103"/>
        <v>0</v>
      </c>
      <c r="H372" s="17">
        <f t="shared" si="103"/>
        <v>0</v>
      </c>
      <c r="I372" s="12"/>
      <c r="J372" s="14"/>
      <c r="K372" s="14"/>
      <c r="L372" s="14"/>
      <c r="M372" s="14"/>
      <c r="N372" s="14"/>
      <c r="O372" s="14"/>
      <c r="P372" s="14"/>
      <c r="Q372" s="9"/>
      <c r="R372" s="9"/>
      <c r="S372" s="9"/>
      <c r="T372" s="9"/>
    </row>
    <row r="373" spans="1:20" ht="54" customHeight="1" x14ac:dyDescent="0.25">
      <c r="A373" s="23" t="s">
        <v>42</v>
      </c>
      <c r="B373" s="42" t="s">
        <v>31</v>
      </c>
      <c r="C373" s="20">
        <f t="shared" ref="C373:C382" si="104">E373+F373+H373+D373+G373</f>
        <v>0</v>
      </c>
      <c r="D373" s="20">
        <f>D374+D375+D376+D377</f>
        <v>0</v>
      </c>
      <c r="E373" s="20">
        <f>E374+E375+E376+E377</f>
        <v>0</v>
      </c>
      <c r="F373" s="20">
        <f>F374+F375+F376+F377</f>
        <v>0</v>
      </c>
      <c r="G373" s="20">
        <f>G374+G375+G376+G377</f>
        <v>0</v>
      </c>
      <c r="H373" s="20">
        <f>H374+H375+H376+H377</f>
        <v>0</v>
      </c>
      <c r="I373" s="39" t="s">
        <v>75</v>
      </c>
      <c r="J373" s="36" t="s">
        <v>26</v>
      </c>
      <c r="K373" s="36" t="s">
        <v>27</v>
      </c>
      <c r="L373" s="36" t="s">
        <v>27</v>
      </c>
      <c r="M373" s="36" t="s">
        <v>28</v>
      </c>
      <c r="N373" s="36" t="s">
        <v>28</v>
      </c>
      <c r="O373" s="36" t="s">
        <v>28</v>
      </c>
      <c r="P373" s="36" t="s">
        <v>28</v>
      </c>
      <c r="Q373" s="9"/>
      <c r="R373" s="9"/>
      <c r="S373" s="9"/>
      <c r="T373" s="9"/>
    </row>
    <row r="374" spans="1:20" ht="15.75" customHeight="1" x14ac:dyDescent="0.25">
      <c r="A374" s="10" t="s">
        <v>9</v>
      </c>
      <c r="B374" s="43"/>
      <c r="C374" s="18">
        <f t="shared" si="104"/>
        <v>0</v>
      </c>
      <c r="D374" s="18">
        <v>0</v>
      </c>
      <c r="E374" s="18">
        <v>0</v>
      </c>
      <c r="F374" s="18">
        <v>0</v>
      </c>
      <c r="G374" s="18">
        <v>0</v>
      </c>
      <c r="H374" s="18">
        <v>0</v>
      </c>
      <c r="I374" s="40"/>
      <c r="J374" s="37"/>
      <c r="K374" s="37"/>
      <c r="L374" s="37"/>
      <c r="M374" s="37"/>
      <c r="N374" s="37"/>
      <c r="O374" s="37"/>
      <c r="P374" s="37"/>
      <c r="Q374" s="9"/>
      <c r="R374" s="9"/>
      <c r="S374" s="9"/>
      <c r="T374" s="9"/>
    </row>
    <row r="375" spans="1:20" ht="15.75" customHeight="1" x14ac:dyDescent="0.25">
      <c r="A375" s="10" t="s">
        <v>24</v>
      </c>
      <c r="B375" s="43"/>
      <c r="C375" s="18">
        <f t="shared" si="104"/>
        <v>0</v>
      </c>
      <c r="D375" s="18">
        <v>0</v>
      </c>
      <c r="E375" s="18">
        <v>0</v>
      </c>
      <c r="F375" s="18">
        <v>0</v>
      </c>
      <c r="G375" s="18">
        <v>0</v>
      </c>
      <c r="H375" s="18">
        <v>0</v>
      </c>
      <c r="I375" s="40"/>
      <c r="J375" s="37"/>
      <c r="K375" s="37"/>
      <c r="L375" s="37"/>
      <c r="M375" s="37"/>
      <c r="N375" s="37"/>
      <c r="O375" s="37"/>
      <c r="P375" s="37"/>
      <c r="Q375" s="9"/>
      <c r="R375" s="9"/>
      <c r="S375" s="9"/>
      <c r="T375" s="9"/>
    </row>
    <row r="376" spans="1:20" ht="15.75" customHeight="1" x14ac:dyDescent="0.25">
      <c r="A376" s="10" t="s">
        <v>8</v>
      </c>
      <c r="B376" s="43"/>
      <c r="C376" s="18">
        <f t="shared" si="104"/>
        <v>0</v>
      </c>
      <c r="D376" s="18">
        <v>0</v>
      </c>
      <c r="E376" s="18">
        <v>0</v>
      </c>
      <c r="F376" s="18">
        <v>0</v>
      </c>
      <c r="G376" s="18">
        <v>0</v>
      </c>
      <c r="H376" s="18">
        <v>0</v>
      </c>
      <c r="I376" s="40"/>
      <c r="J376" s="37"/>
      <c r="K376" s="37"/>
      <c r="L376" s="37"/>
      <c r="M376" s="37"/>
      <c r="N376" s="37"/>
      <c r="O376" s="37"/>
      <c r="P376" s="37"/>
      <c r="Q376" s="9"/>
      <c r="R376" s="9"/>
      <c r="S376" s="9"/>
      <c r="T376" s="9"/>
    </row>
    <row r="377" spans="1:20" ht="15.75" customHeight="1" x14ac:dyDescent="0.25">
      <c r="A377" s="10" t="s">
        <v>25</v>
      </c>
      <c r="B377" s="44"/>
      <c r="C377" s="18">
        <f t="shared" si="104"/>
        <v>0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41"/>
      <c r="J377" s="38"/>
      <c r="K377" s="38"/>
      <c r="L377" s="38"/>
      <c r="M377" s="38"/>
      <c r="N377" s="38"/>
      <c r="O377" s="38"/>
      <c r="P377" s="38"/>
      <c r="Q377" s="9"/>
      <c r="R377" s="9"/>
      <c r="S377" s="9"/>
      <c r="T377" s="9"/>
    </row>
    <row r="378" spans="1:20" ht="77.25" customHeight="1" x14ac:dyDescent="0.25">
      <c r="A378" s="23" t="s">
        <v>43</v>
      </c>
      <c r="B378" s="42" t="s">
        <v>31</v>
      </c>
      <c r="C378" s="20">
        <f t="shared" si="104"/>
        <v>0</v>
      </c>
      <c r="D378" s="20">
        <f>D379+D380+D381+D382</f>
        <v>0</v>
      </c>
      <c r="E378" s="20">
        <f>E379+E380+E381+E382</f>
        <v>0</v>
      </c>
      <c r="F378" s="20">
        <f>F379+F380+F381+F382</f>
        <v>0</v>
      </c>
      <c r="G378" s="20">
        <f>G379+G380+G381+G382</f>
        <v>0</v>
      </c>
      <c r="H378" s="20">
        <f>H379+H380+H381+H382</f>
        <v>0</v>
      </c>
      <c r="I378" s="39" t="s">
        <v>101</v>
      </c>
      <c r="J378" s="36" t="s">
        <v>12</v>
      </c>
      <c r="K378" s="36">
        <v>84</v>
      </c>
      <c r="L378" s="36">
        <v>85</v>
      </c>
      <c r="M378" s="36">
        <v>85</v>
      </c>
      <c r="N378" s="36">
        <v>85</v>
      </c>
      <c r="O378" s="36">
        <v>85</v>
      </c>
      <c r="P378" s="36">
        <v>85</v>
      </c>
      <c r="Q378" s="9"/>
      <c r="R378" s="9"/>
      <c r="S378" s="9"/>
      <c r="T378" s="9"/>
    </row>
    <row r="379" spans="1:20" ht="15.75" customHeight="1" x14ac:dyDescent="0.25">
      <c r="A379" s="10" t="s">
        <v>9</v>
      </c>
      <c r="B379" s="43"/>
      <c r="C379" s="18">
        <f t="shared" si="104"/>
        <v>0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40"/>
      <c r="J379" s="37"/>
      <c r="K379" s="37"/>
      <c r="L379" s="37"/>
      <c r="M379" s="37"/>
      <c r="N379" s="37"/>
      <c r="O379" s="37"/>
      <c r="P379" s="37"/>
      <c r="Q379" s="9"/>
      <c r="R379" s="9"/>
      <c r="S379" s="9"/>
      <c r="T379" s="9"/>
    </row>
    <row r="380" spans="1:20" ht="15.75" customHeight="1" x14ac:dyDescent="0.25">
      <c r="A380" s="10" t="s">
        <v>24</v>
      </c>
      <c r="B380" s="43"/>
      <c r="C380" s="18">
        <f t="shared" si="104"/>
        <v>0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40"/>
      <c r="J380" s="37"/>
      <c r="K380" s="37"/>
      <c r="L380" s="37"/>
      <c r="M380" s="37"/>
      <c r="N380" s="37"/>
      <c r="O380" s="37"/>
      <c r="P380" s="37"/>
      <c r="Q380" s="9"/>
      <c r="R380" s="9"/>
      <c r="S380" s="9"/>
      <c r="T380" s="9"/>
    </row>
    <row r="381" spans="1:20" ht="15.75" customHeight="1" x14ac:dyDescent="0.25">
      <c r="A381" s="10" t="s">
        <v>8</v>
      </c>
      <c r="B381" s="43"/>
      <c r="C381" s="18">
        <f t="shared" si="104"/>
        <v>0</v>
      </c>
      <c r="D381" s="18">
        <v>0</v>
      </c>
      <c r="E381" s="18">
        <v>0</v>
      </c>
      <c r="F381" s="18">
        <v>0</v>
      </c>
      <c r="G381" s="18">
        <v>0</v>
      </c>
      <c r="H381" s="18">
        <v>0</v>
      </c>
      <c r="I381" s="40"/>
      <c r="J381" s="37"/>
      <c r="K381" s="37"/>
      <c r="L381" s="37"/>
      <c r="M381" s="37"/>
      <c r="N381" s="37"/>
      <c r="O381" s="37"/>
      <c r="P381" s="37"/>
      <c r="Q381" s="9"/>
      <c r="R381" s="9"/>
      <c r="S381" s="9"/>
      <c r="T381" s="9"/>
    </row>
    <row r="382" spans="1:20" ht="17.25" customHeight="1" x14ac:dyDescent="0.25">
      <c r="A382" s="10" t="s">
        <v>25</v>
      </c>
      <c r="B382" s="44"/>
      <c r="C382" s="18">
        <f t="shared" si="104"/>
        <v>0</v>
      </c>
      <c r="D382" s="18">
        <v>0</v>
      </c>
      <c r="E382" s="18">
        <v>0</v>
      </c>
      <c r="F382" s="18">
        <v>0</v>
      </c>
      <c r="G382" s="18">
        <v>0</v>
      </c>
      <c r="H382" s="18">
        <v>0</v>
      </c>
      <c r="I382" s="41"/>
      <c r="J382" s="38"/>
      <c r="K382" s="38"/>
      <c r="L382" s="38"/>
      <c r="M382" s="38"/>
      <c r="N382" s="38"/>
      <c r="O382" s="38"/>
      <c r="P382" s="38"/>
      <c r="Q382" s="9"/>
      <c r="R382" s="9"/>
      <c r="S382" s="9"/>
      <c r="T382" s="9"/>
    </row>
    <row r="383" spans="1:20" ht="27" customHeight="1" x14ac:dyDescent="0.25">
      <c r="A383" s="47" t="s">
        <v>44</v>
      </c>
      <c r="B383" s="48"/>
      <c r="C383" s="17">
        <f>D383+E383+F383+G383+H383</f>
        <v>100</v>
      </c>
      <c r="D383" s="17">
        <f t="shared" ref="D383:H387" si="105">D388+D393</f>
        <v>100</v>
      </c>
      <c r="E383" s="17">
        <f t="shared" si="105"/>
        <v>0</v>
      </c>
      <c r="F383" s="17">
        <f t="shared" si="105"/>
        <v>0</v>
      </c>
      <c r="G383" s="17">
        <f t="shared" si="105"/>
        <v>0</v>
      </c>
      <c r="H383" s="17">
        <f t="shared" si="105"/>
        <v>0</v>
      </c>
      <c r="I383" s="12"/>
      <c r="J383" s="14"/>
      <c r="K383" s="14"/>
      <c r="L383" s="14"/>
      <c r="M383" s="14"/>
      <c r="N383" s="14"/>
      <c r="O383" s="14"/>
      <c r="P383" s="14"/>
      <c r="Q383" s="9"/>
      <c r="R383" s="9"/>
      <c r="S383" s="9"/>
      <c r="T383" s="9"/>
    </row>
    <row r="384" spans="1:20" ht="18" customHeight="1" x14ac:dyDescent="0.25">
      <c r="A384" s="49" t="s">
        <v>9</v>
      </c>
      <c r="B384" s="50"/>
      <c r="C384" s="17">
        <f>D384+E384+F384+G384+H384</f>
        <v>0</v>
      </c>
      <c r="D384" s="17">
        <f t="shared" si="105"/>
        <v>0</v>
      </c>
      <c r="E384" s="17">
        <f t="shared" si="105"/>
        <v>0</v>
      </c>
      <c r="F384" s="17">
        <f t="shared" si="105"/>
        <v>0</v>
      </c>
      <c r="G384" s="17">
        <f t="shared" si="105"/>
        <v>0</v>
      </c>
      <c r="H384" s="17">
        <f t="shared" si="105"/>
        <v>0</v>
      </c>
      <c r="I384" s="12"/>
      <c r="J384" s="14"/>
      <c r="K384" s="14"/>
      <c r="L384" s="14"/>
      <c r="M384" s="14"/>
      <c r="N384" s="14"/>
      <c r="O384" s="14"/>
      <c r="P384" s="14"/>
      <c r="Q384" s="9"/>
      <c r="R384" s="9"/>
      <c r="S384" s="9"/>
      <c r="T384" s="9"/>
    </row>
    <row r="385" spans="1:20" ht="15.75" customHeight="1" x14ac:dyDescent="0.25">
      <c r="A385" s="49" t="s">
        <v>24</v>
      </c>
      <c r="B385" s="50"/>
      <c r="C385" s="17">
        <f>D385+E385+F385+G385+H385</f>
        <v>0</v>
      </c>
      <c r="D385" s="17">
        <f t="shared" si="105"/>
        <v>0</v>
      </c>
      <c r="E385" s="17">
        <f t="shared" si="105"/>
        <v>0</v>
      </c>
      <c r="F385" s="17">
        <f t="shared" si="105"/>
        <v>0</v>
      </c>
      <c r="G385" s="17">
        <f t="shared" si="105"/>
        <v>0</v>
      </c>
      <c r="H385" s="17">
        <f t="shared" si="105"/>
        <v>0</v>
      </c>
      <c r="I385" s="12"/>
      <c r="J385" s="14"/>
      <c r="K385" s="14"/>
      <c r="L385" s="14"/>
      <c r="M385" s="14"/>
      <c r="N385" s="14"/>
      <c r="O385" s="14"/>
      <c r="P385" s="14"/>
      <c r="Q385" s="9"/>
      <c r="R385" s="9"/>
      <c r="S385" s="9"/>
      <c r="T385" s="9"/>
    </row>
    <row r="386" spans="1:20" ht="15.75" customHeight="1" x14ac:dyDescent="0.25">
      <c r="A386" s="49" t="s">
        <v>8</v>
      </c>
      <c r="B386" s="50"/>
      <c r="C386" s="17">
        <f>D386+E386+F386+G386+H386</f>
        <v>100</v>
      </c>
      <c r="D386" s="17">
        <f t="shared" si="105"/>
        <v>100</v>
      </c>
      <c r="E386" s="17">
        <f t="shared" si="105"/>
        <v>0</v>
      </c>
      <c r="F386" s="17">
        <f t="shared" si="105"/>
        <v>0</v>
      </c>
      <c r="G386" s="17">
        <f t="shared" si="105"/>
        <v>0</v>
      </c>
      <c r="H386" s="17">
        <f t="shared" si="105"/>
        <v>0</v>
      </c>
      <c r="I386" s="12"/>
      <c r="J386" s="14"/>
      <c r="K386" s="14"/>
      <c r="L386" s="14"/>
      <c r="M386" s="14"/>
      <c r="N386" s="14"/>
      <c r="O386" s="14"/>
      <c r="P386" s="14"/>
      <c r="Q386" s="9"/>
      <c r="R386" s="9"/>
      <c r="S386" s="9"/>
      <c r="T386" s="9"/>
    </row>
    <row r="387" spans="1:20" ht="15.75" customHeight="1" x14ac:dyDescent="0.25">
      <c r="A387" s="49" t="s">
        <v>25</v>
      </c>
      <c r="B387" s="50"/>
      <c r="C387" s="17">
        <f>D387+E387+F387+G387+H387</f>
        <v>0</v>
      </c>
      <c r="D387" s="17">
        <f t="shared" si="105"/>
        <v>0</v>
      </c>
      <c r="E387" s="17">
        <f t="shared" si="105"/>
        <v>0</v>
      </c>
      <c r="F387" s="17">
        <f t="shared" si="105"/>
        <v>0</v>
      </c>
      <c r="G387" s="17">
        <f t="shared" si="105"/>
        <v>0</v>
      </c>
      <c r="H387" s="17">
        <f t="shared" si="105"/>
        <v>0</v>
      </c>
      <c r="I387" s="12"/>
      <c r="J387" s="14"/>
      <c r="K387" s="14"/>
      <c r="L387" s="14"/>
      <c r="M387" s="14"/>
      <c r="N387" s="14"/>
      <c r="O387" s="14"/>
      <c r="P387" s="14"/>
      <c r="Q387" s="9"/>
      <c r="R387" s="9"/>
      <c r="S387" s="9"/>
      <c r="T387" s="9"/>
    </row>
    <row r="388" spans="1:20" ht="54" customHeight="1" x14ac:dyDescent="0.25">
      <c r="A388" s="23" t="s">
        <v>45</v>
      </c>
      <c r="B388" s="42" t="s">
        <v>31</v>
      </c>
      <c r="C388" s="20">
        <f t="shared" ref="C388:C397" si="106">E388+F388+H388+D388+G388</f>
        <v>50</v>
      </c>
      <c r="D388" s="20">
        <f>D389+D390+D391+D392</f>
        <v>50</v>
      </c>
      <c r="E388" s="20">
        <f>E389+E390+E391+E392</f>
        <v>0</v>
      </c>
      <c r="F388" s="20">
        <f>F389+F390+F391+F392</f>
        <v>0</v>
      </c>
      <c r="G388" s="20">
        <f>G389+G390+G391+G392</f>
        <v>0</v>
      </c>
      <c r="H388" s="20">
        <f>H389+H390+H391+H392</f>
        <v>0</v>
      </c>
      <c r="I388" s="39" t="s">
        <v>205</v>
      </c>
      <c r="J388" s="36" t="s">
        <v>12</v>
      </c>
      <c r="K388" s="36">
        <v>100</v>
      </c>
      <c r="L388" s="36">
        <v>100</v>
      </c>
      <c r="M388" s="36">
        <v>100</v>
      </c>
      <c r="N388" s="36">
        <v>100</v>
      </c>
      <c r="O388" s="36">
        <v>100</v>
      </c>
      <c r="P388" s="36">
        <v>100</v>
      </c>
      <c r="Q388" s="9"/>
      <c r="R388" s="9"/>
      <c r="S388" s="9"/>
      <c r="T388" s="9"/>
    </row>
    <row r="389" spans="1:20" ht="15.75" customHeight="1" x14ac:dyDescent="0.25">
      <c r="A389" s="10" t="s">
        <v>9</v>
      </c>
      <c r="B389" s="43"/>
      <c r="C389" s="18">
        <f t="shared" si="106"/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40"/>
      <c r="J389" s="37"/>
      <c r="K389" s="37"/>
      <c r="L389" s="37"/>
      <c r="M389" s="37"/>
      <c r="N389" s="37"/>
      <c r="O389" s="37"/>
      <c r="P389" s="37"/>
      <c r="Q389" s="9"/>
      <c r="R389" s="9"/>
      <c r="S389" s="9"/>
      <c r="T389" s="9"/>
    </row>
    <row r="390" spans="1:20" ht="15.75" customHeight="1" x14ac:dyDescent="0.25">
      <c r="A390" s="10" t="s">
        <v>24</v>
      </c>
      <c r="B390" s="43"/>
      <c r="C390" s="18">
        <f t="shared" si="106"/>
        <v>0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40"/>
      <c r="J390" s="37"/>
      <c r="K390" s="37"/>
      <c r="L390" s="37"/>
      <c r="M390" s="37"/>
      <c r="N390" s="37"/>
      <c r="O390" s="37"/>
      <c r="P390" s="37"/>
      <c r="Q390" s="9"/>
      <c r="R390" s="9"/>
      <c r="S390" s="9"/>
      <c r="T390" s="9"/>
    </row>
    <row r="391" spans="1:20" ht="15.75" customHeight="1" x14ac:dyDescent="0.25">
      <c r="A391" s="10" t="s">
        <v>8</v>
      </c>
      <c r="B391" s="43"/>
      <c r="C391" s="18">
        <f t="shared" si="106"/>
        <v>50</v>
      </c>
      <c r="D391" s="18">
        <v>50</v>
      </c>
      <c r="E391" s="18">
        <v>0</v>
      </c>
      <c r="F391" s="18">
        <v>0</v>
      </c>
      <c r="G391" s="18">
        <v>0</v>
      </c>
      <c r="H391" s="18">
        <v>0</v>
      </c>
      <c r="I391" s="40"/>
      <c r="J391" s="37"/>
      <c r="K391" s="37"/>
      <c r="L391" s="37"/>
      <c r="M391" s="37"/>
      <c r="N391" s="37"/>
      <c r="O391" s="37"/>
      <c r="P391" s="37"/>
      <c r="Q391" s="9"/>
      <c r="R391" s="9"/>
      <c r="S391" s="9"/>
      <c r="T391" s="9"/>
    </row>
    <row r="392" spans="1:20" ht="15.75" customHeight="1" x14ac:dyDescent="0.25">
      <c r="A392" s="10" t="s">
        <v>25</v>
      </c>
      <c r="B392" s="44"/>
      <c r="C392" s="18">
        <f t="shared" si="106"/>
        <v>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41"/>
      <c r="J392" s="38"/>
      <c r="K392" s="38"/>
      <c r="L392" s="38"/>
      <c r="M392" s="38"/>
      <c r="N392" s="38"/>
      <c r="O392" s="38"/>
      <c r="P392" s="38"/>
      <c r="Q392" s="9"/>
      <c r="R392" s="9"/>
      <c r="S392" s="9"/>
      <c r="T392" s="9"/>
    </row>
    <row r="393" spans="1:20" ht="35.25" customHeight="1" x14ac:dyDescent="0.25">
      <c r="A393" s="23" t="s">
        <v>46</v>
      </c>
      <c r="B393" s="42" t="s">
        <v>31</v>
      </c>
      <c r="C393" s="20">
        <f t="shared" si="106"/>
        <v>50</v>
      </c>
      <c r="D393" s="20">
        <f>D394+D395+D396+D397</f>
        <v>50</v>
      </c>
      <c r="E393" s="20">
        <f>E394+E395+E396+E397</f>
        <v>0</v>
      </c>
      <c r="F393" s="20">
        <f>F394+F395+F396+F397</f>
        <v>0</v>
      </c>
      <c r="G393" s="20">
        <f>G394+G395+G396+G397</f>
        <v>0</v>
      </c>
      <c r="H393" s="20">
        <f>H394+H395+H396+H397</f>
        <v>0</v>
      </c>
      <c r="I393" s="39" t="s">
        <v>76</v>
      </c>
      <c r="J393" s="36" t="s">
        <v>176</v>
      </c>
      <c r="K393" s="36">
        <v>10</v>
      </c>
      <c r="L393" s="36">
        <v>12</v>
      </c>
      <c r="M393" s="36">
        <v>14</v>
      </c>
      <c r="N393" s="36">
        <v>16</v>
      </c>
      <c r="O393" s="36">
        <v>18</v>
      </c>
      <c r="P393" s="36">
        <v>20</v>
      </c>
      <c r="Q393" s="9"/>
      <c r="R393" s="9"/>
      <c r="S393" s="9"/>
      <c r="T393" s="9"/>
    </row>
    <row r="394" spans="1:20" ht="15.75" customHeight="1" x14ac:dyDescent="0.25">
      <c r="A394" s="10" t="s">
        <v>9</v>
      </c>
      <c r="B394" s="43"/>
      <c r="C394" s="18">
        <f t="shared" si="106"/>
        <v>0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40"/>
      <c r="J394" s="37"/>
      <c r="K394" s="37"/>
      <c r="L394" s="37"/>
      <c r="M394" s="37"/>
      <c r="N394" s="37"/>
      <c r="O394" s="37"/>
      <c r="P394" s="37"/>
      <c r="Q394" s="9"/>
      <c r="R394" s="9"/>
      <c r="S394" s="9"/>
      <c r="T394" s="9"/>
    </row>
    <row r="395" spans="1:20" ht="15.75" customHeight="1" x14ac:dyDescent="0.25">
      <c r="A395" s="10" t="s">
        <v>24</v>
      </c>
      <c r="B395" s="43"/>
      <c r="C395" s="18">
        <f t="shared" si="106"/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40"/>
      <c r="J395" s="37"/>
      <c r="K395" s="37"/>
      <c r="L395" s="37"/>
      <c r="M395" s="37"/>
      <c r="N395" s="37"/>
      <c r="O395" s="37"/>
      <c r="P395" s="37"/>
      <c r="Q395" s="9"/>
      <c r="R395" s="9"/>
      <c r="S395" s="9"/>
      <c r="T395" s="9"/>
    </row>
    <row r="396" spans="1:20" ht="15.75" customHeight="1" x14ac:dyDescent="0.25">
      <c r="A396" s="10" t="s">
        <v>8</v>
      </c>
      <c r="B396" s="43"/>
      <c r="C396" s="18">
        <f t="shared" si="106"/>
        <v>50</v>
      </c>
      <c r="D396" s="18">
        <v>50</v>
      </c>
      <c r="E396" s="18">
        <v>0</v>
      </c>
      <c r="F396" s="18">
        <v>0</v>
      </c>
      <c r="G396" s="18">
        <v>0</v>
      </c>
      <c r="H396" s="18">
        <v>0</v>
      </c>
      <c r="I396" s="40"/>
      <c r="J396" s="37"/>
      <c r="K396" s="37"/>
      <c r="L396" s="37"/>
      <c r="M396" s="37"/>
      <c r="N396" s="37"/>
      <c r="O396" s="37"/>
      <c r="P396" s="37"/>
      <c r="Q396" s="9"/>
      <c r="R396" s="9"/>
      <c r="S396" s="9"/>
      <c r="T396" s="9"/>
    </row>
    <row r="397" spans="1:20" ht="15.75" customHeight="1" x14ac:dyDescent="0.25">
      <c r="A397" s="10" t="s">
        <v>25</v>
      </c>
      <c r="B397" s="44"/>
      <c r="C397" s="18">
        <f t="shared" si="106"/>
        <v>0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41"/>
      <c r="J397" s="38"/>
      <c r="K397" s="38"/>
      <c r="L397" s="38"/>
      <c r="M397" s="38"/>
      <c r="N397" s="38"/>
      <c r="O397" s="38"/>
      <c r="P397" s="38"/>
      <c r="Q397" s="9"/>
      <c r="R397" s="9"/>
      <c r="S397" s="9"/>
      <c r="T397" s="9"/>
    </row>
    <row r="398" spans="1:20" ht="36.75" customHeight="1" x14ac:dyDescent="0.25">
      <c r="A398" s="47" t="s">
        <v>88</v>
      </c>
      <c r="B398" s="48"/>
      <c r="C398" s="17">
        <f>D398+E398+F398+G398+H398</f>
        <v>2944.2000000000003</v>
      </c>
      <c r="D398" s="17">
        <f>D403+D408+D413+D418+D423+D428+D433+D438</f>
        <v>550.20000000000005</v>
      </c>
      <c r="E398" s="17">
        <f t="shared" ref="E398:H398" si="107">E403+E408+E413+E418+E423+E428+E433+E438</f>
        <v>673.5</v>
      </c>
      <c r="F398" s="17">
        <f t="shared" si="107"/>
        <v>831.90000000000009</v>
      </c>
      <c r="G398" s="17">
        <f t="shared" si="107"/>
        <v>781.90000000000009</v>
      </c>
      <c r="H398" s="17">
        <f t="shared" si="107"/>
        <v>106.7</v>
      </c>
      <c r="I398" s="12"/>
      <c r="J398" s="14"/>
      <c r="K398" s="14"/>
      <c r="L398" s="14"/>
      <c r="M398" s="14"/>
      <c r="N398" s="14"/>
      <c r="O398" s="14"/>
      <c r="P398" s="14"/>
      <c r="Q398" s="9"/>
      <c r="R398" s="9"/>
      <c r="S398" s="9"/>
      <c r="T398" s="9"/>
    </row>
    <row r="399" spans="1:20" ht="15.75" customHeight="1" x14ac:dyDescent="0.25">
      <c r="A399" s="49" t="s">
        <v>9</v>
      </c>
      <c r="B399" s="50"/>
      <c r="C399" s="17">
        <f>D399+E399+F399+G399+H399</f>
        <v>0</v>
      </c>
      <c r="D399" s="17">
        <f t="shared" ref="D399:H399" si="108">D404+D409+D414+D419+D424+D429+D434+D439</f>
        <v>0</v>
      </c>
      <c r="E399" s="17">
        <f t="shared" si="108"/>
        <v>0</v>
      </c>
      <c r="F399" s="17">
        <f t="shared" si="108"/>
        <v>0</v>
      </c>
      <c r="G399" s="17">
        <f t="shared" si="108"/>
        <v>0</v>
      </c>
      <c r="H399" s="17">
        <f t="shared" si="108"/>
        <v>0</v>
      </c>
      <c r="I399" s="12"/>
      <c r="J399" s="14"/>
      <c r="K399" s="14"/>
      <c r="L399" s="14"/>
      <c r="M399" s="14"/>
      <c r="N399" s="14"/>
      <c r="O399" s="14"/>
      <c r="P399" s="14"/>
      <c r="Q399" s="9"/>
      <c r="R399" s="9"/>
      <c r="S399" s="9"/>
      <c r="T399" s="9"/>
    </row>
    <row r="400" spans="1:20" ht="15.75" customHeight="1" x14ac:dyDescent="0.25">
      <c r="A400" s="49" t="s">
        <v>24</v>
      </c>
      <c r="B400" s="50"/>
      <c r="C400" s="17">
        <f>D400+E400+F400+G400+H400</f>
        <v>0</v>
      </c>
      <c r="D400" s="17">
        <f t="shared" ref="D400:H400" si="109">D405+D410+D415+D420+D425+D430+D435+D440</f>
        <v>0</v>
      </c>
      <c r="E400" s="17">
        <f t="shared" si="109"/>
        <v>0</v>
      </c>
      <c r="F400" s="17">
        <f t="shared" si="109"/>
        <v>0</v>
      </c>
      <c r="G400" s="17">
        <f t="shared" si="109"/>
        <v>0</v>
      </c>
      <c r="H400" s="17">
        <f t="shared" si="109"/>
        <v>0</v>
      </c>
      <c r="I400" s="12"/>
      <c r="J400" s="14"/>
      <c r="K400" s="14"/>
      <c r="L400" s="14"/>
      <c r="M400" s="14"/>
      <c r="N400" s="14"/>
      <c r="O400" s="14"/>
      <c r="P400" s="14"/>
      <c r="Q400" s="9"/>
      <c r="R400" s="9"/>
      <c r="S400" s="9"/>
      <c r="T400" s="9"/>
    </row>
    <row r="401" spans="1:20" ht="15.75" customHeight="1" x14ac:dyDescent="0.25">
      <c r="A401" s="49" t="s">
        <v>8</v>
      </c>
      <c r="B401" s="50"/>
      <c r="C401" s="17">
        <f>D401+E401+F401+G401+H401</f>
        <v>2944.2000000000003</v>
      </c>
      <c r="D401" s="17">
        <f t="shared" ref="D401:H401" si="110">D406+D411+D416+D421+D426+D431+D436+D441</f>
        <v>550.20000000000005</v>
      </c>
      <c r="E401" s="17">
        <f t="shared" si="110"/>
        <v>673.5</v>
      </c>
      <c r="F401" s="17">
        <f t="shared" si="110"/>
        <v>831.90000000000009</v>
      </c>
      <c r="G401" s="17">
        <f t="shared" si="110"/>
        <v>781.90000000000009</v>
      </c>
      <c r="H401" s="17">
        <f t="shared" si="110"/>
        <v>106.7</v>
      </c>
      <c r="I401" s="12"/>
      <c r="J401" s="14"/>
      <c r="K401" s="14"/>
      <c r="L401" s="14"/>
      <c r="M401" s="14"/>
      <c r="N401" s="14"/>
      <c r="O401" s="14"/>
      <c r="P401" s="14"/>
      <c r="Q401" s="9"/>
      <c r="R401" s="9"/>
      <c r="S401" s="9"/>
      <c r="T401" s="9"/>
    </row>
    <row r="402" spans="1:20" ht="15.75" customHeight="1" x14ac:dyDescent="0.25">
      <c r="A402" s="49" t="s">
        <v>25</v>
      </c>
      <c r="B402" s="50"/>
      <c r="C402" s="17">
        <f>D402+E402+F402+G402+H402</f>
        <v>0</v>
      </c>
      <c r="D402" s="17">
        <f t="shared" ref="D402:H402" si="111">D407+D412+D417+D422+D427+D432+D437+D442</f>
        <v>0</v>
      </c>
      <c r="E402" s="17">
        <f t="shared" si="111"/>
        <v>0</v>
      </c>
      <c r="F402" s="17">
        <f t="shared" si="111"/>
        <v>0</v>
      </c>
      <c r="G402" s="17">
        <f t="shared" si="111"/>
        <v>0</v>
      </c>
      <c r="H402" s="17">
        <f t="shared" si="111"/>
        <v>0</v>
      </c>
      <c r="I402" s="12"/>
      <c r="J402" s="14"/>
      <c r="K402" s="14"/>
      <c r="L402" s="14"/>
      <c r="M402" s="14"/>
      <c r="N402" s="14"/>
      <c r="O402" s="14"/>
      <c r="P402" s="14"/>
      <c r="Q402" s="9"/>
      <c r="R402" s="9"/>
      <c r="S402" s="9"/>
      <c r="T402" s="9"/>
    </row>
    <row r="403" spans="1:20" ht="35.25" customHeight="1" x14ac:dyDescent="0.25">
      <c r="A403" s="23" t="s">
        <v>47</v>
      </c>
      <c r="B403" s="42" t="s">
        <v>31</v>
      </c>
      <c r="C403" s="20">
        <f t="shared" ref="C403:C437" si="112">E403+F403+H403+D403+G403</f>
        <v>0</v>
      </c>
      <c r="D403" s="20">
        <f>D404+D405+D406+D407</f>
        <v>0</v>
      </c>
      <c r="E403" s="20">
        <f>E404+E405+E406+E407</f>
        <v>0</v>
      </c>
      <c r="F403" s="20">
        <f>F404+F405+F406+F407</f>
        <v>0</v>
      </c>
      <c r="G403" s="20">
        <f>G404+G405+G406+G407</f>
        <v>0</v>
      </c>
      <c r="H403" s="20">
        <f>H404+H405+H406+H407</f>
        <v>0</v>
      </c>
      <c r="I403" s="39" t="s">
        <v>77</v>
      </c>
      <c r="J403" s="36" t="s">
        <v>26</v>
      </c>
      <c r="K403" s="36" t="s">
        <v>27</v>
      </c>
      <c r="L403" s="36" t="s">
        <v>28</v>
      </c>
      <c r="M403" s="36" t="s">
        <v>28</v>
      </c>
      <c r="N403" s="36" t="s">
        <v>28</v>
      </c>
      <c r="O403" s="36" t="s">
        <v>28</v>
      </c>
      <c r="P403" s="36" t="s">
        <v>28</v>
      </c>
      <c r="Q403" s="9"/>
      <c r="R403" s="9"/>
      <c r="S403" s="9"/>
      <c r="T403" s="9"/>
    </row>
    <row r="404" spans="1:20" ht="15.75" customHeight="1" x14ac:dyDescent="0.25">
      <c r="A404" s="10" t="s">
        <v>9</v>
      </c>
      <c r="B404" s="43"/>
      <c r="C404" s="18">
        <f t="shared" si="112"/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40"/>
      <c r="J404" s="37"/>
      <c r="K404" s="37"/>
      <c r="L404" s="37"/>
      <c r="M404" s="37"/>
      <c r="N404" s="37"/>
      <c r="O404" s="37"/>
      <c r="P404" s="37"/>
      <c r="Q404" s="9"/>
      <c r="R404" s="9"/>
      <c r="S404" s="9"/>
      <c r="T404" s="9"/>
    </row>
    <row r="405" spans="1:20" ht="15.75" customHeight="1" x14ac:dyDescent="0.25">
      <c r="A405" s="10" t="s">
        <v>24</v>
      </c>
      <c r="B405" s="43"/>
      <c r="C405" s="18">
        <f t="shared" si="112"/>
        <v>0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40"/>
      <c r="J405" s="37"/>
      <c r="K405" s="37"/>
      <c r="L405" s="37"/>
      <c r="M405" s="37"/>
      <c r="N405" s="37"/>
      <c r="O405" s="37"/>
      <c r="P405" s="37"/>
      <c r="Q405" s="9"/>
      <c r="R405" s="9"/>
      <c r="S405" s="9"/>
      <c r="T405" s="9"/>
    </row>
    <row r="406" spans="1:20" ht="15.75" customHeight="1" x14ac:dyDescent="0.25">
      <c r="A406" s="10" t="s">
        <v>8</v>
      </c>
      <c r="B406" s="43"/>
      <c r="C406" s="18">
        <f t="shared" si="112"/>
        <v>0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40"/>
      <c r="J406" s="37"/>
      <c r="K406" s="37"/>
      <c r="L406" s="37"/>
      <c r="M406" s="37"/>
      <c r="N406" s="37"/>
      <c r="O406" s="37"/>
      <c r="P406" s="37"/>
      <c r="Q406" s="9"/>
      <c r="R406" s="9"/>
      <c r="S406" s="9"/>
      <c r="T406" s="9"/>
    </row>
    <row r="407" spans="1:20" ht="15.75" customHeight="1" x14ac:dyDescent="0.25">
      <c r="A407" s="10" t="s">
        <v>25</v>
      </c>
      <c r="B407" s="44"/>
      <c r="C407" s="18">
        <f t="shared" si="112"/>
        <v>0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41"/>
      <c r="J407" s="38"/>
      <c r="K407" s="38"/>
      <c r="L407" s="38"/>
      <c r="M407" s="38"/>
      <c r="N407" s="38"/>
      <c r="O407" s="38"/>
      <c r="P407" s="38"/>
      <c r="Q407" s="9"/>
      <c r="R407" s="9"/>
      <c r="S407" s="9"/>
      <c r="T407" s="9"/>
    </row>
    <row r="408" spans="1:20" ht="35.25" customHeight="1" x14ac:dyDescent="0.25">
      <c r="A408" s="23" t="s">
        <v>48</v>
      </c>
      <c r="B408" s="42" t="s">
        <v>31</v>
      </c>
      <c r="C408" s="20">
        <f t="shared" si="112"/>
        <v>0</v>
      </c>
      <c r="D408" s="20">
        <f>D409+D410+D411+D412</f>
        <v>0</v>
      </c>
      <c r="E408" s="20">
        <f>E409+E410+E411+E412</f>
        <v>0</v>
      </c>
      <c r="F408" s="20">
        <f>F409+F410+F411+F412</f>
        <v>0</v>
      </c>
      <c r="G408" s="20">
        <f>G409+G410+G411+G412</f>
        <v>0</v>
      </c>
      <c r="H408" s="20">
        <f>H409+H410+H411+H412</f>
        <v>0</v>
      </c>
      <c r="I408" s="39" t="s">
        <v>78</v>
      </c>
      <c r="J408" s="36" t="s">
        <v>26</v>
      </c>
      <c r="K408" s="36" t="s">
        <v>27</v>
      </c>
      <c r="L408" s="36" t="s">
        <v>28</v>
      </c>
      <c r="M408" s="36" t="s">
        <v>28</v>
      </c>
      <c r="N408" s="36" t="s">
        <v>28</v>
      </c>
      <c r="O408" s="36" t="s">
        <v>28</v>
      </c>
      <c r="P408" s="36" t="s">
        <v>28</v>
      </c>
      <c r="Q408" s="9"/>
      <c r="R408" s="9"/>
      <c r="S408" s="9"/>
      <c r="T408" s="9"/>
    </row>
    <row r="409" spans="1:20" ht="15.75" customHeight="1" x14ac:dyDescent="0.25">
      <c r="A409" s="10" t="s">
        <v>9</v>
      </c>
      <c r="B409" s="43"/>
      <c r="C409" s="18">
        <f t="shared" si="112"/>
        <v>0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40"/>
      <c r="J409" s="37"/>
      <c r="K409" s="37"/>
      <c r="L409" s="37"/>
      <c r="M409" s="37"/>
      <c r="N409" s="37"/>
      <c r="O409" s="37"/>
      <c r="P409" s="37"/>
      <c r="Q409" s="9"/>
      <c r="R409" s="9"/>
      <c r="S409" s="9"/>
      <c r="T409" s="9"/>
    </row>
    <row r="410" spans="1:20" ht="15.75" customHeight="1" x14ac:dyDescent="0.25">
      <c r="A410" s="10" t="s">
        <v>24</v>
      </c>
      <c r="B410" s="43"/>
      <c r="C410" s="18">
        <f t="shared" si="112"/>
        <v>0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40"/>
      <c r="J410" s="37"/>
      <c r="K410" s="37"/>
      <c r="L410" s="37"/>
      <c r="M410" s="37"/>
      <c r="N410" s="37"/>
      <c r="O410" s="37"/>
      <c r="P410" s="37"/>
      <c r="Q410" s="9"/>
      <c r="R410" s="9"/>
      <c r="S410" s="9"/>
      <c r="T410" s="9"/>
    </row>
    <row r="411" spans="1:20" ht="15.75" customHeight="1" x14ac:dyDescent="0.25">
      <c r="A411" s="10" t="s">
        <v>8</v>
      </c>
      <c r="B411" s="43"/>
      <c r="C411" s="18">
        <f t="shared" si="112"/>
        <v>0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40"/>
      <c r="J411" s="37"/>
      <c r="K411" s="37"/>
      <c r="L411" s="37"/>
      <c r="M411" s="37"/>
      <c r="N411" s="37"/>
      <c r="O411" s="37"/>
      <c r="P411" s="37"/>
      <c r="Q411" s="9"/>
      <c r="R411" s="9"/>
      <c r="S411" s="9"/>
      <c r="T411" s="9"/>
    </row>
    <row r="412" spans="1:20" ht="15.75" customHeight="1" x14ac:dyDescent="0.25">
      <c r="A412" s="10" t="s">
        <v>25</v>
      </c>
      <c r="B412" s="44"/>
      <c r="C412" s="18">
        <f t="shared" si="112"/>
        <v>0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41"/>
      <c r="J412" s="38"/>
      <c r="K412" s="38"/>
      <c r="L412" s="38"/>
      <c r="M412" s="38"/>
      <c r="N412" s="38"/>
      <c r="O412" s="38"/>
      <c r="P412" s="38"/>
      <c r="Q412" s="9"/>
      <c r="R412" s="9"/>
      <c r="S412" s="9"/>
      <c r="T412" s="9"/>
    </row>
    <row r="413" spans="1:20" ht="51" customHeight="1" x14ac:dyDescent="0.25">
      <c r="A413" s="23" t="s">
        <v>49</v>
      </c>
      <c r="B413" s="42" t="s">
        <v>31</v>
      </c>
      <c r="C413" s="20">
        <f t="shared" si="112"/>
        <v>40</v>
      </c>
      <c r="D413" s="20">
        <f>D414+D415+D416+D417</f>
        <v>40</v>
      </c>
      <c r="E413" s="20">
        <f>E414+E415+E416+E417</f>
        <v>0</v>
      </c>
      <c r="F413" s="20">
        <f>F414+F415+F416+F417</f>
        <v>0</v>
      </c>
      <c r="G413" s="20">
        <f>G414+G415+G416+G417</f>
        <v>0</v>
      </c>
      <c r="H413" s="20">
        <f>H414+H415+H416+H417</f>
        <v>0</v>
      </c>
      <c r="I413" s="39" t="s">
        <v>102</v>
      </c>
      <c r="J413" s="36" t="s">
        <v>12</v>
      </c>
      <c r="K413" s="36">
        <v>0</v>
      </c>
      <c r="L413" s="36">
        <v>100</v>
      </c>
      <c r="M413" s="36">
        <v>100</v>
      </c>
      <c r="N413" s="36">
        <v>100</v>
      </c>
      <c r="O413" s="36">
        <v>100</v>
      </c>
      <c r="P413" s="36">
        <v>100</v>
      </c>
      <c r="Q413" s="9"/>
      <c r="R413" s="9"/>
      <c r="S413" s="9"/>
      <c r="T413" s="9"/>
    </row>
    <row r="414" spans="1:20" x14ac:dyDescent="0.25">
      <c r="A414" s="10" t="s">
        <v>9</v>
      </c>
      <c r="B414" s="43"/>
      <c r="C414" s="18">
        <f t="shared" si="112"/>
        <v>0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40"/>
      <c r="J414" s="37"/>
      <c r="K414" s="37"/>
      <c r="L414" s="37"/>
      <c r="M414" s="37"/>
      <c r="N414" s="37"/>
      <c r="O414" s="37"/>
      <c r="P414" s="37"/>
      <c r="Q414" s="9"/>
      <c r="R414" s="9"/>
      <c r="S414" s="9"/>
      <c r="T414" s="9"/>
    </row>
    <row r="415" spans="1:20" ht="15.75" customHeight="1" x14ac:dyDescent="0.25">
      <c r="A415" s="10" t="s">
        <v>24</v>
      </c>
      <c r="B415" s="43"/>
      <c r="C415" s="18">
        <f t="shared" si="112"/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40"/>
      <c r="J415" s="37"/>
      <c r="K415" s="37"/>
      <c r="L415" s="37"/>
      <c r="M415" s="37"/>
      <c r="N415" s="37"/>
      <c r="O415" s="37"/>
      <c r="P415" s="37"/>
      <c r="Q415" s="9"/>
      <c r="R415" s="9"/>
      <c r="S415" s="9"/>
      <c r="T415" s="9"/>
    </row>
    <row r="416" spans="1:20" ht="15.75" customHeight="1" x14ac:dyDescent="0.25">
      <c r="A416" s="10" t="s">
        <v>8</v>
      </c>
      <c r="B416" s="43"/>
      <c r="C416" s="18">
        <f t="shared" si="112"/>
        <v>40</v>
      </c>
      <c r="D416" s="18">
        <v>40</v>
      </c>
      <c r="E416" s="18">
        <v>0</v>
      </c>
      <c r="F416" s="18">
        <v>0</v>
      </c>
      <c r="G416" s="18">
        <v>0</v>
      </c>
      <c r="H416" s="18">
        <v>0</v>
      </c>
      <c r="I416" s="40"/>
      <c r="J416" s="37"/>
      <c r="K416" s="37"/>
      <c r="L416" s="37"/>
      <c r="M416" s="37"/>
      <c r="N416" s="37"/>
      <c r="O416" s="37"/>
      <c r="P416" s="37"/>
      <c r="Q416" s="9"/>
      <c r="R416" s="9"/>
      <c r="S416" s="9"/>
      <c r="T416" s="9"/>
    </row>
    <row r="417" spans="1:20" ht="15" customHeight="1" x14ac:dyDescent="0.25">
      <c r="A417" s="10" t="s">
        <v>25</v>
      </c>
      <c r="B417" s="44"/>
      <c r="C417" s="18">
        <f t="shared" si="112"/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41"/>
      <c r="J417" s="38"/>
      <c r="K417" s="38"/>
      <c r="L417" s="38"/>
      <c r="M417" s="38"/>
      <c r="N417" s="38"/>
      <c r="O417" s="38"/>
      <c r="P417" s="38"/>
      <c r="Q417" s="9"/>
      <c r="R417" s="9"/>
      <c r="S417" s="9"/>
      <c r="T417" s="9"/>
    </row>
    <row r="418" spans="1:20" ht="34.5" customHeight="1" x14ac:dyDescent="0.25">
      <c r="A418" s="23" t="s">
        <v>90</v>
      </c>
      <c r="B418" s="42" t="s">
        <v>31</v>
      </c>
      <c r="C418" s="20">
        <f t="shared" si="112"/>
        <v>80</v>
      </c>
      <c r="D418" s="20">
        <f>D419+D420+D421+D422</f>
        <v>0</v>
      </c>
      <c r="E418" s="20">
        <f>E419+E420+E421+E422</f>
        <v>50</v>
      </c>
      <c r="F418" s="20">
        <f>F419+F420+F421+F422</f>
        <v>30</v>
      </c>
      <c r="G418" s="20">
        <f>G419+G420+G421+G422</f>
        <v>0</v>
      </c>
      <c r="H418" s="20">
        <f>H419+H420+H421+H422</f>
        <v>0</v>
      </c>
      <c r="I418" s="39" t="s">
        <v>103</v>
      </c>
      <c r="J418" s="36" t="s">
        <v>12</v>
      </c>
      <c r="K418" s="36">
        <v>15</v>
      </c>
      <c r="L418" s="36">
        <v>30</v>
      </c>
      <c r="M418" s="36">
        <v>40</v>
      </c>
      <c r="N418" s="36">
        <v>40</v>
      </c>
      <c r="O418" s="36">
        <v>45</v>
      </c>
      <c r="P418" s="36">
        <v>45</v>
      </c>
      <c r="Q418" s="9"/>
      <c r="R418" s="9"/>
      <c r="S418" s="9"/>
      <c r="T418" s="9"/>
    </row>
    <row r="419" spans="1:20" ht="15.75" customHeight="1" x14ac:dyDescent="0.25">
      <c r="A419" s="10" t="s">
        <v>9</v>
      </c>
      <c r="B419" s="43"/>
      <c r="C419" s="18">
        <f t="shared" si="112"/>
        <v>0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40"/>
      <c r="J419" s="37"/>
      <c r="K419" s="37"/>
      <c r="L419" s="37"/>
      <c r="M419" s="37"/>
      <c r="N419" s="37"/>
      <c r="O419" s="37"/>
      <c r="P419" s="37"/>
      <c r="Q419" s="9"/>
      <c r="R419" s="9"/>
      <c r="S419" s="9"/>
      <c r="T419" s="9"/>
    </row>
    <row r="420" spans="1:20" ht="15.75" customHeight="1" x14ac:dyDescent="0.25">
      <c r="A420" s="10" t="s">
        <v>24</v>
      </c>
      <c r="B420" s="43"/>
      <c r="C420" s="18">
        <f t="shared" si="112"/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40"/>
      <c r="J420" s="37"/>
      <c r="K420" s="37"/>
      <c r="L420" s="37"/>
      <c r="M420" s="37"/>
      <c r="N420" s="37"/>
      <c r="O420" s="37"/>
      <c r="P420" s="37"/>
      <c r="Q420" s="9"/>
      <c r="R420" s="9"/>
      <c r="S420" s="9"/>
      <c r="T420" s="9"/>
    </row>
    <row r="421" spans="1:20" ht="15.75" customHeight="1" x14ac:dyDescent="0.25">
      <c r="A421" s="10" t="s">
        <v>8</v>
      </c>
      <c r="B421" s="43"/>
      <c r="C421" s="18">
        <f t="shared" si="112"/>
        <v>80</v>
      </c>
      <c r="D421" s="18">
        <v>0</v>
      </c>
      <c r="E421" s="18">
        <v>50</v>
      </c>
      <c r="F421" s="18">
        <v>30</v>
      </c>
      <c r="G421" s="18">
        <v>0</v>
      </c>
      <c r="H421" s="18">
        <v>0</v>
      </c>
      <c r="I421" s="40"/>
      <c r="J421" s="37"/>
      <c r="K421" s="37"/>
      <c r="L421" s="37"/>
      <c r="M421" s="37"/>
      <c r="N421" s="37"/>
      <c r="O421" s="37"/>
      <c r="P421" s="37"/>
      <c r="Q421" s="9"/>
      <c r="R421" s="9"/>
      <c r="S421" s="9"/>
      <c r="T421" s="9"/>
    </row>
    <row r="422" spans="1:20" ht="15.75" customHeight="1" x14ac:dyDescent="0.25">
      <c r="A422" s="10" t="s">
        <v>25</v>
      </c>
      <c r="B422" s="44"/>
      <c r="C422" s="18">
        <f t="shared" si="112"/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41"/>
      <c r="J422" s="38"/>
      <c r="K422" s="38"/>
      <c r="L422" s="38"/>
      <c r="M422" s="38"/>
      <c r="N422" s="38"/>
      <c r="O422" s="38"/>
      <c r="P422" s="38"/>
      <c r="Q422" s="9"/>
      <c r="R422" s="9"/>
      <c r="S422" s="9"/>
      <c r="T422" s="9"/>
    </row>
    <row r="423" spans="1:20" ht="57" customHeight="1" x14ac:dyDescent="0.25">
      <c r="A423" s="23" t="s">
        <v>89</v>
      </c>
      <c r="B423" s="42" t="s">
        <v>31</v>
      </c>
      <c r="C423" s="20">
        <f t="shared" si="112"/>
        <v>820.7</v>
      </c>
      <c r="D423" s="20">
        <f>D424+D425+D426+D427</f>
        <v>182.3</v>
      </c>
      <c r="E423" s="20">
        <f>E424+E425+E426+E427</f>
        <v>182.3</v>
      </c>
      <c r="F423" s="20">
        <f>F424+F425+F426+F427</f>
        <v>212.8</v>
      </c>
      <c r="G423" s="20">
        <f>G424+G425+G426+G427</f>
        <v>212.8</v>
      </c>
      <c r="H423" s="20">
        <f>H424+H425+H426+H427</f>
        <v>30.5</v>
      </c>
      <c r="I423" s="39" t="s">
        <v>104</v>
      </c>
      <c r="J423" s="36" t="s">
        <v>12</v>
      </c>
      <c r="K423" s="36">
        <v>100</v>
      </c>
      <c r="L423" s="36">
        <v>100</v>
      </c>
      <c r="M423" s="36">
        <v>100</v>
      </c>
      <c r="N423" s="36">
        <v>100</v>
      </c>
      <c r="O423" s="36">
        <v>100</v>
      </c>
      <c r="P423" s="36">
        <v>100</v>
      </c>
      <c r="Q423" s="9"/>
      <c r="R423" s="9"/>
      <c r="S423" s="9"/>
      <c r="T423" s="9"/>
    </row>
    <row r="424" spans="1:20" ht="15.75" customHeight="1" x14ac:dyDescent="0.25">
      <c r="A424" s="10" t="s">
        <v>9</v>
      </c>
      <c r="B424" s="43"/>
      <c r="C424" s="18">
        <f t="shared" si="112"/>
        <v>0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40"/>
      <c r="J424" s="37"/>
      <c r="K424" s="37"/>
      <c r="L424" s="37"/>
      <c r="M424" s="37"/>
      <c r="N424" s="37"/>
      <c r="O424" s="37"/>
      <c r="P424" s="37"/>
      <c r="Q424" s="9"/>
      <c r="R424" s="9"/>
      <c r="S424" s="9"/>
      <c r="T424" s="9"/>
    </row>
    <row r="425" spans="1:20" ht="15.75" customHeight="1" x14ac:dyDescent="0.25">
      <c r="A425" s="10" t="s">
        <v>24</v>
      </c>
      <c r="B425" s="43"/>
      <c r="C425" s="18">
        <f t="shared" si="112"/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40"/>
      <c r="J425" s="37"/>
      <c r="K425" s="37"/>
      <c r="L425" s="37"/>
      <c r="M425" s="37"/>
      <c r="N425" s="37"/>
      <c r="O425" s="37"/>
      <c r="P425" s="37"/>
      <c r="Q425" s="9"/>
      <c r="R425" s="9"/>
      <c r="S425" s="9"/>
      <c r="T425" s="9"/>
    </row>
    <row r="426" spans="1:20" ht="15.75" customHeight="1" x14ac:dyDescent="0.25">
      <c r="A426" s="10" t="s">
        <v>8</v>
      </c>
      <c r="B426" s="43"/>
      <c r="C426" s="18">
        <f t="shared" si="112"/>
        <v>820.7</v>
      </c>
      <c r="D426" s="18">
        <v>182.3</v>
      </c>
      <c r="E426" s="18">
        <v>182.3</v>
      </c>
      <c r="F426" s="18">
        <v>212.8</v>
      </c>
      <c r="G426" s="18">
        <v>212.8</v>
      </c>
      <c r="H426" s="18">
        <v>30.5</v>
      </c>
      <c r="I426" s="40"/>
      <c r="J426" s="37"/>
      <c r="K426" s="37"/>
      <c r="L426" s="37"/>
      <c r="M426" s="37"/>
      <c r="N426" s="37"/>
      <c r="O426" s="37"/>
      <c r="P426" s="37"/>
      <c r="Q426" s="9"/>
      <c r="R426" s="9"/>
      <c r="S426" s="9"/>
      <c r="T426" s="9"/>
    </row>
    <row r="427" spans="1:20" ht="15.75" customHeight="1" x14ac:dyDescent="0.25">
      <c r="A427" s="10" t="s">
        <v>25</v>
      </c>
      <c r="B427" s="44"/>
      <c r="C427" s="18">
        <f t="shared" si="112"/>
        <v>0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41"/>
      <c r="J427" s="38"/>
      <c r="K427" s="38"/>
      <c r="L427" s="38"/>
      <c r="M427" s="38"/>
      <c r="N427" s="38"/>
      <c r="O427" s="38"/>
      <c r="P427" s="38"/>
      <c r="Q427" s="9"/>
      <c r="R427" s="9"/>
      <c r="S427" s="9"/>
      <c r="T427" s="9"/>
    </row>
    <row r="428" spans="1:20" ht="54.75" customHeight="1" x14ac:dyDescent="0.25">
      <c r="A428" s="23" t="s">
        <v>50</v>
      </c>
      <c r="B428" s="42" t="s">
        <v>31</v>
      </c>
      <c r="C428" s="20">
        <f t="shared" si="112"/>
        <v>1476.6</v>
      </c>
      <c r="D428" s="20">
        <f>D429+D430+D431+D432</f>
        <v>277.89999999999998</v>
      </c>
      <c r="E428" s="20">
        <f>E429+E430+E431+E432</f>
        <v>392.9</v>
      </c>
      <c r="F428" s="20">
        <f>F429+F430+F431+F432</f>
        <v>412.9</v>
      </c>
      <c r="G428" s="20">
        <f>G429+G430+G431+G432</f>
        <v>392.9</v>
      </c>
      <c r="H428" s="20">
        <f>H429+H430+H431+H432</f>
        <v>0</v>
      </c>
      <c r="I428" s="39" t="s">
        <v>175</v>
      </c>
      <c r="J428" s="36" t="s">
        <v>176</v>
      </c>
      <c r="K428" s="36">
        <v>709</v>
      </c>
      <c r="L428" s="36">
        <v>745</v>
      </c>
      <c r="M428" s="36">
        <v>670</v>
      </c>
      <c r="N428" s="36">
        <v>710</v>
      </c>
      <c r="O428" s="36">
        <v>710</v>
      </c>
      <c r="P428" s="36">
        <v>710</v>
      </c>
      <c r="Q428" s="9"/>
      <c r="R428" s="9"/>
      <c r="S428" s="9"/>
      <c r="T428" s="9"/>
    </row>
    <row r="429" spans="1:20" ht="15.75" customHeight="1" x14ac:dyDescent="0.25">
      <c r="A429" s="10" t="s">
        <v>9</v>
      </c>
      <c r="B429" s="43"/>
      <c r="C429" s="18">
        <f t="shared" si="112"/>
        <v>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40"/>
      <c r="J429" s="37"/>
      <c r="K429" s="37"/>
      <c r="L429" s="37"/>
      <c r="M429" s="37"/>
      <c r="N429" s="37"/>
      <c r="O429" s="37"/>
      <c r="P429" s="37"/>
      <c r="Q429" s="9"/>
      <c r="R429" s="9"/>
      <c r="S429" s="9"/>
      <c r="T429" s="9"/>
    </row>
    <row r="430" spans="1:20" ht="15.75" customHeight="1" x14ac:dyDescent="0.25">
      <c r="A430" s="10" t="s">
        <v>24</v>
      </c>
      <c r="B430" s="43"/>
      <c r="C430" s="18">
        <f t="shared" si="112"/>
        <v>0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40"/>
      <c r="J430" s="37"/>
      <c r="K430" s="37"/>
      <c r="L430" s="37"/>
      <c r="M430" s="37"/>
      <c r="N430" s="37"/>
      <c r="O430" s="37"/>
      <c r="P430" s="37"/>
      <c r="Q430" s="9"/>
      <c r="R430" s="9"/>
      <c r="S430" s="9"/>
      <c r="T430" s="9"/>
    </row>
    <row r="431" spans="1:20" ht="15.75" customHeight="1" x14ac:dyDescent="0.25">
      <c r="A431" s="10" t="s">
        <v>8</v>
      </c>
      <c r="B431" s="43"/>
      <c r="C431" s="18">
        <f t="shared" si="112"/>
        <v>1476.6</v>
      </c>
      <c r="D431" s="18">
        <v>277.89999999999998</v>
      </c>
      <c r="E431" s="18">
        <v>392.9</v>
      </c>
      <c r="F431" s="18">
        <v>412.9</v>
      </c>
      <c r="G431" s="18">
        <v>392.9</v>
      </c>
      <c r="H431" s="18">
        <v>0</v>
      </c>
      <c r="I431" s="40"/>
      <c r="J431" s="37"/>
      <c r="K431" s="37"/>
      <c r="L431" s="37"/>
      <c r="M431" s="37"/>
      <c r="N431" s="37"/>
      <c r="O431" s="37"/>
      <c r="P431" s="37"/>
      <c r="Q431" s="9"/>
      <c r="R431" s="9"/>
      <c r="S431" s="9"/>
      <c r="T431" s="9"/>
    </row>
    <row r="432" spans="1:20" ht="15.75" customHeight="1" x14ac:dyDescent="0.25">
      <c r="A432" s="10" t="s">
        <v>25</v>
      </c>
      <c r="B432" s="44"/>
      <c r="C432" s="18">
        <f t="shared" si="112"/>
        <v>0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41"/>
      <c r="J432" s="38"/>
      <c r="K432" s="38"/>
      <c r="L432" s="38"/>
      <c r="M432" s="38"/>
      <c r="N432" s="38"/>
      <c r="O432" s="38"/>
      <c r="P432" s="38"/>
      <c r="Q432" s="9"/>
      <c r="R432" s="9"/>
      <c r="S432" s="9"/>
      <c r="T432" s="9"/>
    </row>
    <row r="433" spans="1:20" ht="50.25" customHeight="1" x14ac:dyDescent="0.25">
      <c r="A433" s="23" t="s">
        <v>51</v>
      </c>
      <c r="B433" s="42" t="s">
        <v>31</v>
      </c>
      <c r="C433" s="20">
        <f t="shared" si="112"/>
        <v>298.3</v>
      </c>
      <c r="D433" s="20">
        <f>D434+D435+D436+D437</f>
        <v>50</v>
      </c>
      <c r="E433" s="20">
        <f>E434+E435+E436+E437</f>
        <v>48.3</v>
      </c>
      <c r="F433" s="20">
        <f>F434+F435+F436+F437</f>
        <v>100</v>
      </c>
      <c r="G433" s="20">
        <f>G434+G435+G436+G437</f>
        <v>100</v>
      </c>
      <c r="H433" s="20">
        <f>H434+H435+H436+H437</f>
        <v>0</v>
      </c>
      <c r="I433" s="39" t="s">
        <v>177</v>
      </c>
      <c r="J433" s="70" t="s">
        <v>176</v>
      </c>
      <c r="K433" s="36">
        <v>46</v>
      </c>
      <c r="L433" s="36">
        <v>53</v>
      </c>
      <c r="M433" s="36">
        <v>60</v>
      </c>
      <c r="N433" s="36">
        <v>67</v>
      </c>
      <c r="O433" s="36">
        <v>74</v>
      </c>
      <c r="P433" s="36">
        <v>81</v>
      </c>
      <c r="Q433" s="9"/>
      <c r="R433" s="9"/>
      <c r="S433" s="9"/>
      <c r="T433" s="9"/>
    </row>
    <row r="434" spans="1:20" ht="15.75" customHeight="1" x14ac:dyDescent="0.25">
      <c r="A434" s="10" t="s">
        <v>9</v>
      </c>
      <c r="B434" s="43"/>
      <c r="C434" s="18">
        <f t="shared" si="112"/>
        <v>0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40"/>
      <c r="J434" s="82"/>
      <c r="K434" s="37"/>
      <c r="L434" s="37"/>
      <c r="M434" s="37"/>
      <c r="N434" s="37"/>
      <c r="O434" s="37"/>
      <c r="P434" s="37"/>
      <c r="Q434" s="9"/>
      <c r="R434" s="9"/>
      <c r="S434" s="9"/>
      <c r="T434" s="9"/>
    </row>
    <row r="435" spans="1:20" ht="15.75" customHeight="1" x14ac:dyDescent="0.25">
      <c r="A435" s="10" t="s">
        <v>24</v>
      </c>
      <c r="B435" s="43"/>
      <c r="C435" s="18">
        <f t="shared" si="112"/>
        <v>0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40"/>
      <c r="J435" s="82"/>
      <c r="K435" s="37"/>
      <c r="L435" s="37"/>
      <c r="M435" s="37"/>
      <c r="N435" s="37"/>
      <c r="O435" s="37"/>
      <c r="P435" s="37"/>
      <c r="Q435" s="9"/>
      <c r="R435" s="9"/>
      <c r="S435" s="9"/>
      <c r="T435" s="9"/>
    </row>
    <row r="436" spans="1:20" ht="15.75" customHeight="1" x14ac:dyDescent="0.25">
      <c r="A436" s="10" t="s">
        <v>8</v>
      </c>
      <c r="B436" s="43"/>
      <c r="C436" s="18">
        <f t="shared" si="112"/>
        <v>298.3</v>
      </c>
      <c r="D436" s="18">
        <v>50</v>
      </c>
      <c r="E436" s="18">
        <v>48.3</v>
      </c>
      <c r="F436" s="18">
        <v>100</v>
      </c>
      <c r="G436" s="18">
        <v>100</v>
      </c>
      <c r="H436" s="18">
        <v>0</v>
      </c>
      <c r="I436" s="40"/>
      <c r="J436" s="82"/>
      <c r="K436" s="37"/>
      <c r="L436" s="37"/>
      <c r="M436" s="37"/>
      <c r="N436" s="37"/>
      <c r="O436" s="37"/>
      <c r="P436" s="37"/>
      <c r="Q436" s="9"/>
      <c r="R436" s="9"/>
      <c r="S436" s="9"/>
      <c r="T436" s="9"/>
    </row>
    <row r="437" spans="1:20" ht="15.75" customHeight="1" x14ac:dyDescent="0.25">
      <c r="A437" s="10" t="s">
        <v>25</v>
      </c>
      <c r="B437" s="44"/>
      <c r="C437" s="18">
        <f t="shared" si="112"/>
        <v>0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41"/>
      <c r="J437" s="71"/>
      <c r="K437" s="38"/>
      <c r="L437" s="38"/>
      <c r="M437" s="38"/>
      <c r="N437" s="38"/>
      <c r="O437" s="38"/>
      <c r="P437" s="38"/>
      <c r="Q437" s="9"/>
      <c r="R437" s="9"/>
      <c r="S437" s="9"/>
      <c r="T437" s="9"/>
    </row>
    <row r="438" spans="1:20" ht="119.25" customHeight="1" x14ac:dyDescent="0.25">
      <c r="A438" s="31" t="s">
        <v>213</v>
      </c>
      <c r="B438" s="42" t="s">
        <v>31</v>
      </c>
      <c r="C438" s="20">
        <f t="shared" ref="C438:C442" si="113">E438+F438+H438+D438+G438</f>
        <v>228.60000000000002</v>
      </c>
      <c r="D438" s="20">
        <f>D439+D440+D441+D442</f>
        <v>0</v>
      </c>
      <c r="E438" s="20">
        <f>E439+E440+E441+E442</f>
        <v>0</v>
      </c>
      <c r="F438" s="20">
        <f>F439+F440+F441+F442</f>
        <v>76.2</v>
      </c>
      <c r="G438" s="20">
        <f>G439+G440+G441+G442</f>
        <v>76.2</v>
      </c>
      <c r="H438" s="20">
        <f>H439+H440+H441+H442</f>
        <v>76.2</v>
      </c>
      <c r="I438" s="39" t="s">
        <v>214</v>
      </c>
      <c r="J438" s="70" t="s">
        <v>12</v>
      </c>
      <c r="K438" s="36">
        <v>100</v>
      </c>
      <c r="L438" s="36">
        <v>100</v>
      </c>
      <c r="M438" s="36">
        <v>100</v>
      </c>
      <c r="N438" s="36">
        <v>100</v>
      </c>
      <c r="O438" s="36">
        <v>100</v>
      </c>
      <c r="P438" s="36">
        <v>100</v>
      </c>
      <c r="Q438" s="9"/>
      <c r="R438" s="9"/>
      <c r="S438" s="9"/>
      <c r="T438" s="9"/>
    </row>
    <row r="439" spans="1:20" ht="15.75" customHeight="1" x14ac:dyDescent="0.25">
      <c r="A439" s="10" t="s">
        <v>9</v>
      </c>
      <c r="B439" s="43"/>
      <c r="C439" s="18">
        <f t="shared" si="113"/>
        <v>0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40"/>
      <c r="J439" s="82"/>
      <c r="K439" s="37"/>
      <c r="L439" s="37"/>
      <c r="M439" s="37"/>
      <c r="N439" s="37"/>
      <c r="O439" s="37"/>
      <c r="P439" s="37"/>
      <c r="Q439" s="9"/>
      <c r="R439" s="9"/>
      <c r="S439" s="9"/>
      <c r="T439" s="9"/>
    </row>
    <row r="440" spans="1:20" ht="15.75" customHeight="1" x14ac:dyDescent="0.25">
      <c r="A440" s="10" t="s">
        <v>24</v>
      </c>
      <c r="B440" s="43"/>
      <c r="C440" s="18">
        <f t="shared" si="113"/>
        <v>0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40"/>
      <c r="J440" s="82"/>
      <c r="K440" s="37"/>
      <c r="L440" s="37"/>
      <c r="M440" s="37"/>
      <c r="N440" s="37"/>
      <c r="O440" s="37"/>
      <c r="P440" s="37"/>
      <c r="Q440" s="9"/>
      <c r="R440" s="9"/>
      <c r="S440" s="9"/>
      <c r="T440" s="9"/>
    </row>
    <row r="441" spans="1:20" ht="15.75" customHeight="1" x14ac:dyDescent="0.25">
      <c r="A441" s="10" t="s">
        <v>8</v>
      </c>
      <c r="B441" s="43"/>
      <c r="C441" s="18">
        <f t="shared" si="113"/>
        <v>228.60000000000002</v>
      </c>
      <c r="D441" s="18">
        <v>0</v>
      </c>
      <c r="E441" s="18">
        <v>0</v>
      </c>
      <c r="F441" s="18">
        <v>76.2</v>
      </c>
      <c r="G441" s="18">
        <v>76.2</v>
      </c>
      <c r="H441" s="18">
        <v>76.2</v>
      </c>
      <c r="I441" s="40"/>
      <c r="J441" s="82"/>
      <c r="K441" s="37"/>
      <c r="L441" s="37"/>
      <c r="M441" s="37"/>
      <c r="N441" s="37"/>
      <c r="O441" s="37"/>
      <c r="P441" s="37"/>
      <c r="Q441" s="9"/>
      <c r="R441" s="9"/>
      <c r="S441" s="9"/>
      <c r="T441" s="9"/>
    </row>
    <row r="442" spans="1:20" ht="15.75" customHeight="1" x14ac:dyDescent="0.25">
      <c r="A442" s="10" t="s">
        <v>25</v>
      </c>
      <c r="B442" s="44"/>
      <c r="C442" s="18">
        <f t="shared" si="113"/>
        <v>0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41"/>
      <c r="J442" s="71"/>
      <c r="K442" s="38"/>
      <c r="L442" s="38"/>
      <c r="M442" s="38"/>
      <c r="N442" s="38"/>
      <c r="O442" s="38"/>
      <c r="P442" s="38"/>
      <c r="Q442" s="9"/>
      <c r="R442" s="9"/>
      <c r="S442" s="9"/>
      <c r="T442" s="9"/>
    </row>
    <row r="443" spans="1:20" ht="36.75" customHeight="1" x14ac:dyDescent="0.25">
      <c r="A443" s="47" t="s">
        <v>91</v>
      </c>
      <c r="B443" s="48"/>
      <c r="C443" s="17">
        <f>D443+E443+F443+G443+H443</f>
        <v>17277.099999999999</v>
      </c>
      <c r="D443" s="17">
        <f t="shared" ref="D443:H447" si="114">D448+D453+D458+D463+D468+D473+D478+D483+D488+D493+D498+D503+D508+D513+D518+D523</f>
        <v>910.8</v>
      </c>
      <c r="E443" s="17">
        <f t="shared" si="114"/>
        <v>797.6</v>
      </c>
      <c r="F443" s="17">
        <f t="shared" si="114"/>
        <v>5929</v>
      </c>
      <c r="G443" s="17">
        <f t="shared" si="114"/>
        <v>5138.2000000000007</v>
      </c>
      <c r="H443" s="17">
        <f t="shared" si="114"/>
        <v>4501.5</v>
      </c>
      <c r="I443" s="12"/>
      <c r="J443" s="14"/>
      <c r="K443" s="14"/>
      <c r="L443" s="14"/>
      <c r="M443" s="14"/>
      <c r="N443" s="14"/>
      <c r="O443" s="14"/>
      <c r="P443" s="14"/>
      <c r="Q443" s="9"/>
      <c r="R443" s="9"/>
      <c r="S443" s="9"/>
      <c r="T443" s="9"/>
    </row>
    <row r="444" spans="1:20" ht="15.75" customHeight="1" x14ac:dyDescent="0.25">
      <c r="A444" s="49" t="s">
        <v>9</v>
      </c>
      <c r="B444" s="50"/>
      <c r="C444" s="17">
        <f>D444+E444+F444+G444+H444</f>
        <v>0</v>
      </c>
      <c r="D444" s="17">
        <f t="shared" si="114"/>
        <v>0</v>
      </c>
      <c r="E444" s="17">
        <f t="shared" si="114"/>
        <v>0</v>
      </c>
      <c r="F444" s="17">
        <f t="shared" si="114"/>
        <v>0</v>
      </c>
      <c r="G444" s="17">
        <f t="shared" si="114"/>
        <v>0</v>
      </c>
      <c r="H444" s="17">
        <f t="shared" si="114"/>
        <v>0</v>
      </c>
      <c r="I444" s="12"/>
      <c r="J444" s="14"/>
      <c r="K444" s="14"/>
      <c r="L444" s="14"/>
      <c r="M444" s="14"/>
      <c r="N444" s="14"/>
      <c r="O444" s="14"/>
      <c r="P444" s="14"/>
      <c r="Q444" s="9"/>
      <c r="R444" s="9"/>
      <c r="S444" s="9"/>
      <c r="T444" s="9"/>
    </row>
    <row r="445" spans="1:20" ht="15.75" customHeight="1" x14ac:dyDescent="0.25">
      <c r="A445" s="49" t="s">
        <v>24</v>
      </c>
      <c r="B445" s="50"/>
      <c r="C445" s="17">
        <f>D445+E445+F445+G445+H445</f>
        <v>14698.400000000001</v>
      </c>
      <c r="D445" s="17">
        <f t="shared" si="114"/>
        <v>0</v>
      </c>
      <c r="E445" s="17">
        <f t="shared" si="114"/>
        <v>0</v>
      </c>
      <c r="F445" s="17">
        <f t="shared" si="114"/>
        <v>5451.3</v>
      </c>
      <c r="G445" s="17">
        <f t="shared" si="114"/>
        <v>4745.6000000000004</v>
      </c>
      <c r="H445" s="17">
        <f t="shared" si="114"/>
        <v>4501.5</v>
      </c>
      <c r="I445" s="12"/>
      <c r="J445" s="14"/>
      <c r="K445" s="14"/>
      <c r="L445" s="14"/>
      <c r="M445" s="14"/>
      <c r="N445" s="14"/>
      <c r="O445" s="14"/>
      <c r="P445" s="14"/>
      <c r="Q445" s="9"/>
      <c r="R445" s="9"/>
      <c r="S445" s="9"/>
      <c r="T445" s="9"/>
    </row>
    <row r="446" spans="1:20" ht="15.75" customHeight="1" x14ac:dyDescent="0.25">
      <c r="A446" s="49" t="s">
        <v>8</v>
      </c>
      <c r="B446" s="50"/>
      <c r="C446" s="17">
        <f>D446+E446+F446+G446+H446</f>
        <v>2578.7000000000003</v>
      </c>
      <c r="D446" s="17">
        <f t="shared" si="114"/>
        <v>910.8</v>
      </c>
      <c r="E446" s="17">
        <f t="shared" si="114"/>
        <v>797.6</v>
      </c>
      <c r="F446" s="17">
        <f t="shared" si="114"/>
        <v>477.70000000000005</v>
      </c>
      <c r="G446" s="17">
        <f t="shared" si="114"/>
        <v>392.6</v>
      </c>
      <c r="H446" s="17">
        <f t="shared" si="114"/>
        <v>0</v>
      </c>
      <c r="I446" s="12"/>
      <c r="J446" s="14"/>
      <c r="K446" s="14"/>
      <c r="L446" s="14"/>
      <c r="M446" s="14"/>
      <c r="N446" s="14"/>
      <c r="O446" s="14"/>
      <c r="P446" s="14"/>
      <c r="Q446" s="9"/>
      <c r="R446" s="9"/>
      <c r="S446" s="9"/>
      <c r="T446" s="9"/>
    </row>
    <row r="447" spans="1:20" ht="15.75" customHeight="1" x14ac:dyDescent="0.25">
      <c r="A447" s="49" t="s">
        <v>25</v>
      </c>
      <c r="B447" s="50"/>
      <c r="C447" s="17">
        <f>D447+E447+F447+G447+H447</f>
        <v>0</v>
      </c>
      <c r="D447" s="17">
        <f t="shared" si="114"/>
        <v>0</v>
      </c>
      <c r="E447" s="17">
        <f t="shared" si="114"/>
        <v>0</v>
      </c>
      <c r="F447" s="17">
        <f t="shared" si="114"/>
        <v>0</v>
      </c>
      <c r="G447" s="17">
        <f t="shared" si="114"/>
        <v>0</v>
      </c>
      <c r="H447" s="17">
        <f t="shared" si="114"/>
        <v>0</v>
      </c>
      <c r="I447" s="12"/>
      <c r="J447" s="14"/>
      <c r="K447" s="14"/>
      <c r="L447" s="14"/>
      <c r="M447" s="14"/>
      <c r="N447" s="14"/>
      <c r="O447" s="14"/>
      <c r="P447" s="14"/>
      <c r="Q447" s="9"/>
      <c r="R447" s="9"/>
      <c r="S447" s="9"/>
      <c r="T447" s="9"/>
    </row>
    <row r="448" spans="1:20" ht="84.75" customHeight="1" x14ac:dyDescent="0.25">
      <c r="A448" s="23" t="s">
        <v>178</v>
      </c>
      <c r="B448" s="42" t="s">
        <v>31</v>
      </c>
      <c r="C448" s="20">
        <f t="shared" ref="C448:C479" si="115">E448+F448+H448+D448+G448</f>
        <v>0</v>
      </c>
      <c r="D448" s="20">
        <f>D449+D450+D451+D452</f>
        <v>0</v>
      </c>
      <c r="E448" s="20">
        <f>E449+E450+E451+E452</f>
        <v>0</v>
      </c>
      <c r="F448" s="20">
        <f>F449+F450+F451+F452</f>
        <v>0</v>
      </c>
      <c r="G448" s="20">
        <f>G449+G450+G451+G452</f>
        <v>0</v>
      </c>
      <c r="H448" s="20">
        <f>H449+H450+H451+H452</f>
        <v>0</v>
      </c>
      <c r="I448" s="46" t="s">
        <v>181</v>
      </c>
      <c r="J448" s="45" t="s">
        <v>12</v>
      </c>
      <c r="K448" s="45">
        <v>0</v>
      </c>
      <c r="L448" s="45">
        <v>100</v>
      </c>
      <c r="M448" s="45">
        <v>100</v>
      </c>
      <c r="N448" s="45">
        <v>100</v>
      </c>
      <c r="O448" s="45">
        <v>100</v>
      </c>
      <c r="P448" s="45">
        <v>100</v>
      </c>
      <c r="Q448" s="9"/>
      <c r="R448" s="9"/>
      <c r="S448" s="9"/>
      <c r="T448" s="9"/>
    </row>
    <row r="449" spans="1:20" ht="15.75" customHeight="1" x14ac:dyDescent="0.25">
      <c r="A449" s="10" t="s">
        <v>9</v>
      </c>
      <c r="B449" s="43"/>
      <c r="C449" s="18">
        <f t="shared" si="115"/>
        <v>0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46"/>
      <c r="J449" s="45"/>
      <c r="K449" s="45"/>
      <c r="L449" s="45"/>
      <c r="M449" s="45"/>
      <c r="N449" s="45"/>
      <c r="O449" s="45"/>
      <c r="P449" s="45"/>
      <c r="Q449" s="9"/>
      <c r="R449" s="9"/>
      <c r="S449" s="9"/>
      <c r="T449" s="9"/>
    </row>
    <row r="450" spans="1:20" ht="15.75" customHeight="1" x14ac:dyDescent="0.25">
      <c r="A450" s="10" t="s">
        <v>24</v>
      </c>
      <c r="B450" s="43"/>
      <c r="C450" s="18">
        <f t="shared" si="115"/>
        <v>0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46"/>
      <c r="J450" s="45"/>
      <c r="K450" s="45"/>
      <c r="L450" s="45"/>
      <c r="M450" s="45"/>
      <c r="N450" s="45"/>
      <c r="O450" s="45"/>
      <c r="P450" s="45"/>
      <c r="Q450" s="9"/>
      <c r="R450" s="9"/>
      <c r="S450" s="9"/>
      <c r="T450" s="9"/>
    </row>
    <row r="451" spans="1:20" ht="15.75" customHeight="1" x14ac:dyDescent="0.25">
      <c r="A451" s="10" t="s">
        <v>8</v>
      </c>
      <c r="B451" s="43"/>
      <c r="C451" s="18">
        <f t="shared" si="115"/>
        <v>0</v>
      </c>
      <c r="D451" s="18">
        <v>0</v>
      </c>
      <c r="E451" s="18">
        <v>0</v>
      </c>
      <c r="F451" s="18">
        <v>0</v>
      </c>
      <c r="G451" s="18">
        <v>0</v>
      </c>
      <c r="H451" s="18">
        <v>0</v>
      </c>
      <c r="I451" s="46"/>
      <c r="J451" s="45"/>
      <c r="K451" s="45"/>
      <c r="L451" s="45"/>
      <c r="M451" s="45"/>
      <c r="N451" s="45"/>
      <c r="O451" s="45"/>
      <c r="P451" s="45"/>
      <c r="Q451" s="9"/>
      <c r="R451" s="9"/>
      <c r="S451" s="9"/>
      <c r="T451" s="9"/>
    </row>
    <row r="452" spans="1:20" ht="15.75" customHeight="1" x14ac:dyDescent="0.25">
      <c r="A452" s="10" t="s">
        <v>25</v>
      </c>
      <c r="B452" s="44"/>
      <c r="C452" s="18">
        <f t="shared" si="115"/>
        <v>0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46"/>
      <c r="J452" s="45"/>
      <c r="K452" s="45"/>
      <c r="L452" s="45"/>
      <c r="M452" s="45"/>
      <c r="N452" s="45"/>
      <c r="O452" s="45"/>
      <c r="P452" s="45"/>
      <c r="Q452" s="9"/>
      <c r="R452" s="9"/>
      <c r="S452" s="9"/>
      <c r="T452" s="9"/>
    </row>
    <row r="453" spans="1:20" ht="62.25" customHeight="1" x14ac:dyDescent="0.25">
      <c r="A453" s="23" t="s">
        <v>179</v>
      </c>
      <c r="B453" s="42" t="s">
        <v>31</v>
      </c>
      <c r="C453" s="20">
        <f t="shared" si="115"/>
        <v>0</v>
      </c>
      <c r="D453" s="20">
        <f>D454+D455+D456+D457</f>
        <v>0</v>
      </c>
      <c r="E453" s="20">
        <f>E454+E455+E456+E457</f>
        <v>0</v>
      </c>
      <c r="F453" s="20">
        <f>F454+F455+F456+F457</f>
        <v>0</v>
      </c>
      <c r="G453" s="20">
        <f>G454+G455+G456+G457</f>
        <v>0</v>
      </c>
      <c r="H453" s="20">
        <f>H454+H455+H456+H457</f>
        <v>0</v>
      </c>
      <c r="I453" s="46" t="s">
        <v>180</v>
      </c>
      <c r="J453" s="45" t="s">
        <v>12</v>
      </c>
      <c r="K453" s="45">
        <v>0</v>
      </c>
      <c r="L453" s="45">
        <v>100</v>
      </c>
      <c r="M453" s="45">
        <v>100</v>
      </c>
      <c r="N453" s="45">
        <v>100</v>
      </c>
      <c r="O453" s="45">
        <v>100</v>
      </c>
      <c r="P453" s="45">
        <v>100</v>
      </c>
      <c r="Q453" s="9"/>
      <c r="R453" s="9"/>
      <c r="S453" s="9"/>
      <c r="T453" s="9"/>
    </row>
    <row r="454" spans="1:20" ht="15.75" customHeight="1" x14ac:dyDescent="0.25">
      <c r="A454" s="10" t="s">
        <v>9</v>
      </c>
      <c r="B454" s="43"/>
      <c r="C454" s="18">
        <f t="shared" si="115"/>
        <v>0</v>
      </c>
      <c r="D454" s="18">
        <v>0</v>
      </c>
      <c r="E454" s="18">
        <v>0</v>
      </c>
      <c r="F454" s="18">
        <v>0</v>
      </c>
      <c r="G454" s="18">
        <v>0</v>
      </c>
      <c r="H454" s="18">
        <v>0</v>
      </c>
      <c r="I454" s="46"/>
      <c r="J454" s="45"/>
      <c r="K454" s="45"/>
      <c r="L454" s="45"/>
      <c r="M454" s="45"/>
      <c r="N454" s="45"/>
      <c r="O454" s="45"/>
      <c r="P454" s="45"/>
      <c r="Q454" s="9"/>
      <c r="R454" s="9"/>
      <c r="S454" s="9"/>
      <c r="T454" s="9"/>
    </row>
    <row r="455" spans="1:20" ht="15.75" customHeight="1" x14ac:dyDescent="0.25">
      <c r="A455" s="10" t="s">
        <v>24</v>
      </c>
      <c r="B455" s="43"/>
      <c r="C455" s="18">
        <f t="shared" si="115"/>
        <v>0</v>
      </c>
      <c r="D455" s="18">
        <v>0</v>
      </c>
      <c r="E455" s="18">
        <v>0</v>
      </c>
      <c r="F455" s="18">
        <v>0</v>
      </c>
      <c r="G455" s="18">
        <v>0</v>
      </c>
      <c r="H455" s="18">
        <v>0</v>
      </c>
      <c r="I455" s="46"/>
      <c r="J455" s="45"/>
      <c r="K455" s="45"/>
      <c r="L455" s="45"/>
      <c r="M455" s="45"/>
      <c r="N455" s="45"/>
      <c r="O455" s="45"/>
      <c r="P455" s="45"/>
      <c r="Q455" s="9"/>
      <c r="R455" s="9"/>
      <c r="S455" s="9"/>
      <c r="T455" s="9"/>
    </row>
    <row r="456" spans="1:20" ht="15.75" customHeight="1" x14ac:dyDescent="0.25">
      <c r="A456" s="10" t="s">
        <v>8</v>
      </c>
      <c r="B456" s="43"/>
      <c r="C456" s="18">
        <f t="shared" si="115"/>
        <v>0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46"/>
      <c r="J456" s="45"/>
      <c r="K456" s="45"/>
      <c r="L456" s="45"/>
      <c r="M456" s="45"/>
      <c r="N456" s="45"/>
      <c r="O456" s="45"/>
      <c r="P456" s="45"/>
      <c r="Q456" s="9"/>
      <c r="R456" s="9"/>
      <c r="S456" s="9"/>
      <c r="T456" s="9"/>
    </row>
    <row r="457" spans="1:20" ht="15.75" customHeight="1" x14ac:dyDescent="0.25">
      <c r="A457" s="10" t="s">
        <v>25</v>
      </c>
      <c r="B457" s="44"/>
      <c r="C457" s="18">
        <f t="shared" si="115"/>
        <v>0</v>
      </c>
      <c r="D457" s="18">
        <v>0</v>
      </c>
      <c r="E457" s="18">
        <v>0</v>
      </c>
      <c r="F457" s="18">
        <v>0</v>
      </c>
      <c r="G457" s="18">
        <v>0</v>
      </c>
      <c r="H457" s="18">
        <v>0</v>
      </c>
      <c r="I457" s="46"/>
      <c r="J457" s="45"/>
      <c r="K457" s="45"/>
      <c r="L457" s="45"/>
      <c r="M457" s="45"/>
      <c r="N457" s="45"/>
      <c r="O457" s="45"/>
      <c r="P457" s="45"/>
      <c r="Q457" s="9"/>
      <c r="R457" s="9"/>
      <c r="S457" s="9"/>
      <c r="T457" s="9"/>
    </row>
    <row r="458" spans="1:20" ht="62.25" customHeight="1" x14ac:dyDescent="0.25">
      <c r="A458" s="23" t="s">
        <v>52</v>
      </c>
      <c r="B458" s="42" t="s">
        <v>182</v>
      </c>
      <c r="C458" s="20">
        <f t="shared" si="115"/>
        <v>0</v>
      </c>
      <c r="D458" s="20">
        <f>D459+D460+D461+D462</f>
        <v>0</v>
      </c>
      <c r="E458" s="20">
        <f>E459+E460+E461+E462</f>
        <v>0</v>
      </c>
      <c r="F458" s="20">
        <f>F459+F460+F461+F462</f>
        <v>0</v>
      </c>
      <c r="G458" s="20">
        <f>G459+G460+G461+G462</f>
        <v>0</v>
      </c>
      <c r="H458" s="20">
        <f>H459+H460+H461+H462</f>
        <v>0</v>
      </c>
      <c r="I458" s="39" t="s">
        <v>201</v>
      </c>
      <c r="J458" s="36" t="s">
        <v>16</v>
      </c>
      <c r="K458" s="36">
        <v>0</v>
      </c>
      <c r="L458" s="36">
        <v>0</v>
      </c>
      <c r="M458" s="36">
        <v>0</v>
      </c>
      <c r="N458" s="36">
        <v>0</v>
      </c>
      <c r="O458" s="36">
        <v>0</v>
      </c>
      <c r="P458" s="36">
        <v>1</v>
      </c>
      <c r="Q458" s="9"/>
      <c r="R458" s="9"/>
      <c r="S458" s="9"/>
      <c r="T458" s="9"/>
    </row>
    <row r="459" spans="1:20" ht="15.75" customHeight="1" x14ac:dyDescent="0.25">
      <c r="A459" s="10" t="s">
        <v>9</v>
      </c>
      <c r="B459" s="43"/>
      <c r="C459" s="18">
        <f t="shared" si="115"/>
        <v>0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40"/>
      <c r="J459" s="37"/>
      <c r="K459" s="37"/>
      <c r="L459" s="37"/>
      <c r="M459" s="37"/>
      <c r="N459" s="37"/>
      <c r="O459" s="37"/>
      <c r="P459" s="37"/>
      <c r="Q459" s="9"/>
      <c r="R459" s="9"/>
      <c r="S459" s="9"/>
      <c r="T459" s="9"/>
    </row>
    <row r="460" spans="1:20" ht="15.75" customHeight="1" x14ac:dyDescent="0.25">
      <c r="A460" s="10" t="s">
        <v>24</v>
      </c>
      <c r="B460" s="43"/>
      <c r="C460" s="18">
        <f t="shared" si="115"/>
        <v>0</v>
      </c>
      <c r="D460" s="18">
        <v>0</v>
      </c>
      <c r="E460" s="18">
        <v>0</v>
      </c>
      <c r="F460" s="18">
        <v>0</v>
      </c>
      <c r="G460" s="18">
        <v>0</v>
      </c>
      <c r="H460" s="18">
        <v>0</v>
      </c>
      <c r="I460" s="40"/>
      <c r="J460" s="37"/>
      <c r="K460" s="37"/>
      <c r="L460" s="37"/>
      <c r="M460" s="37"/>
      <c r="N460" s="37"/>
      <c r="O460" s="37"/>
      <c r="P460" s="37"/>
      <c r="Q460" s="9"/>
      <c r="R460" s="9"/>
      <c r="S460" s="9"/>
      <c r="T460" s="9"/>
    </row>
    <row r="461" spans="1:20" ht="15.75" customHeight="1" x14ac:dyDescent="0.25">
      <c r="A461" s="10" t="s">
        <v>8</v>
      </c>
      <c r="B461" s="43"/>
      <c r="C461" s="18">
        <f t="shared" si="115"/>
        <v>0</v>
      </c>
      <c r="D461" s="18">
        <v>0</v>
      </c>
      <c r="E461" s="18">
        <v>0</v>
      </c>
      <c r="F461" s="18">
        <v>0</v>
      </c>
      <c r="G461" s="18">
        <v>0</v>
      </c>
      <c r="H461" s="18">
        <v>0</v>
      </c>
      <c r="I461" s="40"/>
      <c r="J461" s="37"/>
      <c r="K461" s="37"/>
      <c r="L461" s="37"/>
      <c r="M461" s="37"/>
      <c r="N461" s="37"/>
      <c r="O461" s="37"/>
      <c r="P461" s="37"/>
      <c r="Q461" s="9"/>
      <c r="R461" s="9"/>
      <c r="S461" s="9"/>
      <c r="T461" s="9"/>
    </row>
    <row r="462" spans="1:20" ht="15.75" customHeight="1" x14ac:dyDescent="0.25">
      <c r="A462" s="10" t="s">
        <v>25</v>
      </c>
      <c r="B462" s="44"/>
      <c r="C462" s="18">
        <f t="shared" si="115"/>
        <v>0</v>
      </c>
      <c r="D462" s="18">
        <v>0</v>
      </c>
      <c r="E462" s="18">
        <v>0</v>
      </c>
      <c r="F462" s="18">
        <v>0</v>
      </c>
      <c r="G462" s="18">
        <v>0</v>
      </c>
      <c r="H462" s="18">
        <v>0</v>
      </c>
      <c r="I462" s="41"/>
      <c r="J462" s="38"/>
      <c r="K462" s="38"/>
      <c r="L462" s="38"/>
      <c r="M462" s="38"/>
      <c r="N462" s="38"/>
      <c r="O462" s="38"/>
      <c r="P462" s="38"/>
      <c r="Q462" s="9"/>
      <c r="R462" s="9"/>
      <c r="S462" s="9"/>
      <c r="T462" s="9"/>
    </row>
    <row r="463" spans="1:20" ht="36.75" customHeight="1" x14ac:dyDescent="0.25">
      <c r="A463" s="23" t="s">
        <v>53</v>
      </c>
      <c r="B463" s="42" t="s">
        <v>31</v>
      </c>
      <c r="C463" s="20">
        <f t="shared" si="115"/>
        <v>129</v>
      </c>
      <c r="D463" s="20">
        <f>D464+D465+D466+D467</f>
        <v>99</v>
      </c>
      <c r="E463" s="20">
        <f>E464+E465+E466+E467</f>
        <v>30</v>
      </c>
      <c r="F463" s="20">
        <f>F464+F465+F466+F467</f>
        <v>0</v>
      </c>
      <c r="G463" s="20">
        <f>G464+G465+G466+G467</f>
        <v>0</v>
      </c>
      <c r="H463" s="20">
        <f>H464+H465+H466+H467</f>
        <v>0</v>
      </c>
      <c r="I463" s="39" t="s">
        <v>183</v>
      </c>
      <c r="J463" s="36" t="s">
        <v>12</v>
      </c>
      <c r="K463" s="36">
        <v>5</v>
      </c>
      <c r="L463" s="36">
        <v>30</v>
      </c>
      <c r="M463" s="36">
        <v>60</v>
      </c>
      <c r="N463" s="36">
        <v>90</v>
      </c>
      <c r="O463" s="36">
        <v>95</v>
      </c>
      <c r="P463" s="36">
        <v>100</v>
      </c>
      <c r="Q463" s="9"/>
      <c r="R463" s="9"/>
      <c r="S463" s="9"/>
      <c r="T463" s="9"/>
    </row>
    <row r="464" spans="1:20" ht="15.75" customHeight="1" x14ac:dyDescent="0.25">
      <c r="A464" s="10" t="s">
        <v>9</v>
      </c>
      <c r="B464" s="43"/>
      <c r="C464" s="18">
        <f t="shared" si="115"/>
        <v>0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40"/>
      <c r="J464" s="37"/>
      <c r="K464" s="37"/>
      <c r="L464" s="37"/>
      <c r="M464" s="37"/>
      <c r="N464" s="37"/>
      <c r="O464" s="37"/>
      <c r="P464" s="37"/>
      <c r="Q464" s="9"/>
      <c r="R464" s="9"/>
      <c r="S464" s="9"/>
      <c r="T464" s="9"/>
    </row>
    <row r="465" spans="1:20" ht="15.75" customHeight="1" x14ac:dyDescent="0.25">
      <c r="A465" s="10" t="s">
        <v>24</v>
      </c>
      <c r="B465" s="43"/>
      <c r="C465" s="18">
        <f t="shared" si="115"/>
        <v>0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40"/>
      <c r="J465" s="37"/>
      <c r="K465" s="37"/>
      <c r="L465" s="37"/>
      <c r="M465" s="37"/>
      <c r="N465" s="37"/>
      <c r="O465" s="37"/>
      <c r="P465" s="37"/>
      <c r="Q465" s="9"/>
      <c r="R465" s="9"/>
      <c r="S465" s="9"/>
      <c r="T465" s="9"/>
    </row>
    <row r="466" spans="1:20" ht="15.75" customHeight="1" x14ac:dyDescent="0.25">
      <c r="A466" s="10" t="s">
        <v>8</v>
      </c>
      <c r="B466" s="43"/>
      <c r="C466" s="18">
        <f t="shared" si="115"/>
        <v>129</v>
      </c>
      <c r="D466" s="18">
        <v>99</v>
      </c>
      <c r="E466" s="18">
        <v>30</v>
      </c>
      <c r="F466" s="18">
        <v>0</v>
      </c>
      <c r="G466" s="18">
        <v>0</v>
      </c>
      <c r="H466" s="18">
        <v>0</v>
      </c>
      <c r="I466" s="40"/>
      <c r="J466" s="37"/>
      <c r="K466" s="37"/>
      <c r="L466" s="37"/>
      <c r="M466" s="37"/>
      <c r="N466" s="37"/>
      <c r="O466" s="37"/>
      <c r="P466" s="37"/>
      <c r="Q466" s="9"/>
      <c r="R466" s="9"/>
      <c r="S466" s="9"/>
      <c r="T466" s="9"/>
    </row>
    <row r="467" spans="1:20" ht="15.75" customHeight="1" x14ac:dyDescent="0.25">
      <c r="A467" s="10" t="s">
        <v>25</v>
      </c>
      <c r="B467" s="44"/>
      <c r="C467" s="18">
        <f t="shared" si="115"/>
        <v>0</v>
      </c>
      <c r="D467" s="18">
        <v>0</v>
      </c>
      <c r="E467" s="18">
        <v>0</v>
      </c>
      <c r="F467" s="18">
        <v>0</v>
      </c>
      <c r="G467" s="18">
        <v>0</v>
      </c>
      <c r="H467" s="18">
        <v>0</v>
      </c>
      <c r="I467" s="41"/>
      <c r="J467" s="38"/>
      <c r="K467" s="38"/>
      <c r="L467" s="38"/>
      <c r="M467" s="38"/>
      <c r="N467" s="38"/>
      <c r="O467" s="38"/>
      <c r="P467" s="38"/>
      <c r="Q467" s="9"/>
      <c r="R467" s="9"/>
      <c r="S467" s="9"/>
      <c r="T467" s="9"/>
    </row>
    <row r="468" spans="1:20" ht="36.75" customHeight="1" x14ac:dyDescent="0.25">
      <c r="A468" s="23" t="s">
        <v>54</v>
      </c>
      <c r="B468" s="42" t="s">
        <v>31</v>
      </c>
      <c r="C468" s="20">
        <f t="shared" si="115"/>
        <v>154</v>
      </c>
      <c r="D468" s="20">
        <f>D469+D470+D471+D472</f>
        <v>144</v>
      </c>
      <c r="E468" s="20">
        <f>E469+E470+E471+E472</f>
        <v>10</v>
      </c>
      <c r="F468" s="20">
        <f>F469+F470+F471+F472</f>
        <v>0</v>
      </c>
      <c r="G468" s="20">
        <f>G469+G470+G471+G472</f>
        <v>0</v>
      </c>
      <c r="H468" s="20">
        <f>H469+H470+H471+H472</f>
        <v>0</v>
      </c>
      <c r="I468" s="39" t="s">
        <v>184</v>
      </c>
      <c r="J468" s="36" t="s">
        <v>12</v>
      </c>
      <c r="K468" s="36">
        <v>7</v>
      </c>
      <c r="L468" s="36">
        <v>100</v>
      </c>
      <c r="M468" s="36">
        <v>100</v>
      </c>
      <c r="N468" s="36">
        <v>100</v>
      </c>
      <c r="O468" s="36">
        <v>100</v>
      </c>
      <c r="P468" s="36">
        <v>100</v>
      </c>
      <c r="Q468" s="9"/>
      <c r="R468" s="9"/>
      <c r="S468" s="9"/>
      <c r="T468" s="9"/>
    </row>
    <row r="469" spans="1:20" ht="15.75" customHeight="1" x14ac:dyDescent="0.25">
      <c r="A469" s="10" t="s">
        <v>9</v>
      </c>
      <c r="B469" s="43"/>
      <c r="C469" s="18">
        <f t="shared" si="115"/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40"/>
      <c r="J469" s="37"/>
      <c r="K469" s="37"/>
      <c r="L469" s="37"/>
      <c r="M469" s="37"/>
      <c r="N469" s="37"/>
      <c r="O469" s="37"/>
      <c r="P469" s="37"/>
      <c r="Q469" s="9"/>
      <c r="R469" s="9"/>
      <c r="S469" s="9"/>
      <c r="T469" s="9"/>
    </row>
    <row r="470" spans="1:20" ht="15.75" customHeight="1" x14ac:dyDescent="0.25">
      <c r="A470" s="10" t="s">
        <v>24</v>
      </c>
      <c r="B470" s="43"/>
      <c r="C470" s="18">
        <f t="shared" si="115"/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40"/>
      <c r="J470" s="37"/>
      <c r="K470" s="37"/>
      <c r="L470" s="37"/>
      <c r="M470" s="37"/>
      <c r="N470" s="37"/>
      <c r="O470" s="37"/>
      <c r="P470" s="37"/>
      <c r="Q470" s="9"/>
      <c r="R470" s="9"/>
      <c r="S470" s="9"/>
      <c r="T470" s="9"/>
    </row>
    <row r="471" spans="1:20" ht="15.75" customHeight="1" x14ac:dyDescent="0.25">
      <c r="A471" s="10" t="s">
        <v>8</v>
      </c>
      <c r="B471" s="43"/>
      <c r="C471" s="18">
        <f t="shared" si="115"/>
        <v>154</v>
      </c>
      <c r="D471" s="18">
        <v>144</v>
      </c>
      <c r="E471" s="18">
        <v>10</v>
      </c>
      <c r="F471" s="18">
        <v>0</v>
      </c>
      <c r="G471" s="18">
        <v>0</v>
      </c>
      <c r="H471" s="18">
        <v>0</v>
      </c>
      <c r="I471" s="40"/>
      <c r="J471" s="37"/>
      <c r="K471" s="37"/>
      <c r="L471" s="37"/>
      <c r="M471" s="37"/>
      <c r="N471" s="37"/>
      <c r="O471" s="37"/>
      <c r="P471" s="37"/>
      <c r="Q471" s="9"/>
      <c r="R471" s="9"/>
      <c r="S471" s="9"/>
      <c r="T471" s="9"/>
    </row>
    <row r="472" spans="1:20" ht="15.75" customHeight="1" x14ac:dyDescent="0.25">
      <c r="A472" s="10" t="s">
        <v>25</v>
      </c>
      <c r="B472" s="44"/>
      <c r="C472" s="18">
        <f t="shared" si="115"/>
        <v>0</v>
      </c>
      <c r="D472" s="18">
        <v>0</v>
      </c>
      <c r="E472" s="18">
        <v>0</v>
      </c>
      <c r="F472" s="18">
        <v>0</v>
      </c>
      <c r="G472" s="18">
        <v>0</v>
      </c>
      <c r="H472" s="18">
        <v>0</v>
      </c>
      <c r="I472" s="41"/>
      <c r="J472" s="38"/>
      <c r="K472" s="38"/>
      <c r="L472" s="38"/>
      <c r="M472" s="38"/>
      <c r="N472" s="38"/>
      <c r="O472" s="38"/>
      <c r="P472" s="38"/>
      <c r="Q472" s="9"/>
      <c r="R472" s="9"/>
      <c r="S472" s="9"/>
      <c r="T472" s="9"/>
    </row>
    <row r="473" spans="1:20" ht="36.75" customHeight="1" x14ac:dyDescent="0.25">
      <c r="A473" s="23" t="s">
        <v>55</v>
      </c>
      <c r="B473" s="42" t="s">
        <v>31</v>
      </c>
      <c r="C473" s="20">
        <f t="shared" si="115"/>
        <v>38</v>
      </c>
      <c r="D473" s="20">
        <f>D474+D475+D476+D477</f>
        <v>18</v>
      </c>
      <c r="E473" s="20">
        <f>E474+E475+E476+E477</f>
        <v>20</v>
      </c>
      <c r="F473" s="20">
        <f>F474+F475+F476+F477</f>
        <v>0</v>
      </c>
      <c r="G473" s="20">
        <f>G474+G475+G476+G477</f>
        <v>0</v>
      </c>
      <c r="H473" s="20">
        <f>H474+H475+H476+H477</f>
        <v>0</v>
      </c>
      <c r="I473" s="39" t="s">
        <v>185</v>
      </c>
      <c r="J473" s="36" t="s">
        <v>12</v>
      </c>
      <c r="K473" s="36">
        <v>0</v>
      </c>
      <c r="L473" s="36">
        <v>0</v>
      </c>
      <c r="M473" s="36">
        <v>50</v>
      </c>
      <c r="N473" s="36">
        <v>100</v>
      </c>
      <c r="O473" s="36">
        <v>100</v>
      </c>
      <c r="P473" s="36">
        <v>100</v>
      </c>
      <c r="Q473" s="9"/>
      <c r="R473" s="9"/>
      <c r="S473" s="9"/>
      <c r="T473" s="9"/>
    </row>
    <row r="474" spans="1:20" ht="15.75" customHeight="1" x14ac:dyDescent="0.25">
      <c r="A474" s="10" t="s">
        <v>9</v>
      </c>
      <c r="B474" s="43"/>
      <c r="C474" s="18">
        <f t="shared" si="115"/>
        <v>0</v>
      </c>
      <c r="D474" s="18">
        <v>0</v>
      </c>
      <c r="E474" s="18">
        <v>0</v>
      </c>
      <c r="F474" s="18">
        <v>0</v>
      </c>
      <c r="G474" s="18">
        <v>0</v>
      </c>
      <c r="H474" s="18">
        <v>0</v>
      </c>
      <c r="I474" s="40"/>
      <c r="J474" s="37"/>
      <c r="K474" s="37"/>
      <c r="L474" s="37"/>
      <c r="M474" s="37"/>
      <c r="N474" s="37"/>
      <c r="O474" s="37"/>
      <c r="P474" s="37"/>
      <c r="Q474" s="9"/>
      <c r="R474" s="9"/>
      <c r="S474" s="9"/>
      <c r="T474" s="9"/>
    </row>
    <row r="475" spans="1:20" ht="15.75" customHeight="1" x14ac:dyDescent="0.25">
      <c r="A475" s="10" t="s">
        <v>24</v>
      </c>
      <c r="B475" s="43"/>
      <c r="C475" s="18">
        <f t="shared" si="115"/>
        <v>0</v>
      </c>
      <c r="D475" s="18">
        <v>0</v>
      </c>
      <c r="E475" s="18">
        <v>0</v>
      </c>
      <c r="F475" s="18">
        <v>0</v>
      </c>
      <c r="G475" s="18">
        <v>0</v>
      </c>
      <c r="H475" s="18">
        <v>0</v>
      </c>
      <c r="I475" s="40"/>
      <c r="J475" s="37"/>
      <c r="K475" s="37"/>
      <c r="L475" s="37"/>
      <c r="M475" s="37"/>
      <c r="N475" s="37"/>
      <c r="O475" s="37"/>
      <c r="P475" s="37"/>
      <c r="Q475" s="9"/>
      <c r="R475" s="9"/>
      <c r="S475" s="9"/>
      <c r="T475" s="9"/>
    </row>
    <row r="476" spans="1:20" ht="15.75" customHeight="1" x14ac:dyDescent="0.25">
      <c r="A476" s="10" t="s">
        <v>8</v>
      </c>
      <c r="B476" s="43"/>
      <c r="C476" s="18">
        <f t="shared" si="115"/>
        <v>38</v>
      </c>
      <c r="D476" s="18">
        <v>18</v>
      </c>
      <c r="E476" s="18">
        <v>20</v>
      </c>
      <c r="F476" s="18">
        <v>0</v>
      </c>
      <c r="G476" s="18">
        <v>0</v>
      </c>
      <c r="H476" s="18">
        <v>0</v>
      </c>
      <c r="I476" s="40"/>
      <c r="J476" s="37"/>
      <c r="K476" s="37"/>
      <c r="L476" s="37"/>
      <c r="M476" s="37"/>
      <c r="N476" s="37"/>
      <c r="O476" s="37"/>
      <c r="P476" s="37"/>
      <c r="Q476" s="9"/>
      <c r="R476" s="9"/>
      <c r="S476" s="9"/>
      <c r="T476" s="9"/>
    </row>
    <row r="477" spans="1:20" ht="15.75" customHeight="1" x14ac:dyDescent="0.25">
      <c r="A477" s="10" t="s">
        <v>25</v>
      </c>
      <c r="B477" s="44"/>
      <c r="C477" s="18">
        <f t="shared" si="115"/>
        <v>0</v>
      </c>
      <c r="D477" s="18">
        <v>0</v>
      </c>
      <c r="E477" s="18">
        <v>0</v>
      </c>
      <c r="F477" s="18">
        <v>0</v>
      </c>
      <c r="G477" s="18">
        <v>0</v>
      </c>
      <c r="H477" s="18">
        <v>0</v>
      </c>
      <c r="I477" s="41"/>
      <c r="J477" s="38"/>
      <c r="K477" s="38"/>
      <c r="L477" s="38"/>
      <c r="M477" s="38"/>
      <c r="N477" s="38"/>
      <c r="O477" s="38"/>
      <c r="P477" s="38"/>
      <c r="Q477" s="9"/>
      <c r="R477" s="9"/>
      <c r="S477" s="9"/>
      <c r="T477" s="9"/>
    </row>
    <row r="478" spans="1:20" ht="39.75" customHeight="1" x14ac:dyDescent="0.25">
      <c r="A478" s="23" t="s">
        <v>56</v>
      </c>
      <c r="B478" s="42" t="s">
        <v>31</v>
      </c>
      <c r="C478" s="20">
        <f t="shared" si="115"/>
        <v>50</v>
      </c>
      <c r="D478" s="20">
        <f>D479+D480+D481+D482</f>
        <v>50</v>
      </c>
      <c r="E478" s="20">
        <f>E479+E480+E481+E482</f>
        <v>0</v>
      </c>
      <c r="F478" s="20">
        <f>F479+F480+F481+F482</f>
        <v>0</v>
      </c>
      <c r="G478" s="20">
        <f>G479+G480+G481+G482</f>
        <v>0</v>
      </c>
      <c r="H478" s="20">
        <f>H479+H480+H481+H482</f>
        <v>0</v>
      </c>
      <c r="I478" s="39" t="s">
        <v>202</v>
      </c>
      <c r="J478" s="36" t="s">
        <v>16</v>
      </c>
      <c r="K478" s="36">
        <v>0</v>
      </c>
      <c r="L478" s="36">
        <v>5</v>
      </c>
      <c r="M478" s="36">
        <v>0</v>
      </c>
      <c r="N478" s="36">
        <v>0</v>
      </c>
      <c r="O478" s="36">
        <v>0</v>
      </c>
      <c r="P478" s="36">
        <v>0</v>
      </c>
      <c r="Q478" s="9"/>
      <c r="R478" s="9"/>
      <c r="S478" s="9"/>
      <c r="T478" s="9"/>
    </row>
    <row r="479" spans="1:20" ht="20.25" customHeight="1" x14ac:dyDescent="0.25">
      <c r="A479" s="10" t="s">
        <v>9</v>
      </c>
      <c r="B479" s="43"/>
      <c r="C479" s="18">
        <f t="shared" si="115"/>
        <v>0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40"/>
      <c r="J479" s="37"/>
      <c r="K479" s="37"/>
      <c r="L479" s="37"/>
      <c r="M479" s="37"/>
      <c r="N479" s="37"/>
      <c r="O479" s="37"/>
      <c r="P479" s="37"/>
      <c r="Q479" s="9"/>
      <c r="R479" s="9"/>
      <c r="S479" s="9"/>
      <c r="T479" s="9"/>
    </row>
    <row r="480" spans="1:20" ht="20.25" customHeight="1" x14ac:dyDescent="0.25">
      <c r="A480" s="10" t="s">
        <v>24</v>
      </c>
      <c r="B480" s="43"/>
      <c r="C480" s="18">
        <f t="shared" ref="C480:C511" si="116">E480+F480+H480+D480+G480</f>
        <v>0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40"/>
      <c r="J480" s="37"/>
      <c r="K480" s="37"/>
      <c r="L480" s="37"/>
      <c r="M480" s="37"/>
      <c r="N480" s="37"/>
      <c r="O480" s="37"/>
      <c r="P480" s="37"/>
      <c r="Q480" s="9"/>
      <c r="R480" s="9"/>
      <c r="S480" s="9"/>
      <c r="T480" s="9"/>
    </row>
    <row r="481" spans="1:20" ht="18.75" customHeight="1" x14ac:dyDescent="0.25">
      <c r="A481" s="10" t="s">
        <v>8</v>
      </c>
      <c r="B481" s="43"/>
      <c r="C481" s="18">
        <f t="shared" si="116"/>
        <v>50</v>
      </c>
      <c r="D481" s="18">
        <v>50</v>
      </c>
      <c r="E481" s="18">
        <v>0</v>
      </c>
      <c r="F481" s="18">
        <v>0</v>
      </c>
      <c r="G481" s="18">
        <v>0</v>
      </c>
      <c r="H481" s="18">
        <v>0</v>
      </c>
      <c r="I481" s="40"/>
      <c r="J481" s="37"/>
      <c r="K481" s="37"/>
      <c r="L481" s="37"/>
      <c r="M481" s="37"/>
      <c r="N481" s="37"/>
      <c r="O481" s="37"/>
      <c r="P481" s="37"/>
      <c r="Q481" s="9"/>
      <c r="R481" s="9"/>
      <c r="S481" s="9"/>
      <c r="T481" s="9"/>
    </row>
    <row r="482" spans="1:20" ht="17.25" customHeight="1" x14ac:dyDescent="0.25">
      <c r="A482" s="10" t="s">
        <v>25</v>
      </c>
      <c r="B482" s="44"/>
      <c r="C482" s="18">
        <f t="shared" si="116"/>
        <v>0</v>
      </c>
      <c r="D482" s="18">
        <v>0</v>
      </c>
      <c r="E482" s="18">
        <v>0</v>
      </c>
      <c r="F482" s="18">
        <v>0</v>
      </c>
      <c r="G482" s="18">
        <v>0</v>
      </c>
      <c r="H482" s="18">
        <v>0</v>
      </c>
      <c r="I482" s="41"/>
      <c r="J482" s="38"/>
      <c r="K482" s="38"/>
      <c r="L482" s="38"/>
      <c r="M482" s="38"/>
      <c r="N482" s="38"/>
      <c r="O482" s="38"/>
      <c r="P482" s="38"/>
      <c r="Q482" s="9"/>
      <c r="R482" s="9"/>
      <c r="S482" s="9"/>
      <c r="T482" s="9"/>
    </row>
    <row r="483" spans="1:20" ht="55.5" customHeight="1" x14ac:dyDescent="0.25">
      <c r="A483" s="23" t="s">
        <v>57</v>
      </c>
      <c r="B483" s="42" t="s">
        <v>31</v>
      </c>
      <c r="C483" s="20">
        <f t="shared" si="116"/>
        <v>381.1</v>
      </c>
      <c r="D483" s="20">
        <f>D484+D485+D486+D487</f>
        <v>100</v>
      </c>
      <c r="E483" s="20">
        <f>E484+E485+E486+E487</f>
        <v>96</v>
      </c>
      <c r="F483" s="20">
        <f>F484+F485+F486+F487</f>
        <v>85.1</v>
      </c>
      <c r="G483" s="20">
        <f>G484+G485+G486+G487</f>
        <v>100</v>
      </c>
      <c r="H483" s="20">
        <f>H484+H485+H486+H487</f>
        <v>0</v>
      </c>
      <c r="I483" s="39" t="s">
        <v>203</v>
      </c>
      <c r="J483" s="36" t="s">
        <v>12</v>
      </c>
      <c r="K483" s="36">
        <v>50</v>
      </c>
      <c r="L483" s="36">
        <v>100</v>
      </c>
      <c r="M483" s="36">
        <v>100</v>
      </c>
      <c r="N483" s="36">
        <v>100</v>
      </c>
      <c r="O483" s="36">
        <v>100</v>
      </c>
      <c r="P483" s="36">
        <v>100</v>
      </c>
      <c r="Q483" s="9"/>
      <c r="R483" s="9"/>
      <c r="S483" s="9"/>
      <c r="T483" s="9"/>
    </row>
    <row r="484" spans="1:20" ht="15.75" customHeight="1" x14ac:dyDescent="0.25">
      <c r="A484" s="10" t="s">
        <v>9</v>
      </c>
      <c r="B484" s="43"/>
      <c r="C484" s="18">
        <f t="shared" si="116"/>
        <v>0</v>
      </c>
      <c r="D484" s="18">
        <v>0</v>
      </c>
      <c r="E484" s="18">
        <v>0</v>
      </c>
      <c r="F484" s="18">
        <v>0</v>
      </c>
      <c r="G484" s="18">
        <v>0</v>
      </c>
      <c r="H484" s="18">
        <v>0</v>
      </c>
      <c r="I484" s="40"/>
      <c r="J484" s="37"/>
      <c r="K484" s="37"/>
      <c r="L484" s="37"/>
      <c r="M484" s="37"/>
      <c r="N484" s="37"/>
      <c r="O484" s="37"/>
      <c r="P484" s="37"/>
      <c r="Q484" s="9"/>
      <c r="R484" s="9"/>
      <c r="S484" s="9"/>
      <c r="T484" s="9"/>
    </row>
    <row r="485" spans="1:20" ht="15.75" customHeight="1" x14ac:dyDescent="0.25">
      <c r="A485" s="10" t="s">
        <v>24</v>
      </c>
      <c r="B485" s="43"/>
      <c r="C485" s="18">
        <f t="shared" si="116"/>
        <v>0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40"/>
      <c r="J485" s="37"/>
      <c r="K485" s="37"/>
      <c r="L485" s="37"/>
      <c r="M485" s="37"/>
      <c r="N485" s="37"/>
      <c r="O485" s="37"/>
      <c r="P485" s="37"/>
      <c r="Q485" s="9"/>
      <c r="R485" s="9"/>
      <c r="S485" s="9"/>
      <c r="T485" s="9"/>
    </row>
    <row r="486" spans="1:20" ht="15.75" customHeight="1" x14ac:dyDescent="0.25">
      <c r="A486" s="10" t="s">
        <v>8</v>
      </c>
      <c r="B486" s="43"/>
      <c r="C486" s="18">
        <f t="shared" si="116"/>
        <v>381.1</v>
      </c>
      <c r="D486" s="18">
        <v>100</v>
      </c>
      <c r="E486" s="18">
        <v>96</v>
      </c>
      <c r="F486" s="18">
        <v>85.1</v>
      </c>
      <c r="G486" s="18">
        <v>100</v>
      </c>
      <c r="H486" s="18">
        <v>0</v>
      </c>
      <c r="I486" s="40"/>
      <c r="J486" s="37"/>
      <c r="K486" s="37"/>
      <c r="L486" s="37"/>
      <c r="M486" s="37"/>
      <c r="N486" s="37"/>
      <c r="O486" s="37"/>
      <c r="P486" s="37"/>
      <c r="Q486" s="9"/>
      <c r="R486" s="9"/>
      <c r="S486" s="9"/>
      <c r="T486" s="9"/>
    </row>
    <row r="487" spans="1:20" ht="15.75" customHeight="1" x14ac:dyDescent="0.25">
      <c r="A487" s="10" t="s">
        <v>25</v>
      </c>
      <c r="B487" s="44"/>
      <c r="C487" s="18">
        <f t="shared" si="116"/>
        <v>0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41"/>
      <c r="J487" s="38"/>
      <c r="K487" s="38"/>
      <c r="L487" s="38"/>
      <c r="M487" s="38"/>
      <c r="N487" s="38"/>
      <c r="O487" s="38"/>
      <c r="P487" s="38"/>
      <c r="Q487" s="9"/>
      <c r="R487" s="9"/>
      <c r="S487" s="9"/>
      <c r="T487" s="9"/>
    </row>
    <row r="488" spans="1:20" ht="38.25" customHeight="1" x14ac:dyDescent="0.25">
      <c r="A488" s="23" t="s">
        <v>58</v>
      </c>
      <c r="B488" s="42" t="s">
        <v>31</v>
      </c>
      <c r="C488" s="20">
        <f t="shared" si="116"/>
        <v>0</v>
      </c>
      <c r="D488" s="20">
        <f>D489+D490+D491+D492</f>
        <v>0</v>
      </c>
      <c r="E488" s="20">
        <f>E489+E490+E491+E492</f>
        <v>0</v>
      </c>
      <c r="F488" s="20">
        <f>F489+F490+F491+F492</f>
        <v>0</v>
      </c>
      <c r="G488" s="20">
        <f>G489+G490+G491+G492</f>
        <v>0</v>
      </c>
      <c r="H488" s="20">
        <f>H489+H490+H491+H492</f>
        <v>0</v>
      </c>
      <c r="I488" s="39" t="s">
        <v>186</v>
      </c>
      <c r="J488" s="36" t="s">
        <v>176</v>
      </c>
      <c r="K488" s="36">
        <v>0</v>
      </c>
      <c r="L488" s="36">
        <v>1</v>
      </c>
      <c r="M488" s="36">
        <v>2</v>
      </c>
      <c r="N488" s="36">
        <v>3</v>
      </c>
      <c r="O488" s="36">
        <v>3</v>
      </c>
      <c r="P488" s="36">
        <v>3</v>
      </c>
      <c r="Q488" s="9"/>
      <c r="R488" s="9"/>
      <c r="S488" s="9"/>
      <c r="T488" s="9"/>
    </row>
    <row r="489" spans="1:20" ht="15.75" customHeight="1" x14ac:dyDescent="0.25">
      <c r="A489" s="10" t="s">
        <v>9</v>
      </c>
      <c r="B489" s="43"/>
      <c r="C489" s="18">
        <f t="shared" si="116"/>
        <v>0</v>
      </c>
      <c r="D489" s="18">
        <v>0</v>
      </c>
      <c r="E489" s="18">
        <v>0</v>
      </c>
      <c r="F489" s="18">
        <v>0</v>
      </c>
      <c r="G489" s="18">
        <v>0</v>
      </c>
      <c r="H489" s="18">
        <v>0</v>
      </c>
      <c r="I489" s="40"/>
      <c r="J489" s="37"/>
      <c r="K489" s="37"/>
      <c r="L489" s="37"/>
      <c r="M489" s="37"/>
      <c r="N489" s="37"/>
      <c r="O489" s="37"/>
      <c r="P489" s="37"/>
      <c r="Q489" s="9"/>
      <c r="R489" s="9"/>
      <c r="S489" s="9"/>
      <c r="T489" s="9"/>
    </row>
    <row r="490" spans="1:20" ht="15.75" customHeight="1" x14ac:dyDescent="0.25">
      <c r="A490" s="10" t="s">
        <v>24</v>
      </c>
      <c r="B490" s="43"/>
      <c r="C490" s="18">
        <f t="shared" si="116"/>
        <v>0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40"/>
      <c r="J490" s="37"/>
      <c r="K490" s="37"/>
      <c r="L490" s="37"/>
      <c r="M490" s="37"/>
      <c r="N490" s="37"/>
      <c r="O490" s="37"/>
      <c r="P490" s="37"/>
      <c r="Q490" s="9"/>
      <c r="R490" s="9"/>
      <c r="S490" s="9"/>
      <c r="T490" s="9"/>
    </row>
    <row r="491" spans="1:20" ht="15.75" customHeight="1" x14ac:dyDescent="0.25">
      <c r="A491" s="10" t="s">
        <v>8</v>
      </c>
      <c r="B491" s="43"/>
      <c r="C491" s="18">
        <f t="shared" si="116"/>
        <v>0</v>
      </c>
      <c r="D491" s="18">
        <v>0</v>
      </c>
      <c r="E491" s="18">
        <v>0</v>
      </c>
      <c r="F491" s="18">
        <v>0</v>
      </c>
      <c r="G491" s="18">
        <v>0</v>
      </c>
      <c r="H491" s="18">
        <v>0</v>
      </c>
      <c r="I491" s="40"/>
      <c r="J491" s="37"/>
      <c r="K491" s="37"/>
      <c r="L491" s="37"/>
      <c r="M491" s="37"/>
      <c r="N491" s="37"/>
      <c r="O491" s="37"/>
      <c r="P491" s="37"/>
      <c r="Q491" s="9"/>
      <c r="R491" s="9"/>
      <c r="S491" s="9"/>
      <c r="T491" s="9"/>
    </row>
    <row r="492" spans="1:20" ht="15.75" customHeight="1" x14ac:dyDescent="0.25">
      <c r="A492" s="10" t="s">
        <v>25</v>
      </c>
      <c r="B492" s="44"/>
      <c r="C492" s="18">
        <f t="shared" si="116"/>
        <v>0</v>
      </c>
      <c r="D492" s="18">
        <v>0</v>
      </c>
      <c r="E492" s="18">
        <v>0</v>
      </c>
      <c r="F492" s="18">
        <v>0</v>
      </c>
      <c r="G492" s="18">
        <v>0</v>
      </c>
      <c r="H492" s="18">
        <v>0</v>
      </c>
      <c r="I492" s="41"/>
      <c r="J492" s="38"/>
      <c r="K492" s="38"/>
      <c r="L492" s="38"/>
      <c r="M492" s="38"/>
      <c r="N492" s="38"/>
      <c r="O492" s="38"/>
      <c r="P492" s="38"/>
      <c r="Q492" s="9"/>
      <c r="R492" s="9"/>
      <c r="S492" s="9"/>
      <c r="T492" s="9"/>
    </row>
    <row r="493" spans="1:20" ht="38.25" customHeight="1" x14ac:dyDescent="0.25">
      <c r="A493" s="23" t="s">
        <v>59</v>
      </c>
      <c r="B493" s="42" t="s">
        <v>31</v>
      </c>
      <c r="C493" s="20">
        <f t="shared" si="116"/>
        <v>0</v>
      </c>
      <c r="D493" s="20">
        <f>D494+D495+D496+D497</f>
        <v>0</v>
      </c>
      <c r="E493" s="20">
        <f>E494+E495+E496+E497</f>
        <v>0</v>
      </c>
      <c r="F493" s="20">
        <f>F494+F495+F496+F497</f>
        <v>0</v>
      </c>
      <c r="G493" s="20">
        <f>G494+G495+G496+G497</f>
        <v>0</v>
      </c>
      <c r="H493" s="20">
        <f>H494+H495+H496+H497</f>
        <v>0</v>
      </c>
      <c r="I493" s="39" t="s">
        <v>187</v>
      </c>
      <c r="J493" s="36" t="s">
        <v>12</v>
      </c>
      <c r="K493" s="36">
        <v>71</v>
      </c>
      <c r="L493" s="36">
        <v>60</v>
      </c>
      <c r="M493" s="36">
        <v>33</v>
      </c>
      <c r="N493" s="36">
        <v>0</v>
      </c>
      <c r="O493" s="36">
        <v>0</v>
      </c>
      <c r="P493" s="36">
        <v>0</v>
      </c>
      <c r="Q493" s="9"/>
      <c r="R493" s="9"/>
      <c r="S493" s="9"/>
      <c r="T493" s="9"/>
    </row>
    <row r="494" spans="1:20" ht="15.75" customHeight="1" x14ac:dyDescent="0.25">
      <c r="A494" s="10" t="s">
        <v>9</v>
      </c>
      <c r="B494" s="43"/>
      <c r="C494" s="18">
        <f t="shared" si="116"/>
        <v>0</v>
      </c>
      <c r="D494" s="18">
        <v>0</v>
      </c>
      <c r="E494" s="18">
        <v>0</v>
      </c>
      <c r="F494" s="18">
        <v>0</v>
      </c>
      <c r="G494" s="18">
        <v>0</v>
      </c>
      <c r="H494" s="18">
        <v>0</v>
      </c>
      <c r="I494" s="40"/>
      <c r="J494" s="37"/>
      <c r="K494" s="37"/>
      <c r="L494" s="37"/>
      <c r="M494" s="37"/>
      <c r="N494" s="37"/>
      <c r="O494" s="37"/>
      <c r="P494" s="37"/>
      <c r="Q494" s="9"/>
      <c r="R494" s="9"/>
      <c r="S494" s="9"/>
      <c r="T494" s="9"/>
    </row>
    <row r="495" spans="1:20" ht="15.75" customHeight="1" x14ac:dyDescent="0.25">
      <c r="A495" s="10" t="s">
        <v>24</v>
      </c>
      <c r="B495" s="43"/>
      <c r="C495" s="18">
        <f t="shared" si="116"/>
        <v>0</v>
      </c>
      <c r="D495" s="18">
        <v>0</v>
      </c>
      <c r="E495" s="18">
        <v>0</v>
      </c>
      <c r="F495" s="18">
        <v>0</v>
      </c>
      <c r="G495" s="18">
        <v>0</v>
      </c>
      <c r="H495" s="18">
        <v>0</v>
      </c>
      <c r="I495" s="40"/>
      <c r="J495" s="37"/>
      <c r="K495" s="37"/>
      <c r="L495" s="37"/>
      <c r="M495" s="37"/>
      <c r="N495" s="37"/>
      <c r="O495" s="37"/>
      <c r="P495" s="37"/>
      <c r="Q495" s="9"/>
      <c r="R495" s="9"/>
      <c r="S495" s="9"/>
      <c r="T495" s="9"/>
    </row>
    <row r="496" spans="1:20" ht="15.75" customHeight="1" x14ac:dyDescent="0.25">
      <c r="A496" s="10" t="s">
        <v>8</v>
      </c>
      <c r="B496" s="43"/>
      <c r="C496" s="18">
        <f t="shared" si="116"/>
        <v>0</v>
      </c>
      <c r="D496" s="18">
        <v>0</v>
      </c>
      <c r="E496" s="18">
        <v>0</v>
      </c>
      <c r="F496" s="18">
        <v>0</v>
      </c>
      <c r="G496" s="18">
        <v>0</v>
      </c>
      <c r="H496" s="18">
        <v>0</v>
      </c>
      <c r="I496" s="40"/>
      <c r="J496" s="37"/>
      <c r="K496" s="37"/>
      <c r="L496" s="37"/>
      <c r="M496" s="37"/>
      <c r="N496" s="37"/>
      <c r="O496" s="37"/>
      <c r="P496" s="37"/>
      <c r="Q496" s="9"/>
      <c r="R496" s="9"/>
      <c r="S496" s="9"/>
      <c r="T496" s="9"/>
    </row>
    <row r="497" spans="1:20" ht="15.75" customHeight="1" x14ac:dyDescent="0.25">
      <c r="A497" s="10" t="s">
        <v>25</v>
      </c>
      <c r="B497" s="44"/>
      <c r="C497" s="18">
        <f t="shared" si="116"/>
        <v>0</v>
      </c>
      <c r="D497" s="18">
        <v>0</v>
      </c>
      <c r="E497" s="18">
        <v>0</v>
      </c>
      <c r="F497" s="18">
        <v>0</v>
      </c>
      <c r="G497" s="18">
        <v>0</v>
      </c>
      <c r="H497" s="18">
        <v>0</v>
      </c>
      <c r="I497" s="41"/>
      <c r="J497" s="38"/>
      <c r="K497" s="38"/>
      <c r="L497" s="38"/>
      <c r="M497" s="38"/>
      <c r="N497" s="38"/>
      <c r="O497" s="38"/>
      <c r="P497" s="38"/>
      <c r="Q497" s="9"/>
      <c r="R497" s="9"/>
      <c r="S497" s="9"/>
      <c r="T497" s="9"/>
    </row>
    <row r="498" spans="1:20" ht="38.25" customHeight="1" x14ac:dyDescent="0.25">
      <c r="A498" s="23" t="s">
        <v>60</v>
      </c>
      <c r="B498" s="42" t="s">
        <v>31</v>
      </c>
      <c r="C498" s="20">
        <f t="shared" si="116"/>
        <v>73.900000000000006</v>
      </c>
      <c r="D498" s="20">
        <f>D499+D500+D501+D502</f>
        <v>23.9</v>
      </c>
      <c r="E498" s="20">
        <f>E499+E500+E501+E502</f>
        <v>50</v>
      </c>
      <c r="F498" s="20">
        <f>F499+F500+F501+F502</f>
        <v>0</v>
      </c>
      <c r="G498" s="20">
        <f>G499+G500+G501+G502</f>
        <v>0</v>
      </c>
      <c r="H498" s="20">
        <f>H499+H500+H501+H502</f>
        <v>0</v>
      </c>
      <c r="I498" s="39" t="s">
        <v>188</v>
      </c>
      <c r="J498" s="36" t="s">
        <v>12</v>
      </c>
      <c r="K498" s="36">
        <v>25</v>
      </c>
      <c r="L498" s="36">
        <v>50</v>
      </c>
      <c r="M498" s="36">
        <v>75</v>
      </c>
      <c r="N498" s="36">
        <v>100</v>
      </c>
      <c r="O498" s="36">
        <v>100</v>
      </c>
      <c r="P498" s="36">
        <v>100</v>
      </c>
      <c r="Q498" s="9"/>
      <c r="R498" s="9"/>
      <c r="S498" s="9"/>
      <c r="T498" s="9"/>
    </row>
    <row r="499" spans="1:20" ht="15.75" customHeight="1" x14ac:dyDescent="0.25">
      <c r="A499" s="10" t="s">
        <v>9</v>
      </c>
      <c r="B499" s="43"/>
      <c r="C499" s="18">
        <f t="shared" si="116"/>
        <v>0</v>
      </c>
      <c r="D499" s="18">
        <v>0</v>
      </c>
      <c r="E499" s="18">
        <v>0</v>
      </c>
      <c r="F499" s="18">
        <v>0</v>
      </c>
      <c r="G499" s="18">
        <v>0</v>
      </c>
      <c r="H499" s="18">
        <v>0</v>
      </c>
      <c r="I499" s="40"/>
      <c r="J499" s="37"/>
      <c r="K499" s="37"/>
      <c r="L499" s="37"/>
      <c r="M499" s="37"/>
      <c r="N499" s="37"/>
      <c r="O499" s="37"/>
      <c r="P499" s="37"/>
      <c r="Q499" s="9"/>
      <c r="R499" s="9"/>
      <c r="S499" s="9"/>
      <c r="T499" s="9"/>
    </row>
    <row r="500" spans="1:20" ht="15.75" customHeight="1" x14ac:dyDescent="0.25">
      <c r="A500" s="10" t="s">
        <v>24</v>
      </c>
      <c r="B500" s="43"/>
      <c r="C500" s="18">
        <f t="shared" si="116"/>
        <v>0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40"/>
      <c r="J500" s="37"/>
      <c r="K500" s="37"/>
      <c r="L500" s="37"/>
      <c r="M500" s="37"/>
      <c r="N500" s="37"/>
      <c r="O500" s="37"/>
      <c r="P500" s="37"/>
      <c r="Q500" s="9"/>
      <c r="R500" s="9"/>
      <c r="S500" s="9"/>
      <c r="T500" s="9"/>
    </row>
    <row r="501" spans="1:20" ht="15.75" customHeight="1" x14ac:dyDescent="0.25">
      <c r="A501" s="10" t="s">
        <v>8</v>
      </c>
      <c r="B501" s="43"/>
      <c r="C501" s="18">
        <f t="shared" si="116"/>
        <v>73.900000000000006</v>
      </c>
      <c r="D501" s="18">
        <v>23.9</v>
      </c>
      <c r="E501" s="18">
        <v>50</v>
      </c>
      <c r="F501" s="18">
        <v>0</v>
      </c>
      <c r="G501" s="18">
        <v>0</v>
      </c>
      <c r="H501" s="18">
        <v>0</v>
      </c>
      <c r="I501" s="40"/>
      <c r="J501" s="37"/>
      <c r="K501" s="37"/>
      <c r="L501" s="37"/>
      <c r="M501" s="37"/>
      <c r="N501" s="37"/>
      <c r="O501" s="37"/>
      <c r="P501" s="37"/>
      <c r="Q501" s="9"/>
      <c r="R501" s="9"/>
      <c r="S501" s="9"/>
      <c r="T501" s="9"/>
    </row>
    <row r="502" spans="1:20" ht="15.75" customHeight="1" x14ac:dyDescent="0.25">
      <c r="A502" s="10" t="s">
        <v>25</v>
      </c>
      <c r="B502" s="44"/>
      <c r="C502" s="18">
        <f t="shared" si="116"/>
        <v>0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41"/>
      <c r="J502" s="38"/>
      <c r="K502" s="38"/>
      <c r="L502" s="38"/>
      <c r="M502" s="38"/>
      <c r="N502" s="38"/>
      <c r="O502" s="38"/>
      <c r="P502" s="38"/>
      <c r="Q502" s="9"/>
      <c r="R502" s="9"/>
      <c r="S502" s="9"/>
      <c r="T502" s="9"/>
    </row>
    <row r="503" spans="1:20" ht="38.25" customHeight="1" x14ac:dyDescent="0.25">
      <c r="A503" s="23" t="s">
        <v>61</v>
      </c>
      <c r="B503" s="42" t="s">
        <v>31</v>
      </c>
      <c r="C503" s="20">
        <f t="shared" si="116"/>
        <v>1170.4000000000001</v>
      </c>
      <c r="D503" s="20">
        <f>D504+D505+D506+D507</f>
        <v>292.60000000000002</v>
      </c>
      <c r="E503" s="20">
        <f>E504+E505+E506+E507</f>
        <v>292.60000000000002</v>
      </c>
      <c r="F503" s="20">
        <f>F504+F505+F506+F507</f>
        <v>292.60000000000002</v>
      </c>
      <c r="G503" s="20">
        <f>G504+G505+G506+G507</f>
        <v>292.60000000000002</v>
      </c>
      <c r="H503" s="20">
        <f>H504+H505+H506+H507</f>
        <v>0</v>
      </c>
      <c r="I503" s="39" t="s">
        <v>189</v>
      </c>
      <c r="J503" s="36" t="s">
        <v>12</v>
      </c>
      <c r="K503" s="36">
        <v>100</v>
      </c>
      <c r="L503" s="36">
        <v>100</v>
      </c>
      <c r="M503" s="36">
        <v>100</v>
      </c>
      <c r="N503" s="36">
        <v>100</v>
      </c>
      <c r="O503" s="36">
        <v>100</v>
      </c>
      <c r="P503" s="36">
        <v>100</v>
      </c>
      <c r="Q503" s="9"/>
      <c r="R503" s="9"/>
      <c r="S503" s="9"/>
      <c r="T503" s="9"/>
    </row>
    <row r="504" spans="1:20" ht="15.75" customHeight="1" x14ac:dyDescent="0.25">
      <c r="A504" s="10" t="s">
        <v>9</v>
      </c>
      <c r="B504" s="43"/>
      <c r="C504" s="18">
        <f t="shared" si="116"/>
        <v>0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40"/>
      <c r="J504" s="37"/>
      <c r="K504" s="37"/>
      <c r="L504" s="37"/>
      <c r="M504" s="37"/>
      <c r="N504" s="37"/>
      <c r="O504" s="37"/>
      <c r="P504" s="37"/>
      <c r="Q504" s="9"/>
      <c r="R504" s="9"/>
      <c r="S504" s="9"/>
      <c r="T504" s="9"/>
    </row>
    <row r="505" spans="1:20" ht="15.75" customHeight="1" x14ac:dyDescent="0.25">
      <c r="A505" s="10" t="s">
        <v>24</v>
      </c>
      <c r="B505" s="43"/>
      <c r="C505" s="18">
        <f t="shared" si="116"/>
        <v>0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40"/>
      <c r="J505" s="37"/>
      <c r="K505" s="37"/>
      <c r="L505" s="37"/>
      <c r="M505" s="37"/>
      <c r="N505" s="37"/>
      <c r="O505" s="37"/>
      <c r="P505" s="37"/>
      <c r="Q505" s="9"/>
      <c r="R505" s="9"/>
      <c r="S505" s="9"/>
      <c r="T505" s="9"/>
    </row>
    <row r="506" spans="1:20" ht="15.75" customHeight="1" x14ac:dyDescent="0.25">
      <c r="A506" s="10" t="s">
        <v>8</v>
      </c>
      <c r="B506" s="43"/>
      <c r="C506" s="18">
        <f t="shared" si="116"/>
        <v>1170.4000000000001</v>
      </c>
      <c r="D506" s="18">
        <v>292.60000000000002</v>
      </c>
      <c r="E506" s="18">
        <v>292.60000000000002</v>
      </c>
      <c r="F506" s="18">
        <v>292.60000000000002</v>
      </c>
      <c r="G506" s="18">
        <v>292.60000000000002</v>
      </c>
      <c r="H506" s="18">
        <v>0</v>
      </c>
      <c r="I506" s="40"/>
      <c r="J506" s="37"/>
      <c r="K506" s="37"/>
      <c r="L506" s="37"/>
      <c r="M506" s="37"/>
      <c r="N506" s="37"/>
      <c r="O506" s="37"/>
      <c r="P506" s="37"/>
      <c r="Q506" s="9"/>
      <c r="R506" s="9"/>
      <c r="S506" s="9"/>
      <c r="T506" s="9"/>
    </row>
    <row r="507" spans="1:20" ht="15.75" customHeight="1" x14ac:dyDescent="0.25">
      <c r="A507" s="10" t="s">
        <v>25</v>
      </c>
      <c r="B507" s="44"/>
      <c r="C507" s="18">
        <f t="shared" si="116"/>
        <v>0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41"/>
      <c r="J507" s="38"/>
      <c r="K507" s="38"/>
      <c r="L507" s="38"/>
      <c r="M507" s="38"/>
      <c r="N507" s="38"/>
      <c r="O507" s="38"/>
      <c r="P507" s="38"/>
      <c r="Q507" s="9"/>
      <c r="R507" s="9"/>
      <c r="S507" s="9"/>
      <c r="T507" s="9"/>
    </row>
    <row r="508" spans="1:20" ht="65.25" customHeight="1" x14ac:dyDescent="0.25">
      <c r="A508" s="23" t="s">
        <v>191</v>
      </c>
      <c r="B508" s="42" t="s">
        <v>31</v>
      </c>
      <c r="C508" s="20">
        <f t="shared" si="116"/>
        <v>300</v>
      </c>
      <c r="D508" s="20">
        <f>D509+D510+D511+D512</f>
        <v>100</v>
      </c>
      <c r="E508" s="20">
        <f>E509+E510+E511+E512</f>
        <v>100</v>
      </c>
      <c r="F508" s="20">
        <f>F509+F510+F511+F512</f>
        <v>100</v>
      </c>
      <c r="G508" s="20">
        <f>G509+G510+G511+G512</f>
        <v>0</v>
      </c>
      <c r="H508" s="20">
        <f>H509+H510+H511+H512</f>
        <v>0</v>
      </c>
      <c r="I508" s="39" t="s">
        <v>190</v>
      </c>
      <c r="J508" s="36" t="s">
        <v>176</v>
      </c>
      <c r="K508" s="36">
        <v>34</v>
      </c>
      <c r="L508" s="36">
        <v>34</v>
      </c>
      <c r="M508" s="36">
        <v>33</v>
      </c>
      <c r="N508" s="36">
        <v>34</v>
      </c>
      <c r="O508" s="36">
        <v>34</v>
      </c>
      <c r="P508" s="36">
        <v>35</v>
      </c>
      <c r="Q508" s="9"/>
      <c r="R508" s="9"/>
      <c r="S508" s="9"/>
      <c r="T508" s="9"/>
    </row>
    <row r="509" spans="1:20" ht="15.75" customHeight="1" x14ac:dyDescent="0.25">
      <c r="A509" s="10" t="s">
        <v>9</v>
      </c>
      <c r="B509" s="43"/>
      <c r="C509" s="18">
        <f t="shared" si="116"/>
        <v>0</v>
      </c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40"/>
      <c r="J509" s="37"/>
      <c r="K509" s="37"/>
      <c r="L509" s="37"/>
      <c r="M509" s="37"/>
      <c r="N509" s="37"/>
      <c r="O509" s="37"/>
      <c r="P509" s="37"/>
      <c r="Q509" s="9"/>
      <c r="R509" s="9"/>
      <c r="S509" s="9"/>
      <c r="T509" s="9"/>
    </row>
    <row r="510" spans="1:20" ht="15.75" customHeight="1" x14ac:dyDescent="0.25">
      <c r="A510" s="10" t="s">
        <v>24</v>
      </c>
      <c r="B510" s="43"/>
      <c r="C510" s="18">
        <f t="shared" si="116"/>
        <v>0</v>
      </c>
      <c r="D510" s="18">
        <v>0</v>
      </c>
      <c r="E510" s="18">
        <v>0</v>
      </c>
      <c r="F510" s="18">
        <v>0</v>
      </c>
      <c r="G510" s="18">
        <v>0</v>
      </c>
      <c r="H510" s="18">
        <v>0</v>
      </c>
      <c r="I510" s="40"/>
      <c r="J510" s="37"/>
      <c r="K510" s="37"/>
      <c r="L510" s="37"/>
      <c r="M510" s="37"/>
      <c r="N510" s="37"/>
      <c r="O510" s="37"/>
      <c r="P510" s="37"/>
      <c r="Q510" s="9"/>
      <c r="R510" s="9"/>
      <c r="S510" s="9"/>
      <c r="T510" s="9"/>
    </row>
    <row r="511" spans="1:20" ht="15.75" customHeight="1" x14ac:dyDescent="0.25">
      <c r="A511" s="10" t="s">
        <v>8</v>
      </c>
      <c r="B511" s="43"/>
      <c r="C511" s="18">
        <f t="shared" si="116"/>
        <v>300</v>
      </c>
      <c r="D511" s="18">
        <v>100</v>
      </c>
      <c r="E511" s="18">
        <v>100</v>
      </c>
      <c r="F511" s="18">
        <v>100</v>
      </c>
      <c r="G511" s="18">
        <v>0</v>
      </c>
      <c r="H511" s="18">
        <v>0</v>
      </c>
      <c r="I511" s="40"/>
      <c r="J511" s="37"/>
      <c r="K511" s="37"/>
      <c r="L511" s="37"/>
      <c r="M511" s="37"/>
      <c r="N511" s="37"/>
      <c r="O511" s="37"/>
      <c r="P511" s="37"/>
      <c r="Q511" s="9"/>
      <c r="R511" s="9"/>
      <c r="S511" s="9"/>
      <c r="T511" s="9"/>
    </row>
    <row r="512" spans="1:20" ht="15.75" customHeight="1" x14ac:dyDescent="0.25">
      <c r="A512" s="10" t="s">
        <v>25</v>
      </c>
      <c r="B512" s="44"/>
      <c r="C512" s="18">
        <f t="shared" ref="C512:C532" si="117">E512+F512+H512+D512+G512</f>
        <v>0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41"/>
      <c r="J512" s="38"/>
      <c r="K512" s="38"/>
      <c r="L512" s="38"/>
      <c r="M512" s="38"/>
      <c r="N512" s="38"/>
      <c r="O512" s="38"/>
      <c r="P512" s="38"/>
      <c r="Q512" s="9"/>
      <c r="R512" s="9"/>
      <c r="S512" s="9"/>
      <c r="T512" s="9"/>
    </row>
    <row r="513" spans="1:20" ht="66" customHeight="1" x14ac:dyDescent="0.25">
      <c r="A513" s="23" t="s">
        <v>62</v>
      </c>
      <c r="B513" s="42" t="s">
        <v>31</v>
      </c>
      <c r="C513" s="20">
        <f t="shared" si="117"/>
        <v>219.3</v>
      </c>
      <c r="D513" s="20">
        <f>D514+D515+D516+D517</f>
        <v>83.3</v>
      </c>
      <c r="E513" s="20">
        <f>E514+E515+E516+E517</f>
        <v>136</v>
      </c>
      <c r="F513" s="20">
        <f>F514+F515+F516+F517</f>
        <v>0</v>
      </c>
      <c r="G513" s="20">
        <f>G514+G515+G516+G517</f>
        <v>0</v>
      </c>
      <c r="H513" s="20">
        <f>H514+H515+H516+H517</f>
        <v>0</v>
      </c>
      <c r="I513" s="39" t="s">
        <v>192</v>
      </c>
      <c r="J513" s="36" t="s">
        <v>16</v>
      </c>
      <c r="K513" s="36">
        <v>1</v>
      </c>
      <c r="L513" s="36">
        <v>1</v>
      </c>
      <c r="M513" s="36">
        <v>1</v>
      </c>
      <c r="N513" s="36">
        <v>0</v>
      </c>
      <c r="O513" s="36">
        <v>0</v>
      </c>
      <c r="P513" s="36">
        <v>0</v>
      </c>
      <c r="Q513" s="9"/>
      <c r="R513" s="9"/>
      <c r="S513" s="9"/>
      <c r="T513" s="9"/>
    </row>
    <row r="514" spans="1:20" ht="15.75" customHeight="1" x14ac:dyDescent="0.25">
      <c r="A514" s="10" t="s">
        <v>9</v>
      </c>
      <c r="B514" s="43"/>
      <c r="C514" s="18">
        <f t="shared" si="117"/>
        <v>0</v>
      </c>
      <c r="D514" s="18">
        <v>0</v>
      </c>
      <c r="E514" s="18">
        <v>0</v>
      </c>
      <c r="F514" s="18">
        <v>0</v>
      </c>
      <c r="G514" s="18">
        <v>0</v>
      </c>
      <c r="H514" s="18">
        <v>0</v>
      </c>
      <c r="I514" s="40"/>
      <c r="J514" s="37"/>
      <c r="K514" s="37"/>
      <c r="L514" s="37"/>
      <c r="M514" s="37"/>
      <c r="N514" s="37"/>
      <c r="O514" s="37"/>
      <c r="P514" s="37"/>
      <c r="Q514" s="9"/>
      <c r="R514" s="9"/>
      <c r="S514" s="9"/>
      <c r="T514" s="9"/>
    </row>
    <row r="515" spans="1:20" ht="15.75" customHeight="1" x14ac:dyDescent="0.25">
      <c r="A515" s="10" t="s">
        <v>24</v>
      </c>
      <c r="B515" s="43"/>
      <c r="C515" s="18">
        <f t="shared" si="117"/>
        <v>0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40"/>
      <c r="J515" s="37"/>
      <c r="K515" s="37"/>
      <c r="L515" s="37"/>
      <c r="M515" s="37"/>
      <c r="N515" s="37"/>
      <c r="O515" s="37"/>
      <c r="P515" s="37"/>
      <c r="Q515" s="9"/>
      <c r="R515" s="9"/>
      <c r="S515" s="9"/>
      <c r="T515" s="9"/>
    </row>
    <row r="516" spans="1:20" ht="15.75" customHeight="1" x14ac:dyDescent="0.25">
      <c r="A516" s="10" t="s">
        <v>8</v>
      </c>
      <c r="B516" s="43"/>
      <c r="C516" s="18">
        <f t="shared" si="117"/>
        <v>219.3</v>
      </c>
      <c r="D516" s="18">
        <v>83.3</v>
      </c>
      <c r="E516" s="18">
        <v>136</v>
      </c>
      <c r="F516" s="18">
        <v>0</v>
      </c>
      <c r="G516" s="18">
        <v>0</v>
      </c>
      <c r="H516" s="18">
        <v>0</v>
      </c>
      <c r="I516" s="40"/>
      <c r="J516" s="37"/>
      <c r="K516" s="37"/>
      <c r="L516" s="37"/>
      <c r="M516" s="37"/>
      <c r="N516" s="37"/>
      <c r="O516" s="37"/>
      <c r="P516" s="37"/>
      <c r="Q516" s="9"/>
      <c r="R516" s="9"/>
      <c r="S516" s="9"/>
      <c r="T516" s="9"/>
    </row>
    <row r="517" spans="1:20" ht="15.75" customHeight="1" x14ac:dyDescent="0.25">
      <c r="A517" s="10" t="s">
        <v>25</v>
      </c>
      <c r="B517" s="44"/>
      <c r="C517" s="18">
        <f t="shared" si="117"/>
        <v>0</v>
      </c>
      <c r="D517" s="18">
        <v>0</v>
      </c>
      <c r="E517" s="18">
        <v>0</v>
      </c>
      <c r="F517" s="18">
        <v>0</v>
      </c>
      <c r="G517" s="18">
        <v>0</v>
      </c>
      <c r="H517" s="18">
        <v>0</v>
      </c>
      <c r="I517" s="41"/>
      <c r="J517" s="38"/>
      <c r="K517" s="38"/>
      <c r="L517" s="38"/>
      <c r="M517" s="38"/>
      <c r="N517" s="38"/>
      <c r="O517" s="38"/>
      <c r="P517" s="38"/>
      <c r="Q517" s="9"/>
      <c r="R517" s="9"/>
      <c r="S517" s="9"/>
      <c r="T517" s="9"/>
    </row>
    <row r="518" spans="1:20" ht="51" customHeight="1" x14ac:dyDescent="0.25">
      <c r="A518" s="23" t="s">
        <v>193</v>
      </c>
      <c r="B518" s="42" t="s">
        <v>31</v>
      </c>
      <c r="C518" s="20">
        <f t="shared" si="117"/>
        <v>63</v>
      </c>
      <c r="D518" s="20">
        <f>D519+D520+D521+D522</f>
        <v>0</v>
      </c>
      <c r="E518" s="20">
        <f>E519+E520+E521+E522</f>
        <v>63</v>
      </c>
      <c r="F518" s="20">
        <f>F519+F520+F521+F522</f>
        <v>0</v>
      </c>
      <c r="G518" s="20">
        <f>G519+G520+G521+G522</f>
        <v>0</v>
      </c>
      <c r="H518" s="20">
        <f>H519+H520+H521+H522</f>
        <v>0</v>
      </c>
      <c r="I518" s="39" t="s">
        <v>194</v>
      </c>
      <c r="J518" s="36" t="s">
        <v>176</v>
      </c>
      <c r="K518" s="36">
        <v>0</v>
      </c>
      <c r="L518" s="36">
        <v>0</v>
      </c>
      <c r="M518" s="36">
        <v>42</v>
      </c>
      <c r="N518" s="36">
        <v>0</v>
      </c>
      <c r="O518" s="36">
        <v>0</v>
      </c>
      <c r="P518" s="36">
        <v>0</v>
      </c>
      <c r="Q518" s="9"/>
      <c r="R518" s="9"/>
      <c r="S518" s="9"/>
      <c r="T518" s="9"/>
    </row>
    <row r="519" spans="1:20" ht="15.75" customHeight="1" x14ac:dyDescent="0.25">
      <c r="A519" s="10" t="s">
        <v>9</v>
      </c>
      <c r="B519" s="43"/>
      <c r="C519" s="18">
        <f t="shared" si="117"/>
        <v>0</v>
      </c>
      <c r="D519" s="18">
        <v>0</v>
      </c>
      <c r="E519" s="18">
        <v>0</v>
      </c>
      <c r="F519" s="18">
        <v>0</v>
      </c>
      <c r="G519" s="18">
        <v>0</v>
      </c>
      <c r="H519" s="18">
        <v>0</v>
      </c>
      <c r="I519" s="40"/>
      <c r="J519" s="37"/>
      <c r="K519" s="37"/>
      <c r="L519" s="37"/>
      <c r="M519" s="37"/>
      <c r="N519" s="37"/>
      <c r="O519" s="37"/>
      <c r="P519" s="37"/>
      <c r="Q519" s="9"/>
      <c r="R519" s="9"/>
      <c r="S519" s="9"/>
      <c r="T519" s="9"/>
    </row>
    <row r="520" spans="1:20" ht="15.75" customHeight="1" x14ac:dyDescent="0.25">
      <c r="A520" s="10" t="s">
        <v>24</v>
      </c>
      <c r="B520" s="43"/>
      <c r="C520" s="18">
        <f t="shared" si="117"/>
        <v>0</v>
      </c>
      <c r="D520" s="18">
        <v>0</v>
      </c>
      <c r="E520" s="18">
        <v>0</v>
      </c>
      <c r="F520" s="18">
        <v>0</v>
      </c>
      <c r="G520" s="18">
        <v>0</v>
      </c>
      <c r="H520" s="18">
        <v>0</v>
      </c>
      <c r="I520" s="40"/>
      <c r="J520" s="37"/>
      <c r="K520" s="37"/>
      <c r="L520" s="37"/>
      <c r="M520" s="37"/>
      <c r="N520" s="37"/>
      <c r="O520" s="37"/>
      <c r="P520" s="37"/>
      <c r="Q520" s="9"/>
      <c r="R520" s="9"/>
      <c r="S520" s="9"/>
      <c r="T520" s="9"/>
    </row>
    <row r="521" spans="1:20" ht="15.75" customHeight="1" x14ac:dyDescent="0.25">
      <c r="A521" s="10" t="s">
        <v>8</v>
      </c>
      <c r="B521" s="43"/>
      <c r="C521" s="18">
        <f t="shared" si="117"/>
        <v>63</v>
      </c>
      <c r="D521" s="18">
        <v>0</v>
      </c>
      <c r="E521" s="18">
        <v>63</v>
      </c>
      <c r="F521" s="18">
        <v>0</v>
      </c>
      <c r="G521" s="18">
        <v>0</v>
      </c>
      <c r="H521" s="18">
        <v>0</v>
      </c>
      <c r="I521" s="40"/>
      <c r="J521" s="37"/>
      <c r="K521" s="37"/>
      <c r="L521" s="37"/>
      <c r="M521" s="37"/>
      <c r="N521" s="37"/>
      <c r="O521" s="37"/>
      <c r="P521" s="37"/>
      <c r="Q521" s="9"/>
      <c r="R521" s="9"/>
      <c r="S521" s="9"/>
      <c r="T521" s="9"/>
    </row>
    <row r="522" spans="1:20" ht="15.75" customHeight="1" x14ac:dyDescent="0.25">
      <c r="A522" s="10" t="s">
        <v>25</v>
      </c>
      <c r="B522" s="44"/>
      <c r="C522" s="18">
        <f t="shared" si="117"/>
        <v>0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41"/>
      <c r="J522" s="38"/>
      <c r="K522" s="38"/>
      <c r="L522" s="38"/>
      <c r="M522" s="38"/>
      <c r="N522" s="38"/>
      <c r="O522" s="38"/>
      <c r="P522" s="38"/>
      <c r="Q522" s="9"/>
      <c r="R522" s="9"/>
      <c r="S522" s="9"/>
      <c r="T522" s="9"/>
    </row>
    <row r="523" spans="1:20" ht="51" customHeight="1" x14ac:dyDescent="0.25">
      <c r="A523" s="23" t="s">
        <v>63</v>
      </c>
      <c r="B523" s="42" t="s">
        <v>31</v>
      </c>
      <c r="C523" s="20">
        <f t="shared" si="117"/>
        <v>14698.4</v>
      </c>
      <c r="D523" s="20">
        <f>D524+D525+D526+D527</f>
        <v>0</v>
      </c>
      <c r="E523" s="20">
        <f>E524+E525+E526+E527</f>
        <v>0</v>
      </c>
      <c r="F523" s="20">
        <f>F524+F525+F526+F527</f>
        <v>5451.3</v>
      </c>
      <c r="G523" s="20">
        <f>G524+G525+G526+G527</f>
        <v>4745.6000000000004</v>
      </c>
      <c r="H523" s="20">
        <f>H524+H525+H526+H527</f>
        <v>4501.5</v>
      </c>
      <c r="I523" s="39" t="s">
        <v>195</v>
      </c>
      <c r="J523" s="36" t="s">
        <v>176</v>
      </c>
      <c r="K523" s="36">
        <v>122</v>
      </c>
      <c r="L523" s="36">
        <v>125</v>
      </c>
      <c r="M523" s="36">
        <v>125</v>
      </c>
      <c r="N523" s="36">
        <v>130</v>
      </c>
      <c r="O523" s="36">
        <v>117</v>
      </c>
      <c r="P523" s="36">
        <v>112</v>
      </c>
      <c r="Q523" s="9"/>
      <c r="R523" s="9"/>
      <c r="S523" s="9"/>
      <c r="T523" s="9"/>
    </row>
    <row r="524" spans="1:20" ht="15.75" customHeight="1" x14ac:dyDescent="0.25">
      <c r="A524" s="10" t="s">
        <v>9</v>
      </c>
      <c r="B524" s="43"/>
      <c r="C524" s="18">
        <f t="shared" si="117"/>
        <v>0</v>
      </c>
      <c r="D524" s="18">
        <v>0</v>
      </c>
      <c r="E524" s="18">
        <v>0</v>
      </c>
      <c r="F524" s="18">
        <v>0</v>
      </c>
      <c r="G524" s="18">
        <v>0</v>
      </c>
      <c r="H524" s="18">
        <v>0</v>
      </c>
      <c r="I524" s="40"/>
      <c r="J524" s="37"/>
      <c r="K524" s="37"/>
      <c r="L524" s="37"/>
      <c r="M524" s="37"/>
      <c r="N524" s="37"/>
      <c r="O524" s="37"/>
      <c r="P524" s="37"/>
      <c r="Q524" s="9"/>
      <c r="R524" s="9"/>
      <c r="S524" s="9"/>
      <c r="T524" s="9"/>
    </row>
    <row r="525" spans="1:20" ht="15.75" customHeight="1" x14ac:dyDescent="0.25">
      <c r="A525" s="10" t="s">
        <v>24</v>
      </c>
      <c r="B525" s="43"/>
      <c r="C525" s="18">
        <f t="shared" si="117"/>
        <v>14698.4</v>
      </c>
      <c r="D525" s="18">
        <v>0</v>
      </c>
      <c r="E525" s="18">
        <v>0</v>
      </c>
      <c r="F525" s="18">
        <v>5451.3</v>
      </c>
      <c r="G525" s="18">
        <v>4745.6000000000004</v>
      </c>
      <c r="H525" s="18">
        <v>4501.5</v>
      </c>
      <c r="I525" s="40"/>
      <c r="J525" s="37"/>
      <c r="K525" s="37"/>
      <c r="L525" s="37"/>
      <c r="M525" s="37"/>
      <c r="N525" s="37"/>
      <c r="O525" s="37"/>
      <c r="P525" s="37"/>
      <c r="Q525" s="9"/>
      <c r="R525" s="9"/>
      <c r="S525" s="9"/>
      <c r="T525" s="9"/>
    </row>
    <row r="526" spans="1:20" ht="15.75" customHeight="1" x14ac:dyDescent="0.25">
      <c r="A526" s="10" t="s">
        <v>8</v>
      </c>
      <c r="B526" s="43"/>
      <c r="C526" s="18">
        <f t="shared" si="117"/>
        <v>0</v>
      </c>
      <c r="D526" s="18">
        <v>0</v>
      </c>
      <c r="E526" s="18">
        <v>0</v>
      </c>
      <c r="F526" s="18">
        <v>0</v>
      </c>
      <c r="G526" s="18">
        <v>0</v>
      </c>
      <c r="H526" s="18">
        <v>0</v>
      </c>
      <c r="I526" s="40"/>
      <c r="J526" s="37"/>
      <c r="K526" s="37"/>
      <c r="L526" s="37"/>
      <c r="M526" s="37"/>
      <c r="N526" s="37"/>
      <c r="O526" s="37"/>
      <c r="P526" s="37"/>
      <c r="Q526" s="9"/>
      <c r="R526" s="9"/>
      <c r="S526" s="9"/>
      <c r="T526" s="9"/>
    </row>
    <row r="527" spans="1:20" ht="15.75" customHeight="1" x14ac:dyDescent="0.25">
      <c r="A527" s="10" t="s">
        <v>25</v>
      </c>
      <c r="B527" s="44"/>
      <c r="C527" s="18">
        <f t="shared" si="117"/>
        <v>0</v>
      </c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41"/>
      <c r="J527" s="38"/>
      <c r="K527" s="38"/>
      <c r="L527" s="38"/>
      <c r="M527" s="38"/>
      <c r="N527" s="38"/>
      <c r="O527" s="38"/>
      <c r="P527" s="38"/>
      <c r="Q527" s="9"/>
      <c r="R527" s="9"/>
      <c r="S527" s="9"/>
      <c r="T527" s="9"/>
    </row>
    <row r="528" spans="1:20" ht="15.75" customHeight="1" x14ac:dyDescent="0.25">
      <c r="A528" s="51" t="s">
        <v>196</v>
      </c>
      <c r="B528" s="52"/>
      <c r="C528" s="17">
        <f t="shared" si="117"/>
        <v>20156.900000000001</v>
      </c>
      <c r="D528" s="17">
        <f t="shared" ref="D528:H532" si="118">D533+D548</f>
        <v>0</v>
      </c>
      <c r="E528" s="17">
        <f t="shared" si="118"/>
        <v>0</v>
      </c>
      <c r="F528" s="17">
        <f t="shared" si="118"/>
        <v>6885.4</v>
      </c>
      <c r="G528" s="17">
        <f t="shared" si="118"/>
        <v>6635.5</v>
      </c>
      <c r="H528" s="17">
        <f t="shared" si="118"/>
        <v>6636</v>
      </c>
      <c r="I528" s="12"/>
      <c r="J528" s="14"/>
      <c r="K528" s="14"/>
      <c r="L528" s="14"/>
      <c r="M528" s="14"/>
      <c r="N528" s="14"/>
      <c r="O528" s="14"/>
      <c r="P528" s="14"/>
      <c r="Q528" s="9"/>
      <c r="R528" s="9"/>
      <c r="S528" s="9"/>
      <c r="T528" s="9"/>
    </row>
    <row r="529" spans="1:20" ht="15.75" customHeight="1" x14ac:dyDescent="0.25">
      <c r="A529" s="49" t="s">
        <v>9</v>
      </c>
      <c r="B529" s="50"/>
      <c r="C529" s="17">
        <f t="shared" si="117"/>
        <v>0</v>
      </c>
      <c r="D529" s="17">
        <f t="shared" si="118"/>
        <v>0</v>
      </c>
      <c r="E529" s="17">
        <f t="shared" si="118"/>
        <v>0</v>
      </c>
      <c r="F529" s="17">
        <f t="shared" si="118"/>
        <v>0</v>
      </c>
      <c r="G529" s="17">
        <f t="shared" si="118"/>
        <v>0</v>
      </c>
      <c r="H529" s="17">
        <f t="shared" si="118"/>
        <v>0</v>
      </c>
      <c r="I529" s="12"/>
      <c r="J529" s="14"/>
      <c r="K529" s="14"/>
      <c r="L529" s="14"/>
      <c r="M529" s="14"/>
      <c r="N529" s="14"/>
      <c r="O529" s="14"/>
      <c r="P529" s="14"/>
      <c r="Q529" s="9"/>
      <c r="R529" s="9"/>
      <c r="S529" s="9"/>
      <c r="T529" s="9"/>
    </row>
    <row r="530" spans="1:20" ht="15.75" customHeight="1" x14ac:dyDescent="0.25">
      <c r="A530" s="49" t="s">
        <v>24</v>
      </c>
      <c r="B530" s="50"/>
      <c r="C530" s="17">
        <f t="shared" si="117"/>
        <v>1321.1</v>
      </c>
      <c r="D530" s="17">
        <f t="shared" si="118"/>
        <v>0</v>
      </c>
      <c r="E530" s="17">
        <f t="shared" si="118"/>
        <v>0</v>
      </c>
      <c r="F530" s="17">
        <f t="shared" si="118"/>
        <v>440.2</v>
      </c>
      <c r="G530" s="17">
        <f t="shared" si="118"/>
        <v>440.2</v>
      </c>
      <c r="H530" s="17">
        <f t="shared" si="118"/>
        <v>440.7</v>
      </c>
      <c r="I530" s="12"/>
      <c r="J530" s="14"/>
      <c r="K530" s="14"/>
      <c r="L530" s="14"/>
      <c r="M530" s="14"/>
      <c r="N530" s="14"/>
      <c r="O530" s="14"/>
      <c r="P530" s="14"/>
      <c r="Q530" s="9"/>
      <c r="R530" s="9"/>
      <c r="S530" s="9"/>
      <c r="T530" s="9"/>
    </row>
    <row r="531" spans="1:20" ht="15.75" customHeight="1" x14ac:dyDescent="0.25">
      <c r="A531" s="49" t="s">
        <v>8</v>
      </c>
      <c r="B531" s="50"/>
      <c r="C531" s="17">
        <f t="shared" si="117"/>
        <v>18835.8</v>
      </c>
      <c r="D531" s="17">
        <f t="shared" si="118"/>
        <v>0</v>
      </c>
      <c r="E531" s="17">
        <f t="shared" si="118"/>
        <v>0</v>
      </c>
      <c r="F531" s="17">
        <f t="shared" si="118"/>
        <v>6445.2</v>
      </c>
      <c r="G531" s="17">
        <f t="shared" si="118"/>
        <v>6195.3</v>
      </c>
      <c r="H531" s="17">
        <f t="shared" si="118"/>
        <v>6195.3</v>
      </c>
      <c r="I531" s="12"/>
      <c r="J531" s="14"/>
      <c r="K531" s="14"/>
      <c r="L531" s="14"/>
      <c r="M531" s="14"/>
      <c r="N531" s="14"/>
      <c r="O531" s="14"/>
      <c r="P531" s="14"/>
      <c r="Q531" s="9"/>
      <c r="R531" s="9"/>
      <c r="S531" s="9"/>
      <c r="T531" s="9"/>
    </row>
    <row r="532" spans="1:20" ht="15.75" customHeight="1" x14ac:dyDescent="0.25">
      <c r="A532" s="49" t="s">
        <v>25</v>
      </c>
      <c r="B532" s="50"/>
      <c r="C532" s="17">
        <f t="shared" si="117"/>
        <v>0</v>
      </c>
      <c r="D532" s="17">
        <f t="shared" si="118"/>
        <v>0</v>
      </c>
      <c r="E532" s="17">
        <f t="shared" si="118"/>
        <v>0</v>
      </c>
      <c r="F532" s="17">
        <f t="shared" si="118"/>
        <v>0</v>
      </c>
      <c r="G532" s="17">
        <f t="shared" si="118"/>
        <v>0</v>
      </c>
      <c r="H532" s="17">
        <f t="shared" si="118"/>
        <v>0</v>
      </c>
      <c r="I532" s="12"/>
      <c r="J532" s="14"/>
      <c r="K532" s="14"/>
      <c r="L532" s="14"/>
      <c r="M532" s="14"/>
      <c r="N532" s="14"/>
      <c r="O532" s="14"/>
      <c r="P532" s="14"/>
      <c r="Q532" s="9"/>
      <c r="R532" s="9"/>
      <c r="S532" s="9"/>
      <c r="T532" s="9"/>
    </row>
    <row r="533" spans="1:20" ht="35.25" customHeight="1" x14ac:dyDescent="0.25">
      <c r="A533" s="47" t="s">
        <v>64</v>
      </c>
      <c r="B533" s="48"/>
      <c r="C533" s="17">
        <f>D533+E533+F533+G533+H533</f>
        <v>18835.8</v>
      </c>
      <c r="D533" s="17">
        <f t="shared" ref="D533:H537" si="119">D538+D543</f>
        <v>0</v>
      </c>
      <c r="E533" s="17">
        <f t="shared" si="119"/>
        <v>0</v>
      </c>
      <c r="F533" s="17">
        <f t="shared" si="119"/>
        <v>6445.2</v>
      </c>
      <c r="G533" s="17">
        <f t="shared" si="119"/>
        <v>6195.3</v>
      </c>
      <c r="H533" s="17">
        <f t="shared" si="119"/>
        <v>6195.3</v>
      </c>
      <c r="I533" s="12"/>
      <c r="J533" s="14"/>
      <c r="K533" s="14"/>
      <c r="L533" s="14"/>
      <c r="M533" s="14"/>
      <c r="N533" s="14"/>
      <c r="O533" s="14"/>
      <c r="P533" s="14"/>
      <c r="Q533" s="9"/>
      <c r="R533" s="9"/>
      <c r="S533" s="9"/>
      <c r="T533" s="9"/>
    </row>
    <row r="534" spans="1:20" ht="15.75" customHeight="1" x14ac:dyDescent="0.25">
      <c r="A534" s="49" t="s">
        <v>9</v>
      </c>
      <c r="B534" s="50"/>
      <c r="C534" s="17">
        <f>D534+E534+F534+G534+H534</f>
        <v>0</v>
      </c>
      <c r="D534" s="17">
        <f t="shared" si="119"/>
        <v>0</v>
      </c>
      <c r="E534" s="17">
        <f t="shared" si="119"/>
        <v>0</v>
      </c>
      <c r="F534" s="17">
        <f t="shared" si="119"/>
        <v>0</v>
      </c>
      <c r="G534" s="17">
        <f t="shared" si="119"/>
        <v>0</v>
      </c>
      <c r="H534" s="17">
        <f t="shared" si="119"/>
        <v>0</v>
      </c>
      <c r="I534" s="12"/>
      <c r="J534" s="14"/>
      <c r="K534" s="14"/>
      <c r="L534" s="14"/>
      <c r="M534" s="14"/>
      <c r="N534" s="14"/>
      <c r="O534" s="14"/>
      <c r="P534" s="14"/>
      <c r="Q534" s="9"/>
      <c r="R534" s="9"/>
      <c r="S534" s="9"/>
      <c r="T534" s="9"/>
    </row>
    <row r="535" spans="1:20" ht="15.75" customHeight="1" x14ac:dyDescent="0.25">
      <c r="A535" s="49" t="s">
        <v>24</v>
      </c>
      <c r="B535" s="50"/>
      <c r="C535" s="17">
        <f>D535+E535+F535+G535+H535</f>
        <v>0</v>
      </c>
      <c r="D535" s="17">
        <f t="shared" si="119"/>
        <v>0</v>
      </c>
      <c r="E535" s="17">
        <f t="shared" si="119"/>
        <v>0</v>
      </c>
      <c r="F535" s="17">
        <f t="shared" si="119"/>
        <v>0</v>
      </c>
      <c r="G535" s="17">
        <f t="shared" si="119"/>
        <v>0</v>
      </c>
      <c r="H535" s="17">
        <f t="shared" si="119"/>
        <v>0</v>
      </c>
      <c r="I535" s="12"/>
      <c r="J535" s="14"/>
      <c r="K535" s="14"/>
      <c r="L535" s="14"/>
      <c r="M535" s="14"/>
      <c r="N535" s="14"/>
      <c r="O535" s="14"/>
      <c r="P535" s="14"/>
      <c r="Q535" s="9"/>
      <c r="R535" s="9"/>
      <c r="S535" s="9"/>
      <c r="T535" s="9"/>
    </row>
    <row r="536" spans="1:20" ht="15.75" customHeight="1" x14ac:dyDescent="0.25">
      <c r="A536" s="49" t="s">
        <v>8</v>
      </c>
      <c r="B536" s="50"/>
      <c r="C536" s="17">
        <f>D536+E536+F536+G536+H536</f>
        <v>18835.8</v>
      </c>
      <c r="D536" s="17">
        <f t="shared" si="119"/>
        <v>0</v>
      </c>
      <c r="E536" s="17">
        <f t="shared" si="119"/>
        <v>0</v>
      </c>
      <c r="F536" s="17">
        <f t="shared" si="119"/>
        <v>6445.2</v>
      </c>
      <c r="G536" s="17">
        <f t="shared" si="119"/>
        <v>6195.3</v>
      </c>
      <c r="H536" s="17">
        <f t="shared" si="119"/>
        <v>6195.3</v>
      </c>
      <c r="I536" s="12"/>
      <c r="J536" s="14"/>
      <c r="K536" s="14"/>
      <c r="L536" s="14"/>
      <c r="M536" s="14"/>
      <c r="N536" s="14"/>
      <c r="O536" s="14"/>
      <c r="P536" s="14"/>
      <c r="Q536" s="9"/>
      <c r="R536" s="9"/>
      <c r="S536" s="9"/>
      <c r="T536" s="9"/>
    </row>
    <row r="537" spans="1:20" ht="15.75" customHeight="1" x14ac:dyDescent="0.25">
      <c r="A537" s="49" t="s">
        <v>25</v>
      </c>
      <c r="B537" s="50"/>
      <c r="C537" s="17">
        <f>D537+E537+F537+G537+H537</f>
        <v>0</v>
      </c>
      <c r="D537" s="17">
        <f t="shared" si="119"/>
        <v>0</v>
      </c>
      <c r="E537" s="17">
        <f t="shared" si="119"/>
        <v>0</v>
      </c>
      <c r="F537" s="17">
        <f t="shared" si="119"/>
        <v>0</v>
      </c>
      <c r="G537" s="17">
        <f t="shared" si="119"/>
        <v>0</v>
      </c>
      <c r="H537" s="17">
        <f t="shared" si="119"/>
        <v>0</v>
      </c>
      <c r="I537" s="12"/>
      <c r="J537" s="14"/>
      <c r="K537" s="14"/>
      <c r="L537" s="14"/>
      <c r="M537" s="14"/>
      <c r="N537" s="14"/>
      <c r="O537" s="14"/>
      <c r="P537" s="14"/>
      <c r="Q537" s="9"/>
      <c r="R537" s="9"/>
      <c r="S537" s="9"/>
      <c r="T537" s="9"/>
    </row>
    <row r="538" spans="1:20" ht="36.75" customHeight="1" x14ac:dyDescent="0.25">
      <c r="A538" s="23" t="s">
        <v>65</v>
      </c>
      <c r="B538" s="42" t="s">
        <v>31</v>
      </c>
      <c r="C538" s="20">
        <f t="shared" ref="C538:C547" si="120">E538+F538+H538+D538+G538</f>
        <v>18585.900000000001</v>
      </c>
      <c r="D538" s="20">
        <f>D539+D540+D541+D542</f>
        <v>0</v>
      </c>
      <c r="E538" s="20">
        <f>E539+E540+E541+E542</f>
        <v>0</v>
      </c>
      <c r="F538" s="20">
        <f>F539+F540+F541+F542</f>
        <v>6195.3</v>
      </c>
      <c r="G538" s="20">
        <f>G539+G540+G541+G542</f>
        <v>6195.3</v>
      </c>
      <c r="H538" s="20">
        <f>H539+H540+H541+H542</f>
        <v>6195.3</v>
      </c>
      <c r="I538" s="39" t="s">
        <v>79</v>
      </c>
      <c r="J538" s="36" t="s">
        <v>12</v>
      </c>
      <c r="K538" s="36">
        <v>0</v>
      </c>
      <c r="L538" s="36">
        <v>61</v>
      </c>
      <c r="M538" s="36">
        <v>62</v>
      </c>
      <c r="N538" s="36">
        <v>63</v>
      </c>
      <c r="O538" s="36">
        <v>64</v>
      </c>
      <c r="P538" s="36">
        <v>65</v>
      </c>
      <c r="Q538" s="9"/>
      <c r="R538" s="9"/>
      <c r="S538" s="9"/>
      <c r="T538" s="9"/>
    </row>
    <row r="539" spans="1:20" ht="15.75" customHeight="1" x14ac:dyDescent="0.25">
      <c r="A539" s="10" t="s">
        <v>9</v>
      </c>
      <c r="B539" s="43"/>
      <c r="C539" s="18">
        <f t="shared" si="120"/>
        <v>0</v>
      </c>
      <c r="D539" s="18">
        <v>0</v>
      </c>
      <c r="E539" s="18">
        <v>0</v>
      </c>
      <c r="F539" s="18">
        <v>0</v>
      </c>
      <c r="G539" s="18">
        <v>0</v>
      </c>
      <c r="H539" s="18">
        <v>0</v>
      </c>
      <c r="I539" s="40"/>
      <c r="J539" s="37"/>
      <c r="K539" s="37"/>
      <c r="L539" s="37"/>
      <c r="M539" s="37"/>
      <c r="N539" s="37"/>
      <c r="O539" s="37"/>
      <c r="P539" s="37"/>
      <c r="Q539" s="9"/>
      <c r="R539" s="9"/>
      <c r="S539" s="9"/>
      <c r="T539" s="9"/>
    </row>
    <row r="540" spans="1:20" ht="15.75" customHeight="1" x14ac:dyDescent="0.25">
      <c r="A540" s="10" t="s">
        <v>24</v>
      </c>
      <c r="B540" s="43"/>
      <c r="C540" s="18">
        <f t="shared" si="120"/>
        <v>0</v>
      </c>
      <c r="D540" s="18">
        <v>0</v>
      </c>
      <c r="E540" s="18">
        <v>0</v>
      </c>
      <c r="F540" s="18">
        <v>0</v>
      </c>
      <c r="G540" s="18">
        <v>0</v>
      </c>
      <c r="H540" s="18">
        <v>0</v>
      </c>
      <c r="I540" s="40"/>
      <c r="J540" s="37"/>
      <c r="K540" s="37"/>
      <c r="L540" s="37"/>
      <c r="M540" s="37"/>
      <c r="N540" s="37"/>
      <c r="O540" s="37"/>
      <c r="P540" s="37"/>
      <c r="Q540" s="9"/>
      <c r="R540" s="9"/>
      <c r="S540" s="9"/>
      <c r="T540" s="9"/>
    </row>
    <row r="541" spans="1:20" ht="15.75" customHeight="1" x14ac:dyDescent="0.25">
      <c r="A541" s="10" t="s">
        <v>8</v>
      </c>
      <c r="B541" s="43"/>
      <c r="C541" s="18">
        <f t="shared" si="120"/>
        <v>18585.900000000001</v>
      </c>
      <c r="D541" s="18">
        <v>0</v>
      </c>
      <c r="E541" s="18">
        <v>0</v>
      </c>
      <c r="F541" s="18">
        <v>6195.3</v>
      </c>
      <c r="G541" s="18">
        <v>6195.3</v>
      </c>
      <c r="H541" s="18">
        <v>6195.3</v>
      </c>
      <c r="I541" s="40"/>
      <c r="J541" s="37"/>
      <c r="K541" s="37"/>
      <c r="L541" s="37"/>
      <c r="M541" s="37"/>
      <c r="N541" s="37"/>
      <c r="O541" s="37"/>
      <c r="P541" s="37"/>
      <c r="Q541" s="9"/>
      <c r="R541" s="9"/>
      <c r="S541" s="9"/>
      <c r="T541" s="9"/>
    </row>
    <row r="542" spans="1:20" ht="15.75" customHeight="1" x14ac:dyDescent="0.25">
      <c r="A542" s="10" t="s">
        <v>25</v>
      </c>
      <c r="B542" s="44"/>
      <c r="C542" s="18">
        <f t="shared" si="120"/>
        <v>0</v>
      </c>
      <c r="D542" s="18">
        <v>0</v>
      </c>
      <c r="E542" s="18">
        <v>0</v>
      </c>
      <c r="F542" s="18">
        <v>0</v>
      </c>
      <c r="G542" s="18">
        <v>0</v>
      </c>
      <c r="H542" s="18">
        <v>0</v>
      </c>
      <c r="I542" s="41"/>
      <c r="J542" s="38"/>
      <c r="K542" s="38"/>
      <c r="L542" s="38"/>
      <c r="M542" s="38"/>
      <c r="N542" s="38"/>
      <c r="O542" s="38"/>
      <c r="P542" s="38"/>
      <c r="Q542" s="9"/>
      <c r="R542" s="9"/>
      <c r="S542" s="9"/>
      <c r="T542" s="9"/>
    </row>
    <row r="543" spans="1:20" ht="48" customHeight="1" x14ac:dyDescent="0.25">
      <c r="A543" s="23" t="s">
        <v>66</v>
      </c>
      <c r="B543" s="42" t="s">
        <v>31</v>
      </c>
      <c r="C543" s="20">
        <f t="shared" si="120"/>
        <v>249.9</v>
      </c>
      <c r="D543" s="20">
        <f>D544+D545+D546+D547</f>
        <v>0</v>
      </c>
      <c r="E543" s="20">
        <f>E544+E545+E546+E547</f>
        <v>0</v>
      </c>
      <c r="F543" s="20">
        <f>F544+F545+F546+F547</f>
        <v>249.9</v>
      </c>
      <c r="G543" s="20">
        <f>G544+G545+G546+G547</f>
        <v>0</v>
      </c>
      <c r="H543" s="20">
        <f>H544+H545+H546+H547</f>
        <v>0</v>
      </c>
      <c r="I543" s="39" t="s">
        <v>204</v>
      </c>
      <c r="J543" s="36" t="s">
        <v>16</v>
      </c>
      <c r="K543" s="36">
        <v>0</v>
      </c>
      <c r="L543" s="36">
        <v>0</v>
      </c>
      <c r="M543" s="36">
        <v>2</v>
      </c>
      <c r="N543" s="36">
        <v>1</v>
      </c>
      <c r="O543" s="36">
        <v>1</v>
      </c>
      <c r="P543" s="36">
        <v>1</v>
      </c>
      <c r="Q543" s="9"/>
      <c r="R543" s="9"/>
      <c r="S543" s="9"/>
      <c r="T543" s="9"/>
    </row>
    <row r="544" spans="1:20" ht="15.75" customHeight="1" x14ac:dyDescent="0.25">
      <c r="A544" s="10" t="s">
        <v>9</v>
      </c>
      <c r="B544" s="43"/>
      <c r="C544" s="18">
        <f t="shared" si="120"/>
        <v>0</v>
      </c>
      <c r="D544" s="18">
        <v>0</v>
      </c>
      <c r="E544" s="18">
        <v>0</v>
      </c>
      <c r="F544" s="18">
        <v>0</v>
      </c>
      <c r="G544" s="18">
        <v>0</v>
      </c>
      <c r="H544" s="18">
        <v>0</v>
      </c>
      <c r="I544" s="40"/>
      <c r="J544" s="37"/>
      <c r="K544" s="37"/>
      <c r="L544" s="37"/>
      <c r="M544" s="37"/>
      <c r="N544" s="37"/>
      <c r="O544" s="37"/>
      <c r="P544" s="37"/>
      <c r="Q544" s="9"/>
      <c r="R544" s="9"/>
      <c r="S544" s="9"/>
      <c r="T544" s="9"/>
    </row>
    <row r="545" spans="1:20" ht="15.75" customHeight="1" x14ac:dyDescent="0.25">
      <c r="A545" s="10" t="s">
        <v>24</v>
      </c>
      <c r="B545" s="43"/>
      <c r="C545" s="18">
        <f t="shared" si="120"/>
        <v>0</v>
      </c>
      <c r="D545" s="18">
        <v>0</v>
      </c>
      <c r="E545" s="18">
        <v>0</v>
      </c>
      <c r="F545" s="18">
        <v>0</v>
      </c>
      <c r="G545" s="18">
        <v>0</v>
      </c>
      <c r="H545" s="18">
        <v>0</v>
      </c>
      <c r="I545" s="40"/>
      <c r="J545" s="37"/>
      <c r="K545" s="37"/>
      <c r="L545" s="37"/>
      <c r="M545" s="37"/>
      <c r="N545" s="37"/>
      <c r="O545" s="37"/>
      <c r="P545" s="37"/>
      <c r="Q545" s="9"/>
      <c r="R545" s="9"/>
      <c r="S545" s="9"/>
      <c r="T545" s="9"/>
    </row>
    <row r="546" spans="1:20" ht="15.75" customHeight="1" x14ac:dyDescent="0.25">
      <c r="A546" s="10" t="s">
        <v>8</v>
      </c>
      <c r="B546" s="43"/>
      <c r="C546" s="18">
        <f t="shared" si="120"/>
        <v>249.9</v>
      </c>
      <c r="D546" s="18">
        <v>0</v>
      </c>
      <c r="E546" s="18">
        <v>0</v>
      </c>
      <c r="F546" s="18">
        <v>249.9</v>
      </c>
      <c r="G546" s="18">
        <v>0</v>
      </c>
      <c r="H546" s="18">
        <v>0</v>
      </c>
      <c r="I546" s="40"/>
      <c r="J546" s="37"/>
      <c r="K546" s="37"/>
      <c r="L546" s="37"/>
      <c r="M546" s="37"/>
      <c r="N546" s="37"/>
      <c r="O546" s="37"/>
      <c r="P546" s="37"/>
      <c r="Q546" s="9"/>
      <c r="R546" s="9"/>
      <c r="S546" s="9"/>
      <c r="T546" s="9"/>
    </row>
    <row r="547" spans="1:20" ht="15" customHeight="1" x14ac:dyDescent="0.25">
      <c r="A547" s="10" t="s">
        <v>25</v>
      </c>
      <c r="B547" s="44"/>
      <c r="C547" s="18">
        <f t="shared" si="120"/>
        <v>0</v>
      </c>
      <c r="D547" s="18">
        <v>0</v>
      </c>
      <c r="E547" s="18">
        <v>0</v>
      </c>
      <c r="F547" s="18">
        <v>0</v>
      </c>
      <c r="G547" s="18">
        <v>0</v>
      </c>
      <c r="H547" s="18">
        <v>0</v>
      </c>
      <c r="I547" s="41"/>
      <c r="J547" s="38"/>
      <c r="K547" s="38"/>
      <c r="L547" s="38"/>
      <c r="M547" s="38"/>
      <c r="N547" s="38"/>
      <c r="O547" s="38"/>
      <c r="P547" s="38"/>
      <c r="Q547" s="9"/>
      <c r="R547" s="9"/>
      <c r="S547" s="9"/>
      <c r="T547" s="9"/>
    </row>
    <row r="548" spans="1:20" ht="35.25" customHeight="1" x14ac:dyDescent="0.25">
      <c r="A548" s="47" t="s">
        <v>67</v>
      </c>
      <c r="B548" s="48"/>
      <c r="C548" s="17">
        <f>D548+E548+F548+G548+H548</f>
        <v>1321.1</v>
      </c>
      <c r="D548" s="17">
        <f t="shared" ref="D548:H552" si="121">D553+D558+D563</f>
        <v>0</v>
      </c>
      <c r="E548" s="17">
        <f t="shared" si="121"/>
        <v>0</v>
      </c>
      <c r="F548" s="17">
        <f t="shared" si="121"/>
        <v>440.2</v>
      </c>
      <c r="G548" s="17">
        <f t="shared" si="121"/>
        <v>440.2</v>
      </c>
      <c r="H548" s="17">
        <f t="shared" si="121"/>
        <v>440.7</v>
      </c>
      <c r="I548" s="12"/>
      <c r="J548" s="14"/>
      <c r="K548" s="14"/>
      <c r="L548" s="14"/>
      <c r="M548" s="14"/>
      <c r="N548" s="14"/>
      <c r="O548" s="14"/>
      <c r="P548" s="14"/>
      <c r="Q548" s="9"/>
      <c r="R548" s="9"/>
      <c r="S548" s="9"/>
      <c r="T548" s="9"/>
    </row>
    <row r="549" spans="1:20" ht="15.75" customHeight="1" x14ac:dyDescent="0.25">
      <c r="A549" s="49" t="s">
        <v>9</v>
      </c>
      <c r="B549" s="50"/>
      <c r="C549" s="17">
        <f>D549+E549+F549+G549+H549</f>
        <v>0</v>
      </c>
      <c r="D549" s="17">
        <f t="shared" si="121"/>
        <v>0</v>
      </c>
      <c r="E549" s="17">
        <f t="shared" si="121"/>
        <v>0</v>
      </c>
      <c r="F549" s="17">
        <f t="shared" si="121"/>
        <v>0</v>
      </c>
      <c r="G549" s="17">
        <f t="shared" si="121"/>
        <v>0</v>
      </c>
      <c r="H549" s="17">
        <f t="shared" si="121"/>
        <v>0</v>
      </c>
      <c r="I549" s="12"/>
      <c r="J549" s="14"/>
      <c r="K549" s="14"/>
      <c r="L549" s="14"/>
      <c r="M549" s="14"/>
      <c r="N549" s="14"/>
      <c r="O549" s="14"/>
      <c r="P549" s="14"/>
      <c r="Q549" s="9"/>
      <c r="R549" s="9"/>
      <c r="S549" s="9"/>
      <c r="T549" s="9"/>
    </row>
    <row r="550" spans="1:20" ht="15.75" customHeight="1" x14ac:dyDescent="0.25">
      <c r="A550" s="49" t="s">
        <v>24</v>
      </c>
      <c r="B550" s="50"/>
      <c r="C550" s="17">
        <f>D550+E550+F550+G550+H550</f>
        <v>1321.1</v>
      </c>
      <c r="D550" s="17">
        <f t="shared" si="121"/>
        <v>0</v>
      </c>
      <c r="E550" s="17">
        <f t="shared" si="121"/>
        <v>0</v>
      </c>
      <c r="F550" s="17">
        <f t="shared" si="121"/>
        <v>440.2</v>
      </c>
      <c r="G550" s="17">
        <f t="shared" si="121"/>
        <v>440.2</v>
      </c>
      <c r="H550" s="17">
        <f t="shared" si="121"/>
        <v>440.7</v>
      </c>
      <c r="I550" s="12"/>
      <c r="J550" s="14"/>
      <c r="K550" s="14"/>
      <c r="L550" s="14"/>
      <c r="M550" s="14"/>
      <c r="N550" s="14"/>
      <c r="O550" s="14"/>
      <c r="P550" s="14"/>
      <c r="Q550" s="9"/>
      <c r="R550" s="9"/>
      <c r="S550" s="9"/>
      <c r="T550" s="9"/>
    </row>
    <row r="551" spans="1:20" ht="15.75" customHeight="1" x14ac:dyDescent="0.25">
      <c r="A551" s="49" t="s">
        <v>8</v>
      </c>
      <c r="B551" s="50"/>
      <c r="C551" s="17">
        <f>D551+E551+F551+G551+H551</f>
        <v>0</v>
      </c>
      <c r="D551" s="17">
        <f t="shared" si="121"/>
        <v>0</v>
      </c>
      <c r="E551" s="17">
        <f t="shared" si="121"/>
        <v>0</v>
      </c>
      <c r="F551" s="17">
        <f t="shared" si="121"/>
        <v>0</v>
      </c>
      <c r="G551" s="17">
        <f t="shared" si="121"/>
        <v>0</v>
      </c>
      <c r="H551" s="17">
        <f t="shared" si="121"/>
        <v>0</v>
      </c>
      <c r="I551" s="12"/>
      <c r="J551" s="14"/>
      <c r="K551" s="14"/>
      <c r="L551" s="14"/>
      <c r="M551" s="14"/>
      <c r="N551" s="14"/>
      <c r="O551" s="14"/>
      <c r="P551" s="14"/>
      <c r="Q551" s="9"/>
      <c r="R551" s="9"/>
      <c r="S551" s="9"/>
      <c r="T551" s="9"/>
    </row>
    <row r="552" spans="1:20" ht="15.75" customHeight="1" x14ac:dyDescent="0.25">
      <c r="A552" s="49" t="s">
        <v>25</v>
      </c>
      <c r="B552" s="50"/>
      <c r="C552" s="17">
        <f>D552+E552+F552+G552+H552</f>
        <v>0</v>
      </c>
      <c r="D552" s="17">
        <f t="shared" si="121"/>
        <v>0</v>
      </c>
      <c r="E552" s="17">
        <f t="shared" si="121"/>
        <v>0</v>
      </c>
      <c r="F552" s="17">
        <f t="shared" si="121"/>
        <v>0</v>
      </c>
      <c r="G552" s="17">
        <f t="shared" si="121"/>
        <v>0</v>
      </c>
      <c r="H552" s="17">
        <f t="shared" si="121"/>
        <v>0</v>
      </c>
      <c r="I552" s="12"/>
      <c r="J552" s="14"/>
      <c r="K552" s="14"/>
      <c r="L552" s="14"/>
      <c r="M552" s="14"/>
      <c r="N552" s="14"/>
      <c r="O552" s="14"/>
      <c r="P552" s="14"/>
      <c r="Q552" s="9"/>
      <c r="R552" s="9"/>
      <c r="S552" s="9"/>
      <c r="T552" s="9"/>
    </row>
    <row r="553" spans="1:20" ht="37.5" customHeight="1" x14ac:dyDescent="0.25">
      <c r="A553" s="23" t="s">
        <v>68</v>
      </c>
      <c r="B553" s="42" t="s">
        <v>31</v>
      </c>
      <c r="C553" s="20">
        <f t="shared" ref="C553:C567" si="122">E553+F553+H553+D553+G553</f>
        <v>326.70000000000005</v>
      </c>
      <c r="D553" s="20">
        <f>D554+D555+D556+D557</f>
        <v>0</v>
      </c>
      <c r="E553" s="20">
        <f>E554+E555+E556+E557</f>
        <v>0</v>
      </c>
      <c r="F553" s="20">
        <f>F554+F555+F556+F557</f>
        <v>108.9</v>
      </c>
      <c r="G553" s="20">
        <f>G554+G555+G556+G557</f>
        <v>108.9</v>
      </c>
      <c r="H553" s="20">
        <f>H554+H555+H556+H557</f>
        <v>108.9</v>
      </c>
      <c r="I553" s="46" t="s">
        <v>197</v>
      </c>
      <c r="J553" s="45" t="s">
        <v>12</v>
      </c>
      <c r="K553" s="45">
        <v>100</v>
      </c>
      <c r="L553" s="45">
        <v>100</v>
      </c>
      <c r="M553" s="45">
        <v>100</v>
      </c>
      <c r="N553" s="45">
        <v>100</v>
      </c>
      <c r="O553" s="45">
        <v>100</v>
      </c>
      <c r="P553" s="45">
        <v>100</v>
      </c>
      <c r="Q553" s="9"/>
      <c r="R553" s="9"/>
      <c r="S553" s="9"/>
      <c r="T553" s="9"/>
    </row>
    <row r="554" spans="1:20" ht="15.75" customHeight="1" x14ac:dyDescent="0.25">
      <c r="A554" s="10" t="s">
        <v>9</v>
      </c>
      <c r="B554" s="43"/>
      <c r="C554" s="18">
        <f t="shared" si="122"/>
        <v>0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46"/>
      <c r="J554" s="45"/>
      <c r="K554" s="45"/>
      <c r="L554" s="45"/>
      <c r="M554" s="45"/>
      <c r="N554" s="45"/>
      <c r="O554" s="45"/>
      <c r="P554" s="45"/>
      <c r="Q554" s="9"/>
      <c r="R554" s="9"/>
      <c r="S554" s="9"/>
      <c r="T554" s="9"/>
    </row>
    <row r="555" spans="1:20" ht="15.75" customHeight="1" x14ac:dyDescent="0.25">
      <c r="A555" s="10" t="s">
        <v>24</v>
      </c>
      <c r="B555" s="43"/>
      <c r="C555" s="18">
        <f t="shared" si="122"/>
        <v>326.70000000000005</v>
      </c>
      <c r="D555" s="18">
        <v>0</v>
      </c>
      <c r="E555" s="18">
        <v>0</v>
      </c>
      <c r="F555" s="18">
        <v>108.9</v>
      </c>
      <c r="G555" s="18">
        <v>108.9</v>
      </c>
      <c r="H555" s="18">
        <v>108.9</v>
      </c>
      <c r="I555" s="46"/>
      <c r="J555" s="45"/>
      <c r="K555" s="45"/>
      <c r="L555" s="45"/>
      <c r="M555" s="45"/>
      <c r="N555" s="45"/>
      <c r="O555" s="45"/>
      <c r="P555" s="45"/>
      <c r="Q555" s="9"/>
      <c r="R555" s="9"/>
      <c r="S555" s="9"/>
      <c r="T555" s="9"/>
    </row>
    <row r="556" spans="1:20" ht="15.75" customHeight="1" x14ac:dyDescent="0.25">
      <c r="A556" s="10" t="s">
        <v>8</v>
      </c>
      <c r="B556" s="43"/>
      <c r="C556" s="18">
        <f t="shared" si="122"/>
        <v>0</v>
      </c>
      <c r="D556" s="18">
        <v>0</v>
      </c>
      <c r="E556" s="18">
        <v>0</v>
      </c>
      <c r="F556" s="18">
        <v>0</v>
      </c>
      <c r="G556" s="18">
        <v>0</v>
      </c>
      <c r="H556" s="18">
        <v>0</v>
      </c>
      <c r="I556" s="46"/>
      <c r="J556" s="45"/>
      <c r="K556" s="45"/>
      <c r="L556" s="45"/>
      <c r="M556" s="45"/>
      <c r="N556" s="45"/>
      <c r="O556" s="45"/>
      <c r="P556" s="45"/>
      <c r="Q556" s="9"/>
      <c r="R556" s="9"/>
      <c r="S556" s="9"/>
      <c r="T556" s="9"/>
    </row>
    <row r="557" spans="1:20" ht="15.75" customHeight="1" x14ac:dyDescent="0.25">
      <c r="A557" s="10" t="s">
        <v>25</v>
      </c>
      <c r="B557" s="44"/>
      <c r="C557" s="18">
        <f t="shared" si="122"/>
        <v>0</v>
      </c>
      <c r="D557" s="18">
        <v>0</v>
      </c>
      <c r="E557" s="18">
        <v>0</v>
      </c>
      <c r="F557" s="18">
        <v>0</v>
      </c>
      <c r="G557" s="18">
        <v>0</v>
      </c>
      <c r="H557" s="18">
        <v>0</v>
      </c>
      <c r="I557" s="46"/>
      <c r="J557" s="45"/>
      <c r="K557" s="45"/>
      <c r="L557" s="45"/>
      <c r="M557" s="45"/>
      <c r="N557" s="45"/>
      <c r="O557" s="45"/>
      <c r="P557" s="45"/>
      <c r="Q557" s="9"/>
      <c r="R557" s="9"/>
      <c r="S557" s="9"/>
      <c r="T557" s="9"/>
    </row>
    <row r="558" spans="1:20" ht="47.25" customHeight="1" x14ac:dyDescent="0.25">
      <c r="A558" s="23" t="s">
        <v>69</v>
      </c>
      <c r="B558" s="42" t="s">
        <v>31</v>
      </c>
      <c r="C558" s="20">
        <f t="shared" si="122"/>
        <v>13.200000000000001</v>
      </c>
      <c r="D558" s="20">
        <f>D559+D560+D561+D562</f>
        <v>0</v>
      </c>
      <c r="E558" s="20">
        <f>E559+E560+E561+E562</f>
        <v>0</v>
      </c>
      <c r="F558" s="20">
        <f>F559+F560+F561+F562</f>
        <v>4.4000000000000004</v>
      </c>
      <c r="G558" s="20">
        <f>G559+G560+G561+G562</f>
        <v>4.4000000000000004</v>
      </c>
      <c r="H558" s="20">
        <f>H559+H560+H561+H562</f>
        <v>4.4000000000000004</v>
      </c>
      <c r="I558" s="46" t="s">
        <v>198</v>
      </c>
      <c r="J558" s="45" t="s">
        <v>12</v>
      </c>
      <c r="K558" s="45">
        <v>100</v>
      </c>
      <c r="L558" s="45">
        <v>100</v>
      </c>
      <c r="M558" s="45">
        <v>100</v>
      </c>
      <c r="N558" s="45">
        <v>100</v>
      </c>
      <c r="O558" s="45">
        <v>100</v>
      </c>
      <c r="P558" s="45">
        <v>100</v>
      </c>
      <c r="Q558" s="9"/>
      <c r="R558" s="9"/>
      <c r="S558" s="9"/>
      <c r="T558" s="9"/>
    </row>
    <row r="559" spans="1:20" ht="15.75" customHeight="1" x14ac:dyDescent="0.25">
      <c r="A559" s="10" t="s">
        <v>9</v>
      </c>
      <c r="B559" s="43"/>
      <c r="C559" s="18">
        <f t="shared" si="122"/>
        <v>0</v>
      </c>
      <c r="D559" s="18">
        <v>0</v>
      </c>
      <c r="E559" s="18">
        <v>0</v>
      </c>
      <c r="F559" s="18">
        <v>0</v>
      </c>
      <c r="G559" s="18">
        <v>0</v>
      </c>
      <c r="H559" s="18">
        <v>0</v>
      </c>
      <c r="I559" s="46"/>
      <c r="J559" s="45"/>
      <c r="K559" s="45"/>
      <c r="L559" s="45"/>
      <c r="M559" s="45"/>
      <c r="N559" s="45"/>
      <c r="O559" s="45"/>
      <c r="P559" s="45"/>
      <c r="Q559" s="9"/>
      <c r="R559" s="9"/>
      <c r="S559" s="9"/>
      <c r="T559" s="9"/>
    </row>
    <row r="560" spans="1:20" ht="15.75" customHeight="1" x14ac:dyDescent="0.25">
      <c r="A560" s="10" t="s">
        <v>24</v>
      </c>
      <c r="B560" s="43"/>
      <c r="C560" s="18">
        <f t="shared" si="122"/>
        <v>13.200000000000001</v>
      </c>
      <c r="D560" s="18">
        <v>0</v>
      </c>
      <c r="E560" s="18">
        <v>0</v>
      </c>
      <c r="F560" s="18">
        <v>4.4000000000000004</v>
      </c>
      <c r="G560" s="18">
        <v>4.4000000000000004</v>
      </c>
      <c r="H560" s="18">
        <v>4.4000000000000004</v>
      </c>
      <c r="I560" s="46"/>
      <c r="J560" s="45"/>
      <c r="K560" s="45"/>
      <c r="L560" s="45"/>
      <c r="M560" s="45"/>
      <c r="N560" s="45"/>
      <c r="O560" s="45"/>
      <c r="P560" s="45"/>
      <c r="Q560" s="9"/>
      <c r="R560" s="9"/>
      <c r="S560" s="9"/>
      <c r="T560" s="9"/>
    </row>
    <row r="561" spans="1:20" ht="15.75" customHeight="1" x14ac:dyDescent="0.25">
      <c r="A561" s="10" t="s">
        <v>8</v>
      </c>
      <c r="B561" s="43"/>
      <c r="C561" s="18">
        <f t="shared" si="122"/>
        <v>0</v>
      </c>
      <c r="D561" s="18">
        <v>0</v>
      </c>
      <c r="E561" s="18">
        <v>0</v>
      </c>
      <c r="F561" s="18">
        <v>0</v>
      </c>
      <c r="G561" s="18">
        <v>0</v>
      </c>
      <c r="H561" s="18">
        <v>0</v>
      </c>
      <c r="I561" s="46"/>
      <c r="J561" s="45"/>
      <c r="K561" s="45"/>
      <c r="L561" s="45"/>
      <c r="M561" s="45"/>
      <c r="N561" s="45"/>
      <c r="O561" s="45"/>
      <c r="P561" s="45"/>
      <c r="Q561" s="9"/>
      <c r="R561" s="9"/>
      <c r="S561" s="9"/>
      <c r="T561" s="9"/>
    </row>
    <row r="562" spans="1:20" ht="15.75" customHeight="1" x14ac:dyDescent="0.25">
      <c r="A562" s="10" t="s">
        <v>25</v>
      </c>
      <c r="B562" s="44"/>
      <c r="C562" s="18">
        <f t="shared" si="122"/>
        <v>0</v>
      </c>
      <c r="D562" s="18">
        <v>0</v>
      </c>
      <c r="E562" s="18">
        <v>0</v>
      </c>
      <c r="F562" s="18">
        <v>0</v>
      </c>
      <c r="G562" s="18">
        <v>0</v>
      </c>
      <c r="H562" s="18">
        <v>0</v>
      </c>
      <c r="I562" s="46"/>
      <c r="J562" s="45"/>
      <c r="K562" s="45"/>
      <c r="L562" s="45"/>
      <c r="M562" s="45"/>
      <c r="N562" s="45"/>
      <c r="O562" s="45"/>
      <c r="P562" s="45"/>
      <c r="Q562" s="9"/>
      <c r="R562" s="9"/>
      <c r="S562" s="9"/>
      <c r="T562" s="9"/>
    </row>
    <row r="563" spans="1:20" ht="66.75" customHeight="1" x14ac:dyDescent="0.25">
      <c r="A563" s="23" t="s">
        <v>70</v>
      </c>
      <c r="B563" s="42" t="s">
        <v>31</v>
      </c>
      <c r="C563" s="20">
        <f t="shared" si="122"/>
        <v>981.19999999999993</v>
      </c>
      <c r="D563" s="20">
        <f>D564+D565+D566+D567</f>
        <v>0</v>
      </c>
      <c r="E563" s="20">
        <f>E564+E565+E566+E567</f>
        <v>0</v>
      </c>
      <c r="F563" s="20">
        <f>F564+F565+F566+F567</f>
        <v>326.89999999999998</v>
      </c>
      <c r="G563" s="20">
        <f>G564+G565+G566+G567</f>
        <v>326.89999999999998</v>
      </c>
      <c r="H563" s="20">
        <f>H564+H565+H566+H567</f>
        <v>327.39999999999998</v>
      </c>
      <c r="I563" s="46" t="s">
        <v>199</v>
      </c>
      <c r="J563" s="45" t="s">
        <v>12</v>
      </c>
      <c r="K563" s="45">
        <v>100</v>
      </c>
      <c r="L563" s="45">
        <v>100</v>
      </c>
      <c r="M563" s="45">
        <v>100</v>
      </c>
      <c r="N563" s="45">
        <v>100</v>
      </c>
      <c r="O563" s="45">
        <v>100</v>
      </c>
      <c r="P563" s="45">
        <v>100</v>
      </c>
      <c r="Q563" s="9"/>
      <c r="R563" s="9"/>
      <c r="S563" s="9"/>
      <c r="T563" s="9"/>
    </row>
    <row r="564" spans="1:20" ht="15.75" customHeight="1" x14ac:dyDescent="0.25">
      <c r="A564" s="10" t="s">
        <v>9</v>
      </c>
      <c r="B564" s="43"/>
      <c r="C564" s="18">
        <f t="shared" si="122"/>
        <v>0</v>
      </c>
      <c r="D564" s="18">
        <v>0</v>
      </c>
      <c r="E564" s="18">
        <v>0</v>
      </c>
      <c r="F564" s="18">
        <v>0</v>
      </c>
      <c r="G564" s="18">
        <v>0</v>
      </c>
      <c r="H564" s="18">
        <v>0</v>
      </c>
      <c r="I564" s="46"/>
      <c r="J564" s="45"/>
      <c r="K564" s="45"/>
      <c r="L564" s="45"/>
      <c r="M564" s="45"/>
      <c r="N564" s="45"/>
      <c r="O564" s="45"/>
      <c r="P564" s="45"/>
      <c r="Q564" s="9"/>
      <c r="R564" s="9"/>
      <c r="S564" s="9"/>
      <c r="T564" s="9"/>
    </row>
    <row r="565" spans="1:20" ht="15.75" customHeight="1" x14ac:dyDescent="0.25">
      <c r="A565" s="10" t="s">
        <v>24</v>
      </c>
      <c r="B565" s="43"/>
      <c r="C565" s="18">
        <f t="shared" si="122"/>
        <v>981.19999999999993</v>
      </c>
      <c r="D565" s="18">
        <v>0</v>
      </c>
      <c r="E565" s="18">
        <v>0</v>
      </c>
      <c r="F565" s="18">
        <v>326.89999999999998</v>
      </c>
      <c r="G565" s="18">
        <v>326.89999999999998</v>
      </c>
      <c r="H565" s="18">
        <v>327.39999999999998</v>
      </c>
      <c r="I565" s="46"/>
      <c r="J565" s="45"/>
      <c r="K565" s="45"/>
      <c r="L565" s="45"/>
      <c r="M565" s="45"/>
      <c r="N565" s="45"/>
      <c r="O565" s="45"/>
      <c r="P565" s="45"/>
      <c r="Q565" s="9"/>
      <c r="R565" s="9"/>
      <c r="S565" s="9"/>
      <c r="T565" s="9"/>
    </row>
    <row r="566" spans="1:20" ht="15.75" customHeight="1" x14ac:dyDescent="0.25">
      <c r="A566" s="10" t="s">
        <v>8</v>
      </c>
      <c r="B566" s="43"/>
      <c r="C566" s="18">
        <f t="shared" si="122"/>
        <v>0</v>
      </c>
      <c r="D566" s="18">
        <v>0</v>
      </c>
      <c r="E566" s="18">
        <v>0</v>
      </c>
      <c r="F566" s="18">
        <v>0</v>
      </c>
      <c r="G566" s="18">
        <v>0</v>
      </c>
      <c r="H566" s="18">
        <v>0</v>
      </c>
      <c r="I566" s="46"/>
      <c r="J566" s="45"/>
      <c r="K566" s="45"/>
      <c r="L566" s="45"/>
      <c r="M566" s="45"/>
      <c r="N566" s="45"/>
      <c r="O566" s="45"/>
      <c r="P566" s="45"/>
      <c r="Q566" s="9"/>
      <c r="R566" s="9"/>
      <c r="S566" s="9"/>
      <c r="T566" s="9"/>
    </row>
    <row r="567" spans="1:20" ht="15.75" customHeight="1" x14ac:dyDescent="0.25">
      <c r="A567" s="10" t="s">
        <v>25</v>
      </c>
      <c r="B567" s="44"/>
      <c r="C567" s="18">
        <f t="shared" si="122"/>
        <v>0</v>
      </c>
      <c r="D567" s="18">
        <v>0</v>
      </c>
      <c r="E567" s="18">
        <v>0</v>
      </c>
      <c r="F567" s="18">
        <v>0</v>
      </c>
      <c r="G567" s="18">
        <v>0</v>
      </c>
      <c r="H567" s="18">
        <v>0</v>
      </c>
      <c r="I567" s="46"/>
      <c r="J567" s="45"/>
      <c r="K567" s="45"/>
      <c r="L567" s="45"/>
      <c r="M567" s="45"/>
      <c r="N567" s="45"/>
      <c r="O567" s="45"/>
      <c r="P567" s="45"/>
      <c r="Q567" s="9"/>
      <c r="R567" s="9"/>
      <c r="S567" s="9"/>
      <c r="T567" s="9"/>
    </row>
  </sheetData>
  <mergeCells count="878">
    <mergeCell ref="P483:P487"/>
    <mergeCell ref="K538:K542"/>
    <mergeCell ref="L543:L547"/>
    <mergeCell ref="K563:K567"/>
    <mergeCell ref="L563:L567"/>
    <mergeCell ref="M563:M567"/>
    <mergeCell ref="N563:N567"/>
    <mergeCell ref="O563:O567"/>
    <mergeCell ref="P563:P567"/>
    <mergeCell ref="K553:K557"/>
    <mergeCell ref="L553:L557"/>
    <mergeCell ref="M553:M557"/>
    <mergeCell ref="N553:N557"/>
    <mergeCell ref="O553:O557"/>
    <mergeCell ref="P553:P557"/>
    <mergeCell ref="M543:M547"/>
    <mergeCell ref="N543:N547"/>
    <mergeCell ref="O543:O547"/>
    <mergeCell ref="P543:P547"/>
    <mergeCell ref="O538:O542"/>
    <mergeCell ref="L538:L542"/>
    <mergeCell ref="M538:M542"/>
    <mergeCell ref="N538:N542"/>
    <mergeCell ref="P538:P542"/>
    <mergeCell ref="I558:I562"/>
    <mergeCell ref="J558:J562"/>
    <mergeCell ref="K558:K562"/>
    <mergeCell ref="L558:L562"/>
    <mergeCell ref="M558:M562"/>
    <mergeCell ref="N558:N562"/>
    <mergeCell ref="O558:O562"/>
    <mergeCell ref="P558:P562"/>
    <mergeCell ref="K543:K547"/>
    <mergeCell ref="K448:K452"/>
    <mergeCell ref="L448:L452"/>
    <mergeCell ref="M448:M452"/>
    <mergeCell ref="N448:N452"/>
    <mergeCell ref="O448:O452"/>
    <mergeCell ref="P448:P452"/>
    <mergeCell ref="I453:I457"/>
    <mergeCell ref="J453:J457"/>
    <mergeCell ref="K453:K457"/>
    <mergeCell ref="L453:L457"/>
    <mergeCell ref="M453:M457"/>
    <mergeCell ref="N453:N457"/>
    <mergeCell ref="O453:O457"/>
    <mergeCell ref="P453:P457"/>
    <mergeCell ref="P488:P492"/>
    <mergeCell ref="P259:P267"/>
    <mergeCell ref="I250:I258"/>
    <mergeCell ref="J250:J258"/>
    <mergeCell ref="K250:K258"/>
    <mergeCell ref="L250:L258"/>
    <mergeCell ref="M250:M258"/>
    <mergeCell ref="N250:N258"/>
    <mergeCell ref="O250:O258"/>
    <mergeCell ref="P250:P258"/>
    <mergeCell ref="O259:O267"/>
    <mergeCell ref="O408:O412"/>
    <mergeCell ref="P408:P412"/>
    <mergeCell ref="I413:I417"/>
    <mergeCell ref="J413:J417"/>
    <mergeCell ref="K413:K417"/>
    <mergeCell ref="L413:L417"/>
    <mergeCell ref="P413:P417"/>
    <mergeCell ref="I408:I412"/>
    <mergeCell ref="J408:J412"/>
    <mergeCell ref="K408:K412"/>
    <mergeCell ref="L408:L412"/>
    <mergeCell ref="J278:J282"/>
    <mergeCell ref="K278:K282"/>
    <mergeCell ref="O226:O234"/>
    <mergeCell ref="P226:P234"/>
    <mergeCell ref="N202:N206"/>
    <mergeCell ref="O202:O206"/>
    <mergeCell ref="P202:P206"/>
    <mergeCell ref="K207:K211"/>
    <mergeCell ref="L207:L211"/>
    <mergeCell ref="M207:M211"/>
    <mergeCell ref="N207:N211"/>
    <mergeCell ref="O207:O211"/>
    <mergeCell ref="P207:P211"/>
    <mergeCell ref="L217:L225"/>
    <mergeCell ref="N217:N225"/>
    <mergeCell ref="O217:O225"/>
    <mergeCell ref="P217:P225"/>
    <mergeCell ref="P192:P196"/>
    <mergeCell ref="M197:M201"/>
    <mergeCell ref="N197:N201"/>
    <mergeCell ref="O197:O201"/>
    <mergeCell ref="J99:J103"/>
    <mergeCell ref="L114:L118"/>
    <mergeCell ref="L143:L151"/>
    <mergeCell ref="J197:J201"/>
    <mergeCell ref="K197:K201"/>
    <mergeCell ref="L197:L201"/>
    <mergeCell ref="P152:P156"/>
    <mergeCell ref="P157:P161"/>
    <mergeCell ref="P162:P166"/>
    <mergeCell ref="L167:L171"/>
    <mergeCell ref="M167:M171"/>
    <mergeCell ref="N167:N171"/>
    <mergeCell ref="O167:O171"/>
    <mergeCell ref="P167:P171"/>
    <mergeCell ref="N99:N103"/>
    <mergeCell ref="O99:O103"/>
    <mergeCell ref="P99:P103"/>
    <mergeCell ref="O333:O337"/>
    <mergeCell ref="O338:O342"/>
    <mergeCell ref="L333:L337"/>
    <mergeCell ref="L338:L342"/>
    <mergeCell ref="M338:M342"/>
    <mergeCell ref="N338:N342"/>
    <mergeCell ref="P338:P342"/>
    <mergeCell ref="P133:P137"/>
    <mergeCell ref="L133:L137"/>
    <mergeCell ref="M119:M123"/>
    <mergeCell ref="N119:N123"/>
    <mergeCell ref="O119:O123"/>
    <mergeCell ref="P119:P123"/>
    <mergeCell ref="L152:L156"/>
    <mergeCell ref="M152:M156"/>
    <mergeCell ref="N152:N156"/>
    <mergeCell ref="O152:O156"/>
    <mergeCell ref="M143:M151"/>
    <mergeCell ref="M157:M161"/>
    <mergeCell ref="N157:N161"/>
    <mergeCell ref="O143:O151"/>
    <mergeCell ref="P143:P151"/>
    <mergeCell ref="N192:N196"/>
    <mergeCell ref="O59:O63"/>
    <mergeCell ref="P59:P63"/>
    <mergeCell ref="N373:N377"/>
    <mergeCell ref="P373:P377"/>
    <mergeCell ref="J119:J123"/>
    <mergeCell ref="K119:K123"/>
    <mergeCell ref="L119:L123"/>
    <mergeCell ref="M104:M108"/>
    <mergeCell ref="N104:N108"/>
    <mergeCell ref="P104:P108"/>
    <mergeCell ref="L104:L108"/>
    <mergeCell ref="M114:M118"/>
    <mergeCell ref="N114:N118"/>
    <mergeCell ref="O114:O118"/>
    <mergeCell ref="P114:P118"/>
    <mergeCell ref="O104:O108"/>
    <mergeCell ref="J104:J108"/>
    <mergeCell ref="K104:K108"/>
    <mergeCell ref="M348:M352"/>
    <mergeCell ref="N348:N352"/>
    <mergeCell ref="P348:P352"/>
    <mergeCell ref="O348:O352"/>
    <mergeCell ref="J338:J342"/>
    <mergeCell ref="K338:K342"/>
    <mergeCell ref="O69:O73"/>
    <mergeCell ref="P69:P73"/>
    <mergeCell ref="P64:P68"/>
    <mergeCell ref="L64:L68"/>
    <mergeCell ref="O64:O68"/>
    <mergeCell ref="I54:I58"/>
    <mergeCell ref="J54:J58"/>
    <mergeCell ref="K99:K103"/>
    <mergeCell ref="L99:L103"/>
    <mergeCell ref="M99:M103"/>
    <mergeCell ref="O89:O93"/>
    <mergeCell ref="P89:P93"/>
    <mergeCell ref="O79:O83"/>
    <mergeCell ref="P79:P83"/>
    <mergeCell ref="M54:M58"/>
    <mergeCell ref="N54:N58"/>
    <mergeCell ref="O54:O58"/>
    <mergeCell ref="P54:P58"/>
    <mergeCell ref="I59:I63"/>
    <mergeCell ref="J59:J63"/>
    <mergeCell ref="K59:K63"/>
    <mergeCell ref="L59:L63"/>
    <mergeCell ref="M59:M63"/>
    <mergeCell ref="N59:N63"/>
    <mergeCell ref="I29:I33"/>
    <mergeCell ref="J29:J33"/>
    <mergeCell ref="K29:K33"/>
    <mergeCell ref="L29:L33"/>
    <mergeCell ref="M29:M33"/>
    <mergeCell ref="N29:N33"/>
    <mergeCell ref="O29:O33"/>
    <mergeCell ref="P29:P33"/>
    <mergeCell ref="I34:I38"/>
    <mergeCell ref="J34:J38"/>
    <mergeCell ref="K34:K38"/>
    <mergeCell ref="L34:L38"/>
    <mergeCell ref="M34:M38"/>
    <mergeCell ref="N34:N38"/>
    <mergeCell ref="O34:O38"/>
    <mergeCell ref="P34:P38"/>
    <mergeCell ref="J114:J118"/>
    <mergeCell ref="O433:O437"/>
    <mergeCell ref="P433:P437"/>
    <mergeCell ref="I478:I482"/>
    <mergeCell ref="J478:J482"/>
    <mergeCell ref="K478:K482"/>
    <mergeCell ref="L478:L482"/>
    <mergeCell ref="M478:M482"/>
    <mergeCell ref="N478:N482"/>
    <mergeCell ref="O478:O482"/>
    <mergeCell ref="P478:P482"/>
    <mergeCell ref="J448:J452"/>
    <mergeCell ref="P473:P477"/>
    <mergeCell ref="I438:I442"/>
    <mergeCell ref="J438:J442"/>
    <mergeCell ref="K438:K442"/>
    <mergeCell ref="L438:L442"/>
    <mergeCell ref="M438:M442"/>
    <mergeCell ref="N438:N442"/>
    <mergeCell ref="O438:O442"/>
    <mergeCell ref="P438:P442"/>
    <mergeCell ref="J143:J151"/>
    <mergeCell ref="M408:M412"/>
    <mergeCell ref="O192:O196"/>
    <mergeCell ref="J133:J137"/>
    <mergeCell ref="K133:K137"/>
    <mergeCell ref="I433:I437"/>
    <mergeCell ref="J433:J437"/>
    <mergeCell ref="K433:K437"/>
    <mergeCell ref="L433:L437"/>
    <mergeCell ref="M433:M437"/>
    <mergeCell ref="N433:N437"/>
    <mergeCell ref="I226:I234"/>
    <mergeCell ref="J226:J234"/>
    <mergeCell ref="M217:M225"/>
    <mergeCell ref="M278:M282"/>
    <mergeCell ref="N278:N282"/>
    <mergeCell ref="J167:J171"/>
    <mergeCell ref="K167:K171"/>
    <mergeCell ref="J162:J166"/>
    <mergeCell ref="K162:K166"/>
    <mergeCell ref="J152:J156"/>
    <mergeCell ref="K152:K156"/>
    <mergeCell ref="N408:N412"/>
    <mergeCell ref="N143:N151"/>
    <mergeCell ref="K54:K58"/>
    <mergeCell ref="L54:L58"/>
    <mergeCell ref="N89:N93"/>
    <mergeCell ref="J89:J93"/>
    <mergeCell ref="K89:K93"/>
    <mergeCell ref="L89:L93"/>
    <mergeCell ref="M89:M93"/>
    <mergeCell ref="I69:I73"/>
    <mergeCell ref="J69:J73"/>
    <mergeCell ref="K69:K73"/>
    <mergeCell ref="L69:L73"/>
    <mergeCell ref="M69:M73"/>
    <mergeCell ref="N69:N73"/>
    <mergeCell ref="O39:O43"/>
    <mergeCell ref="P39:P43"/>
    <mergeCell ref="I44:I48"/>
    <mergeCell ref="J44:J48"/>
    <mergeCell ref="K44:K48"/>
    <mergeCell ref="L44:L48"/>
    <mergeCell ref="M44:M48"/>
    <mergeCell ref="N44:N48"/>
    <mergeCell ref="O44:O48"/>
    <mergeCell ref="P44:P48"/>
    <mergeCell ref="I39:I43"/>
    <mergeCell ref="J39:J43"/>
    <mergeCell ref="K39:K43"/>
    <mergeCell ref="L39:L43"/>
    <mergeCell ref="M39:M43"/>
    <mergeCell ref="N39:N43"/>
    <mergeCell ref="B54:B58"/>
    <mergeCell ref="B89:B93"/>
    <mergeCell ref="I89:I93"/>
    <mergeCell ref="B64:B68"/>
    <mergeCell ref="I64:I68"/>
    <mergeCell ref="B34:B38"/>
    <mergeCell ref="B39:B43"/>
    <mergeCell ref="A49:B49"/>
    <mergeCell ref="A50:B50"/>
    <mergeCell ref="A51:B51"/>
    <mergeCell ref="B44:B48"/>
    <mergeCell ref="A52:B52"/>
    <mergeCell ref="A53:B53"/>
    <mergeCell ref="A75:B75"/>
    <mergeCell ref="A76:B76"/>
    <mergeCell ref="A77:B77"/>
    <mergeCell ref="A78:B78"/>
    <mergeCell ref="B69:B73"/>
    <mergeCell ref="A84:B84"/>
    <mergeCell ref="A85:B85"/>
    <mergeCell ref="A86:B86"/>
    <mergeCell ref="A87:B87"/>
    <mergeCell ref="A88:B88"/>
    <mergeCell ref="B59:B63"/>
    <mergeCell ref="A74:B74"/>
    <mergeCell ref="I104:I108"/>
    <mergeCell ref="A95:B95"/>
    <mergeCell ref="A96:B96"/>
    <mergeCell ref="A97:B97"/>
    <mergeCell ref="A98:B98"/>
    <mergeCell ref="A94:B94"/>
    <mergeCell ref="I99:I103"/>
    <mergeCell ref="B99:B103"/>
    <mergeCell ref="B104:B108"/>
    <mergeCell ref="B79:B83"/>
    <mergeCell ref="A188:B188"/>
    <mergeCell ref="A189:B189"/>
    <mergeCell ref="A190:B190"/>
    <mergeCell ref="A191:B191"/>
    <mergeCell ref="B192:B196"/>
    <mergeCell ref="B182:B186"/>
    <mergeCell ref="A212:B212"/>
    <mergeCell ref="A213:B213"/>
    <mergeCell ref="B207:B211"/>
    <mergeCell ref="B197:B201"/>
    <mergeCell ref="B202:B206"/>
    <mergeCell ref="A19:B19"/>
    <mergeCell ref="A20:B20"/>
    <mergeCell ref="A21:B21"/>
    <mergeCell ref="A22:B22"/>
    <mergeCell ref="A23:B23"/>
    <mergeCell ref="B29:B33"/>
    <mergeCell ref="A14:B14"/>
    <mergeCell ref="A15:B15"/>
    <mergeCell ref="A16:B16"/>
    <mergeCell ref="A17:B17"/>
    <mergeCell ref="A18:B18"/>
    <mergeCell ref="A24:B24"/>
    <mergeCell ref="A25:B25"/>
    <mergeCell ref="A26:B26"/>
    <mergeCell ref="A27:B27"/>
    <mergeCell ref="A28:B28"/>
    <mergeCell ref="K1:P1"/>
    <mergeCell ref="K11:K12"/>
    <mergeCell ref="I10:P10"/>
    <mergeCell ref="K3:P4"/>
    <mergeCell ref="A7:P7"/>
    <mergeCell ref="A8:P8"/>
    <mergeCell ref="C11:C12"/>
    <mergeCell ref="C10:H10"/>
    <mergeCell ref="A10:A12"/>
    <mergeCell ref="I11:I12"/>
    <mergeCell ref="J11:J12"/>
    <mergeCell ref="B10:B12"/>
    <mergeCell ref="L11:P11"/>
    <mergeCell ref="D11:H11"/>
    <mergeCell ref="B226:B230"/>
    <mergeCell ref="I293:I297"/>
    <mergeCell ref="A308:B308"/>
    <mergeCell ref="B348:B352"/>
    <mergeCell ref="I348:I352"/>
    <mergeCell ref="B240:B244"/>
    <mergeCell ref="I240:I244"/>
    <mergeCell ref="B333:B337"/>
    <mergeCell ref="A399:B399"/>
    <mergeCell ref="A343:B343"/>
    <mergeCell ref="A344:B344"/>
    <mergeCell ref="A345:B345"/>
    <mergeCell ref="A346:B346"/>
    <mergeCell ref="A347:B347"/>
    <mergeCell ref="B373:B377"/>
    <mergeCell ref="A372:B372"/>
    <mergeCell ref="A368:B368"/>
    <mergeCell ref="A369:B369"/>
    <mergeCell ref="A370:B370"/>
    <mergeCell ref="A371:B371"/>
    <mergeCell ref="B378:B382"/>
    <mergeCell ref="B353:B357"/>
    <mergeCell ref="B358:B362"/>
    <mergeCell ref="A245:B245"/>
    <mergeCell ref="B298:B302"/>
    <mergeCell ref="B293:B297"/>
    <mergeCell ref="A246:B246"/>
    <mergeCell ref="A247:B247"/>
    <mergeCell ref="A248:B248"/>
    <mergeCell ref="A249:B249"/>
    <mergeCell ref="B250:B254"/>
    <mergeCell ref="B255:B258"/>
    <mergeCell ref="B264:B267"/>
    <mergeCell ref="A274:B274"/>
    <mergeCell ref="A275:B275"/>
    <mergeCell ref="A276:B276"/>
    <mergeCell ref="A277:B277"/>
    <mergeCell ref="B278:B282"/>
    <mergeCell ref="B259:B263"/>
    <mergeCell ref="A109:B109"/>
    <mergeCell ref="A110:B110"/>
    <mergeCell ref="A111:B111"/>
    <mergeCell ref="B157:B161"/>
    <mergeCell ref="B162:B166"/>
    <mergeCell ref="I162:I166"/>
    <mergeCell ref="I119:I123"/>
    <mergeCell ref="B152:B156"/>
    <mergeCell ref="I152:I156"/>
    <mergeCell ref="A112:B112"/>
    <mergeCell ref="B133:B137"/>
    <mergeCell ref="I114:I118"/>
    <mergeCell ref="A113:B113"/>
    <mergeCell ref="B114:B118"/>
    <mergeCell ref="B124:B128"/>
    <mergeCell ref="A138:B138"/>
    <mergeCell ref="A139:B139"/>
    <mergeCell ref="A140:B140"/>
    <mergeCell ref="A141:B141"/>
    <mergeCell ref="A142:B142"/>
    <mergeCell ref="B129:B132"/>
    <mergeCell ref="I124:I132"/>
    <mergeCell ref="K114:K118"/>
    <mergeCell ref="I143:I151"/>
    <mergeCell ref="K143:K151"/>
    <mergeCell ref="B143:B147"/>
    <mergeCell ref="B119:B123"/>
    <mergeCell ref="O373:O377"/>
    <mergeCell ref="I373:I377"/>
    <mergeCell ref="J373:J377"/>
    <mergeCell ref="K373:K377"/>
    <mergeCell ref="M373:M377"/>
    <mergeCell ref="L373:L377"/>
    <mergeCell ref="M133:M137"/>
    <mergeCell ref="N133:N137"/>
    <mergeCell ref="O133:O137"/>
    <mergeCell ref="I133:I137"/>
    <mergeCell ref="J333:J337"/>
    <mergeCell ref="K333:K337"/>
    <mergeCell ref="I157:I161"/>
    <mergeCell ref="J157:J161"/>
    <mergeCell ref="K157:K161"/>
    <mergeCell ref="L157:L161"/>
    <mergeCell ref="O278:O282"/>
    <mergeCell ref="I207:I211"/>
    <mergeCell ref="B222:B225"/>
    <mergeCell ref="N172:N176"/>
    <mergeCell ref="O172:O176"/>
    <mergeCell ref="K192:K196"/>
    <mergeCell ref="L192:L196"/>
    <mergeCell ref="M192:M196"/>
    <mergeCell ref="K182:K186"/>
    <mergeCell ref="L182:L186"/>
    <mergeCell ref="B148:B151"/>
    <mergeCell ref="I378:I382"/>
    <mergeCell ref="A187:B187"/>
    <mergeCell ref="B231:B234"/>
    <mergeCell ref="A214:B214"/>
    <mergeCell ref="A215:B215"/>
    <mergeCell ref="A216:B216"/>
    <mergeCell ref="B217:B221"/>
    <mergeCell ref="A326:B326"/>
    <mergeCell ref="A327:B327"/>
    <mergeCell ref="A332:B332"/>
    <mergeCell ref="A328:B328"/>
    <mergeCell ref="A309:B309"/>
    <mergeCell ref="A310:B310"/>
    <mergeCell ref="A311:B311"/>
    <mergeCell ref="A312:B312"/>
    <mergeCell ref="B313:B317"/>
    <mergeCell ref="I202:I206"/>
    <mergeCell ref="J202:J206"/>
    <mergeCell ref="K202:K206"/>
    <mergeCell ref="L202:L206"/>
    <mergeCell ref="M202:M206"/>
    <mergeCell ref="K235:K239"/>
    <mergeCell ref="L235:L239"/>
    <mergeCell ref="M235:M239"/>
    <mergeCell ref="N235:N239"/>
    <mergeCell ref="J207:J211"/>
    <mergeCell ref="K226:K234"/>
    <mergeCell ref="L226:L234"/>
    <mergeCell ref="M226:M234"/>
    <mergeCell ref="I217:I225"/>
    <mergeCell ref="J217:J225"/>
    <mergeCell ref="K217:K225"/>
    <mergeCell ref="N226:N234"/>
    <mergeCell ref="O157:O161"/>
    <mergeCell ref="L162:L166"/>
    <mergeCell ref="M162:M166"/>
    <mergeCell ref="N162:N166"/>
    <mergeCell ref="M182:M186"/>
    <mergeCell ref="N182:N186"/>
    <mergeCell ref="O182:O186"/>
    <mergeCell ref="I197:I201"/>
    <mergeCell ref="P172:P176"/>
    <mergeCell ref="M177:M181"/>
    <mergeCell ref="N177:N181"/>
    <mergeCell ref="O177:O181"/>
    <mergeCell ref="P177:P181"/>
    <mergeCell ref="P182:P186"/>
    <mergeCell ref="I182:I186"/>
    <mergeCell ref="J182:J186"/>
    <mergeCell ref="I192:I196"/>
    <mergeCell ref="J192:J196"/>
    <mergeCell ref="P197:P201"/>
    <mergeCell ref="O162:O166"/>
    <mergeCell ref="I167:I171"/>
    <mergeCell ref="K172:K176"/>
    <mergeCell ref="L172:L176"/>
    <mergeCell ref="M172:M176"/>
    <mergeCell ref="B167:B171"/>
    <mergeCell ref="B172:B176"/>
    <mergeCell ref="I172:I176"/>
    <mergeCell ref="J172:J176"/>
    <mergeCell ref="B177:B181"/>
    <mergeCell ref="I177:I181"/>
    <mergeCell ref="J177:J181"/>
    <mergeCell ref="K177:K181"/>
    <mergeCell ref="L177:L181"/>
    <mergeCell ref="J240:J244"/>
    <mergeCell ref="K240:K244"/>
    <mergeCell ref="L240:L244"/>
    <mergeCell ref="M240:M244"/>
    <mergeCell ref="N240:N244"/>
    <mergeCell ref="O240:O244"/>
    <mergeCell ref="P240:P244"/>
    <mergeCell ref="B235:B239"/>
    <mergeCell ref="I235:I239"/>
    <mergeCell ref="J235:J239"/>
    <mergeCell ref="O235:O239"/>
    <mergeCell ref="P235:P239"/>
    <mergeCell ref="J293:J297"/>
    <mergeCell ref="K293:K297"/>
    <mergeCell ref="L293:L297"/>
    <mergeCell ref="M293:M297"/>
    <mergeCell ref="N293:N297"/>
    <mergeCell ref="B268:B272"/>
    <mergeCell ref="I268:I272"/>
    <mergeCell ref="J268:J272"/>
    <mergeCell ref="K268:K272"/>
    <mergeCell ref="B288:B292"/>
    <mergeCell ref="K283:K287"/>
    <mergeCell ref="L283:L287"/>
    <mergeCell ref="M283:M287"/>
    <mergeCell ref="N283:N287"/>
    <mergeCell ref="I288:I292"/>
    <mergeCell ref="J288:J292"/>
    <mergeCell ref="K288:K292"/>
    <mergeCell ref="L288:L292"/>
    <mergeCell ref="M288:M292"/>
    <mergeCell ref="N288:N292"/>
    <mergeCell ref="I283:I287"/>
    <mergeCell ref="B283:B287"/>
    <mergeCell ref="A273:B273"/>
    <mergeCell ref="J283:J287"/>
    <mergeCell ref="I278:I282"/>
    <mergeCell ref="O358:O362"/>
    <mergeCell ref="L358:L362"/>
    <mergeCell ref="K358:K362"/>
    <mergeCell ref="M358:M362"/>
    <mergeCell ref="O298:O302"/>
    <mergeCell ref="I313:I317"/>
    <mergeCell ref="J313:J317"/>
    <mergeCell ref="K313:K317"/>
    <mergeCell ref="M313:M317"/>
    <mergeCell ref="N313:N317"/>
    <mergeCell ref="O313:O317"/>
    <mergeCell ref="I338:I342"/>
    <mergeCell ref="I333:I337"/>
    <mergeCell ref="J358:J362"/>
    <mergeCell ref="L353:L357"/>
    <mergeCell ref="M353:M357"/>
    <mergeCell ref="N353:N357"/>
    <mergeCell ref="O353:O357"/>
    <mergeCell ref="K318:K322"/>
    <mergeCell ref="K298:K302"/>
    <mergeCell ref="I353:I357"/>
    <mergeCell ref="I298:I302"/>
    <mergeCell ref="J298:J302"/>
    <mergeCell ref="K393:K397"/>
    <mergeCell ref="L393:L397"/>
    <mergeCell ref="B388:B392"/>
    <mergeCell ref="K353:K357"/>
    <mergeCell ref="I358:I362"/>
    <mergeCell ref="A329:B329"/>
    <mergeCell ref="A330:B330"/>
    <mergeCell ref="A331:B331"/>
    <mergeCell ref="J348:J352"/>
    <mergeCell ref="K348:K352"/>
    <mergeCell ref="J388:J392"/>
    <mergeCell ref="K388:K392"/>
    <mergeCell ref="J353:J357"/>
    <mergeCell ref="B338:B342"/>
    <mergeCell ref="J378:J382"/>
    <mergeCell ref="K378:K382"/>
    <mergeCell ref="L378:L382"/>
    <mergeCell ref="B363:B367"/>
    <mergeCell ref="A398:B398"/>
    <mergeCell ref="B408:B412"/>
    <mergeCell ref="A383:B383"/>
    <mergeCell ref="A384:B384"/>
    <mergeCell ref="A385:B385"/>
    <mergeCell ref="A386:B386"/>
    <mergeCell ref="A387:B387"/>
    <mergeCell ref="B393:B397"/>
    <mergeCell ref="B403:B407"/>
    <mergeCell ref="A400:B400"/>
    <mergeCell ref="B413:B417"/>
    <mergeCell ref="B418:B422"/>
    <mergeCell ref="I418:I422"/>
    <mergeCell ref="J418:J422"/>
    <mergeCell ref="K418:K422"/>
    <mergeCell ref="L418:L422"/>
    <mergeCell ref="M418:M422"/>
    <mergeCell ref="A401:B401"/>
    <mergeCell ref="A402:B402"/>
    <mergeCell ref="I403:I407"/>
    <mergeCell ref="J403:J407"/>
    <mergeCell ref="K403:K407"/>
    <mergeCell ref="B423:B427"/>
    <mergeCell ref="I423:I427"/>
    <mergeCell ref="J423:J427"/>
    <mergeCell ref="K423:K427"/>
    <mergeCell ref="L423:L427"/>
    <mergeCell ref="M423:M427"/>
    <mergeCell ref="N423:N427"/>
    <mergeCell ref="O423:O427"/>
    <mergeCell ref="P423:P427"/>
    <mergeCell ref="B428:B432"/>
    <mergeCell ref="I428:I432"/>
    <mergeCell ref="J428:J432"/>
    <mergeCell ref="K428:K432"/>
    <mergeCell ref="L428:L432"/>
    <mergeCell ref="M428:M432"/>
    <mergeCell ref="N428:N432"/>
    <mergeCell ref="O428:O432"/>
    <mergeCell ref="P428:P432"/>
    <mergeCell ref="B433:B437"/>
    <mergeCell ref="A443:B443"/>
    <mergeCell ref="A444:B444"/>
    <mergeCell ref="A445:B445"/>
    <mergeCell ref="A446:B446"/>
    <mergeCell ref="A447:B447"/>
    <mergeCell ref="B448:B452"/>
    <mergeCell ref="B453:B457"/>
    <mergeCell ref="I448:I452"/>
    <mergeCell ref="B438:B442"/>
    <mergeCell ref="B458:B462"/>
    <mergeCell ref="I458:I462"/>
    <mergeCell ref="J458:J462"/>
    <mergeCell ref="K458:K462"/>
    <mergeCell ref="L458:L462"/>
    <mergeCell ref="M458:M462"/>
    <mergeCell ref="N458:N462"/>
    <mergeCell ref="O458:O462"/>
    <mergeCell ref="P458:P462"/>
    <mergeCell ref="B463:B467"/>
    <mergeCell ref="I463:I467"/>
    <mergeCell ref="J463:J467"/>
    <mergeCell ref="K463:K467"/>
    <mergeCell ref="L463:L467"/>
    <mergeCell ref="M463:M467"/>
    <mergeCell ref="N463:N467"/>
    <mergeCell ref="O463:O467"/>
    <mergeCell ref="P463:P467"/>
    <mergeCell ref="B468:B472"/>
    <mergeCell ref="I468:I472"/>
    <mergeCell ref="J468:J472"/>
    <mergeCell ref="K468:K472"/>
    <mergeCell ref="L468:L472"/>
    <mergeCell ref="M468:M472"/>
    <mergeCell ref="N468:N472"/>
    <mergeCell ref="O468:O472"/>
    <mergeCell ref="P468:P472"/>
    <mergeCell ref="B473:B477"/>
    <mergeCell ref="I473:I477"/>
    <mergeCell ref="J473:J477"/>
    <mergeCell ref="K473:K477"/>
    <mergeCell ref="L473:L477"/>
    <mergeCell ref="M473:M477"/>
    <mergeCell ref="N473:N477"/>
    <mergeCell ref="O473:O477"/>
    <mergeCell ref="B478:B482"/>
    <mergeCell ref="B488:B492"/>
    <mergeCell ref="I488:I492"/>
    <mergeCell ref="J488:J492"/>
    <mergeCell ref="K488:K492"/>
    <mergeCell ref="L488:L492"/>
    <mergeCell ref="M488:M492"/>
    <mergeCell ref="N488:N492"/>
    <mergeCell ref="O488:O492"/>
    <mergeCell ref="B483:B487"/>
    <mergeCell ref="I483:I487"/>
    <mergeCell ref="J483:J487"/>
    <mergeCell ref="K483:K487"/>
    <mergeCell ref="L483:L487"/>
    <mergeCell ref="M483:M487"/>
    <mergeCell ref="N483:N487"/>
    <mergeCell ref="O483:O487"/>
    <mergeCell ref="B493:B497"/>
    <mergeCell ref="I493:I497"/>
    <mergeCell ref="J493:J497"/>
    <mergeCell ref="K493:K497"/>
    <mergeCell ref="L493:L497"/>
    <mergeCell ref="M493:M497"/>
    <mergeCell ref="N493:N497"/>
    <mergeCell ref="O493:O497"/>
    <mergeCell ref="P493:P497"/>
    <mergeCell ref="B498:B502"/>
    <mergeCell ref="I498:I502"/>
    <mergeCell ref="J498:J502"/>
    <mergeCell ref="K498:K502"/>
    <mergeCell ref="L498:L502"/>
    <mergeCell ref="M498:M502"/>
    <mergeCell ref="N498:N502"/>
    <mergeCell ref="O498:O502"/>
    <mergeCell ref="P498:P502"/>
    <mergeCell ref="B503:B507"/>
    <mergeCell ref="I503:I507"/>
    <mergeCell ref="J503:J507"/>
    <mergeCell ref="K503:K507"/>
    <mergeCell ref="L503:L507"/>
    <mergeCell ref="M503:M507"/>
    <mergeCell ref="N503:N507"/>
    <mergeCell ref="O503:O507"/>
    <mergeCell ref="P503:P507"/>
    <mergeCell ref="B508:B512"/>
    <mergeCell ref="I508:I512"/>
    <mergeCell ref="J508:J512"/>
    <mergeCell ref="K508:K512"/>
    <mergeCell ref="L508:L512"/>
    <mergeCell ref="M508:M512"/>
    <mergeCell ref="N508:N512"/>
    <mergeCell ref="O508:O512"/>
    <mergeCell ref="P508:P512"/>
    <mergeCell ref="B513:B517"/>
    <mergeCell ref="I513:I517"/>
    <mergeCell ref="J513:J517"/>
    <mergeCell ref="K513:K517"/>
    <mergeCell ref="L513:L517"/>
    <mergeCell ref="M513:M517"/>
    <mergeCell ref="N513:N517"/>
    <mergeCell ref="O513:O517"/>
    <mergeCell ref="P513:P517"/>
    <mergeCell ref="B518:B522"/>
    <mergeCell ref="I518:I522"/>
    <mergeCell ref="J518:J522"/>
    <mergeCell ref="K518:K522"/>
    <mergeCell ref="L518:L522"/>
    <mergeCell ref="M518:M522"/>
    <mergeCell ref="N518:N522"/>
    <mergeCell ref="O518:O522"/>
    <mergeCell ref="P518:P522"/>
    <mergeCell ref="B523:B527"/>
    <mergeCell ref="I523:I527"/>
    <mergeCell ref="J523:J527"/>
    <mergeCell ref="K523:K527"/>
    <mergeCell ref="L523:L527"/>
    <mergeCell ref="M523:M527"/>
    <mergeCell ref="N523:N527"/>
    <mergeCell ref="O523:O527"/>
    <mergeCell ref="P523:P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B553:B557"/>
    <mergeCell ref="I543:I547"/>
    <mergeCell ref="J543:J547"/>
    <mergeCell ref="I553:I557"/>
    <mergeCell ref="J553:J557"/>
    <mergeCell ref="A537:B537"/>
    <mergeCell ref="B538:B542"/>
    <mergeCell ref="I538:I542"/>
    <mergeCell ref="J538:J542"/>
    <mergeCell ref="B558:B562"/>
    <mergeCell ref="B563:B567"/>
    <mergeCell ref="J64:J68"/>
    <mergeCell ref="K64:K68"/>
    <mergeCell ref="M64:M68"/>
    <mergeCell ref="N64:N68"/>
    <mergeCell ref="J79:J83"/>
    <mergeCell ref="I79:I83"/>
    <mergeCell ref="K79:K83"/>
    <mergeCell ref="L79:L83"/>
    <mergeCell ref="M79:M83"/>
    <mergeCell ref="N79:N83"/>
    <mergeCell ref="I259:I267"/>
    <mergeCell ref="J259:J267"/>
    <mergeCell ref="K259:K267"/>
    <mergeCell ref="L259:L267"/>
    <mergeCell ref="M259:M267"/>
    <mergeCell ref="N259:N267"/>
    <mergeCell ref="B543:B547"/>
    <mergeCell ref="A548:B548"/>
    <mergeCell ref="A549:B549"/>
    <mergeCell ref="A550:B550"/>
    <mergeCell ref="A551:B551"/>
    <mergeCell ref="A552:B552"/>
    <mergeCell ref="O293:O297"/>
    <mergeCell ref="P293:P297"/>
    <mergeCell ref="P278:P282"/>
    <mergeCell ref="O283:O287"/>
    <mergeCell ref="P283:P287"/>
    <mergeCell ref="O288:O292"/>
    <mergeCell ref="P288:P292"/>
    <mergeCell ref="L278:L282"/>
    <mergeCell ref="I563:I567"/>
    <mergeCell ref="J563:J567"/>
    <mergeCell ref="N418:N422"/>
    <mergeCell ref="O418:O422"/>
    <mergeCell ref="M413:M417"/>
    <mergeCell ref="N413:N417"/>
    <mergeCell ref="O413:O417"/>
    <mergeCell ref="P418:P422"/>
    <mergeCell ref="I388:I392"/>
    <mergeCell ref="I393:I397"/>
    <mergeCell ref="J393:J397"/>
    <mergeCell ref="L388:L392"/>
    <mergeCell ref="M393:M397"/>
    <mergeCell ref="M388:M392"/>
    <mergeCell ref="I318:I322"/>
    <mergeCell ref="J318:J322"/>
    <mergeCell ref="P313:P317"/>
    <mergeCell ref="L318:L322"/>
    <mergeCell ref="M318:M322"/>
    <mergeCell ref="N318:N322"/>
    <mergeCell ref="O318:O322"/>
    <mergeCell ref="P318:P322"/>
    <mergeCell ref="P298:P302"/>
    <mergeCell ref="L298:L302"/>
    <mergeCell ref="M298:M302"/>
    <mergeCell ref="N298:N302"/>
    <mergeCell ref="O388:O392"/>
    <mergeCell ref="N388:N392"/>
    <mergeCell ref="P388:P392"/>
    <mergeCell ref="P393:P397"/>
    <mergeCell ref="P403:P407"/>
    <mergeCell ref="M403:M407"/>
    <mergeCell ref="L403:L407"/>
    <mergeCell ref="O403:O407"/>
    <mergeCell ref="N378:N382"/>
    <mergeCell ref="O378:O382"/>
    <mergeCell ref="P378:P382"/>
    <mergeCell ref="N393:N397"/>
    <mergeCell ref="O393:O397"/>
    <mergeCell ref="N403:N407"/>
    <mergeCell ref="M378:M382"/>
    <mergeCell ref="B303:B307"/>
    <mergeCell ref="I303:I307"/>
    <mergeCell ref="J303:J307"/>
    <mergeCell ref="K303:K307"/>
    <mergeCell ref="L303:L307"/>
    <mergeCell ref="M303:M307"/>
    <mergeCell ref="N303:N307"/>
    <mergeCell ref="O303:O307"/>
    <mergeCell ref="N358:N362"/>
    <mergeCell ref="M333:M337"/>
    <mergeCell ref="N333:N337"/>
    <mergeCell ref="L348:L352"/>
    <mergeCell ref="L313:L317"/>
    <mergeCell ref="B318:B322"/>
    <mergeCell ref="A324:B324"/>
    <mergeCell ref="A325:B325"/>
    <mergeCell ref="A323:B323"/>
    <mergeCell ref="J124:J132"/>
    <mergeCell ref="K124:K132"/>
    <mergeCell ref="L124:L132"/>
    <mergeCell ref="M124:M132"/>
    <mergeCell ref="N124:N132"/>
    <mergeCell ref="O124:O132"/>
    <mergeCell ref="P124:P132"/>
    <mergeCell ref="I363:I367"/>
    <mergeCell ref="J363:J367"/>
    <mergeCell ref="K363:K367"/>
    <mergeCell ref="L363:L367"/>
    <mergeCell ref="M363:M367"/>
    <mergeCell ref="N363:N367"/>
    <mergeCell ref="O363:O367"/>
    <mergeCell ref="P363:P367"/>
    <mergeCell ref="P353:P357"/>
    <mergeCell ref="P303:P307"/>
    <mergeCell ref="P358:P362"/>
    <mergeCell ref="P333:P337"/>
    <mergeCell ref="L268:L272"/>
    <mergeCell ref="M268:M272"/>
    <mergeCell ref="N268:N272"/>
    <mergeCell ref="O268:O272"/>
    <mergeCell ref="P268:P272"/>
  </mergeCells>
  <pageMargins left="0.39370078740157483" right="0.15748031496062992" top="0.35433070866141736" bottom="0.23622047244094491" header="0" footer="0"/>
  <pageSetup paperSize="9" scale="55" firstPageNumber="10" orientation="landscape" useFirstPageNumber="1" r:id="rId1"/>
  <headerFooter>
    <oddHeader>&amp;C&amp;P</oddHeader>
  </headerFooter>
  <rowBreaks count="12" manualBreakCount="12">
    <brk id="43" max="15" man="1"/>
    <brk id="83" max="15" man="1"/>
    <brk id="132" max="15" man="1"/>
    <brk id="181" max="15" man="1"/>
    <brk id="225" max="15" man="1"/>
    <brk id="277" max="15" man="1"/>
    <brk id="326" max="15" man="1"/>
    <brk id="372" max="15" man="1"/>
    <brk id="417" max="15" man="1"/>
    <brk id="457" max="15" man="1"/>
    <brk id="502" max="15" man="1"/>
    <brk id="547" max="15" man="1"/>
  </rowBreaks>
  <colBreaks count="1" manualBreakCount="1">
    <brk id="16" max="4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AD14" sqref="AD14:AD17"/>
    </sheetView>
  </sheetViews>
  <sheetFormatPr defaultRowHeight="15" x14ac:dyDescent="0.25"/>
  <sheetData>
    <row r="1" spans="1:12" s="2" customFormat="1" ht="58.5" customHeight="1" x14ac:dyDescent="0.25">
      <c r="A1" s="83" t="s">
        <v>15</v>
      </c>
      <c r="B1" s="84"/>
      <c r="C1" s="84"/>
      <c r="D1" s="84"/>
      <c r="E1" s="85"/>
      <c r="F1" s="1" t="s">
        <v>14</v>
      </c>
      <c r="G1" s="5" t="s">
        <v>12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30" x14ac:dyDescent="0.25">
      <c r="A2" s="1" t="s">
        <v>8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5" x14ac:dyDescent="0.25">
      <c r="A3" s="1" t="s">
        <v>9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30" x14ac:dyDescent="0.25">
      <c r="A4" s="1" t="s">
        <v>10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75" x14ac:dyDescent="0.25">
      <c r="A5" s="3" t="s">
        <v>11</v>
      </c>
      <c r="B5" s="4">
        <f>B4+B3+B2</f>
        <v>20000</v>
      </c>
      <c r="C5" s="4">
        <f>C4+C3+C2</f>
        <v>20000</v>
      </c>
      <c r="D5" s="4">
        <f>D4+D3+D2</f>
        <v>0</v>
      </c>
      <c r="E5" s="4">
        <f>E4+E3+E2</f>
        <v>0</v>
      </c>
      <c r="F5" s="1"/>
      <c r="G5" s="5"/>
      <c r="H5" s="5"/>
      <c r="I5" s="5"/>
      <c r="J5" s="5"/>
      <c r="K5" s="5"/>
      <c r="L5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2016</vt:lpstr>
      <vt:lpstr>Лист2</vt:lpstr>
      <vt:lpstr>Лист3</vt:lpstr>
      <vt:lpstr>'2016'!Область_печати</vt:lpstr>
    </vt:vector>
  </TitlesOfParts>
  <Company>Работа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2016-08-25T03:39:29Z</cp:lastPrinted>
  <dcterms:created xsi:type="dcterms:W3CDTF">2014-10-03T07:10:09Z</dcterms:created>
  <dcterms:modified xsi:type="dcterms:W3CDTF">2016-09-07T10:35:32Z</dcterms:modified>
</cp:coreProperties>
</file>