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Mode="autoNoTable" refMode="R1C1"/>
</workbook>
</file>

<file path=xl/calcChain.xml><?xml version="1.0" encoding="utf-8"?>
<calcChain xmlns="http://schemas.openxmlformats.org/spreadsheetml/2006/main">
  <c r="L28" i="1" l="1"/>
  <c r="L29" i="1"/>
  <c r="K22" i="1" l="1"/>
  <c r="L22" i="1"/>
  <c r="L13" i="1" l="1"/>
  <c r="L14" i="1"/>
  <c r="L15" i="1"/>
  <c r="L16" i="1"/>
  <c r="L17" i="1"/>
  <c r="L18" i="1"/>
  <c r="L19" i="1"/>
  <c r="L20" i="1"/>
  <c r="L21" i="1"/>
  <c r="L23" i="1"/>
  <c r="L24" i="1"/>
  <c r="L25" i="1"/>
  <c r="K13" i="1"/>
  <c r="K14" i="1"/>
  <c r="K15" i="1"/>
  <c r="K16" i="1"/>
  <c r="K17" i="1"/>
  <c r="K18" i="1"/>
  <c r="K19" i="1"/>
  <c r="K20" i="1"/>
  <c r="K21" i="1"/>
  <c r="K23" i="1"/>
  <c r="K24" i="1"/>
  <c r="K25" i="1"/>
  <c r="K12" i="1"/>
  <c r="L12" i="1"/>
  <c r="M10" i="1" l="1"/>
  <c r="N10" i="1"/>
  <c r="O10" i="1"/>
  <c r="P10" i="1"/>
  <c r="Q10" i="1"/>
  <c r="R10" i="1"/>
  <c r="S10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7" i="1"/>
  <c r="D26" i="1"/>
  <c r="D10" i="1" s="1"/>
  <c r="E26" i="1"/>
  <c r="E10" i="1" s="1"/>
  <c r="F26" i="1"/>
  <c r="F10" i="1" s="1"/>
  <c r="G26" i="1"/>
  <c r="H26" i="1"/>
  <c r="I26" i="1"/>
  <c r="I10" i="1" s="1"/>
  <c r="J26" i="1"/>
  <c r="M26" i="1"/>
  <c r="N26" i="1"/>
  <c r="O26" i="1"/>
  <c r="P26" i="1"/>
  <c r="Q26" i="1"/>
  <c r="R26" i="1"/>
  <c r="S26" i="1"/>
  <c r="C26" i="1"/>
  <c r="D11" i="1"/>
  <c r="E11" i="1"/>
  <c r="F11" i="1"/>
  <c r="G11" i="1"/>
  <c r="H11" i="1"/>
  <c r="I11" i="1"/>
  <c r="J11" i="1"/>
  <c r="M11" i="1"/>
  <c r="N11" i="1"/>
  <c r="O11" i="1"/>
  <c r="P11" i="1"/>
  <c r="Q11" i="1"/>
  <c r="R11" i="1"/>
  <c r="S11" i="1"/>
  <c r="C11" i="1"/>
  <c r="C10" i="1" l="1"/>
  <c r="H10" i="1"/>
  <c r="G10" i="1"/>
  <c r="J10" i="1"/>
  <c r="K26" i="1"/>
  <c r="L26" i="1"/>
  <c r="K11" i="1"/>
  <c r="L11" i="1"/>
  <c r="L10" i="1" l="1"/>
</calcChain>
</file>

<file path=xl/sharedStrings.xml><?xml version="1.0" encoding="utf-8"?>
<sst xmlns="http://schemas.openxmlformats.org/spreadsheetml/2006/main" count="82" uniqueCount="48">
  <si>
    <t>чел.</t>
  </si>
  <si>
    <t>ед.</t>
  </si>
  <si>
    <t>кв.м.</t>
  </si>
  <si>
    <t>руб.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</si>
  <si>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</si>
  <si>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</si>
  <si>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</si>
  <si>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Пермского края</t>
  </si>
  <si>
    <t>за счет средств местного бюджета</t>
  </si>
  <si>
    <t xml:space="preserve">за счет переселения граждан по договору о развитии застроенной территории </t>
  </si>
  <si>
    <t xml:space="preserve">за счет переселения граждан в свободный муниципальный </t>
  </si>
  <si>
    <t>за счет средств собственников жилых</t>
  </si>
  <si>
    <t>за счет средств иных лиц (инвесторов по договору о развитии застроенной территории)</t>
  </si>
  <si>
    <t>в том числе:</t>
  </si>
  <si>
    <t>Всего: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</si>
  <si>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</si>
  <si>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</si>
  <si>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</si>
  <si>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 Расчетная сумма экономии бюджетных средств</t>
  </si>
  <si>
    <t>Справочно: Возмещение части стоимости жилых помещений</t>
  </si>
  <si>
    <t>Число жителей, планируемых к переселению</t>
  </si>
  <si>
    <t>Наименование муниципального образования</t>
  </si>
  <si>
    <t>№ п/п</t>
  </si>
  <si>
    <t>План мероприятий по переселению граждан из аварийного жилищного фонда, признанного таковым до 1 января 2017 года</t>
  </si>
  <si>
    <t>Всего по программе переселения, в рамках которой предусмотрено финансирование за счет средств Фонда, в т.ч.:</t>
  </si>
  <si>
    <t>Всего по этапу 2020 года по Верещагинскому городскому округу</t>
  </si>
  <si>
    <t>г. Верещагино, ул. 12 Декабря, 88</t>
  </si>
  <si>
    <t>г. Верещагино, ул. 12 Декабря, 89</t>
  </si>
  <si>
    <t>г. Верещагино, ул. 50 лет Октября, 87</t>
  </si>
  <si>
    <t>г. Верещагино, ул. 50 лет Октября, 89</t>
  </si>
  <si>
    <t>г. Верещагино, ул. 8 Марта, 9а</t>
  </si>
  <si>
    <t>г. Верещагино, ул. Депутатская, 16а</t>
  </si>
  <si>
    <t>г. Верещагино, ул. Железнодорожная, 24</t>
  </si>
  <si>
    <t>г. Верещагино, ул. Железнодорожная, 55а</t>
  </si>
  <si>
    <t>г. Верещагино, ул. К.Маркса, 146</t>
  </si>
  <si>
    <t>г. Верещагино, ул. Октябрьская, 55</t>
  </si>
  <si>
    <t>г. Верещагино, ул. Садовая, 44</t>
  </si>
  <si>
    <t>г. Верещагино, ул. Свободы, 63</t>
  </si>
  <si>
    <t>г. Верещагино, ул. Ульяновская, 17</t>
  </si>
  <si>
    <t>г. Верещагино, ул. Ульяновская, 17а</t>
  </si>
  <si>
    <t>Всего по этапу 2021 года по Верещагинскому городскому округу</t>
  </si>
  <si>
    <t>г. Верещагино, ул. Железнодорожная, 53</t>
  </si>
  <si>
    <t>г. Верещагино, ул. Октябрьская, 80</t>
  </si>
  <si>
    <t>г. Верещагино, ул. Рудого, 95</t>
  </si>
  <si>
    <t>г. Верещагино, ул. Свердлова, 28а</t>
  </si>
  <si>
    <t>г. Верещагино, ул. Ульяновская, 15</t>
  </si>
  <si>
    <t>Приложение 3 к муниципальной адресной программе по переселению граждан из аварийного жилищного фонда на территории Верещагинского городского округа на 2019-2025 годы</t>
  </si>
  <si>
    <t>Приложение 3                                      к постановлению администрации Верещагинского городского округа   от 22.07.2021 г.  № 254-01-01-1227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</si>
</sst>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5"/>
  <sheetViews>
    <sheetView tabSelected="1" workbookViewId="0">
      <selection activeCell="P1" sqref="P1:S1"/>
    </sheetView>
  </sheetViews>
  <sheetFormatPr defaultRowHeight="15" x14ac:dyDescent="0.25"/>
  <cols>
    <col min="1" max="1" width="4.28515625" customWidth="1"/>
    <col min="2" max="2" width="18.7109375" customWidth="1"/>
    <col min="10" max="11" width="18.42578125" customWidth="1"/>
    <col min="12" max="12" width="15.85546875" customWidth="1"/>
    <col min="13" max="19" width="9.28515625" bestFit="1" customWidth="1"/>
  </cols>
  <sheetData>
    <row r="1" spans="1:24" ht="63" customHeight="1" x14ac:dyDescent="0.25">
      <c r="P1" s="12" t="s">
        <v>47</v>
      </c>
      <c r="Q1" s="12"/>
      <c r="R1" s="12"/>
      <c r="S1" s="12"/>
    </row>
    <row r="2" spans="1:24" ht="102.75" customHeight="1" x14ac:dyDescent="0.25">
      <c r="P2" s="17" t="s">
        <v>46</v>
      </c>
      <c r="Q2" s="17"/>
      <c r="R2" s="17"/>
      <c r="S2" s="17"/>
    </row>
    <row r="3" spans="1:24" x14ac:dyDescent="0.25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"/>
      <c r="X3" s="1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</row>
    <row r="5" spans="1:24" ht="46.5" customHeight="1" x14ac:dyDescent="0.25">
      <c r="A5" s="16" t="s">
        <v>22</v>
      </c>
      <c r="B5" s="16" t="s">
        <v>21</v>
      </c>
      <c r="C5" s="16" t="s">
        <v>20</v>
      </c>
      <c r="D5" s="16" t="s">
        <v>15</v>
      </c>
      <c r="E5" s="16"/>
      <c r="F5" s="16"/>
      <c r="G5" s="16" t="s">
        <v>16</v>
      </c>
      <c r="H5" s="16"/>
      <c r="I5" s="16"/>
      <c r="J5" s="16" t="s">
        <v>17</v>
      </c>
      <c r="K5" s="16"/>
      <c r="L5" s="16"/>
      <c r="M5" s="16"/>
      <c r="N5" s="16" t="s">
        <v>18</v>
      </c>
      <c r="O5" s="16"/>
      <c r="P5" s="16"/>
      <c r="Q5" s="16" t="s">
        <v>19</v>
      </c>
      <c r="R5" s="16"/>
      <c r="S5" s="16"/>
      <c r="T5" s="1"/>
      <c r="U5" s="1"/>
      <c r="V5" s="1"/>
      <c r="W5" s="1"/>
      <c r="X5" s="1"/>
    </row>
    <row r="6" spans="1:24" x14ac:dyDescent="0.25">
      <c r="A6" s="16"/>
      <c r="B6" s="16"/>
      <c r="C6" s="16"/>
      <c r="D6" s="16" t="s">
        <v>14</v>
      </c>
      <c r="E6" s="16" t="s">
        <v>13</v>
      </c>
      <c r="F6" s="16"/>
      <c r="G6" s="16" t="s">
        <v>14</v>
      </c>
      <c r="H6" s="16" t="s">
        <v>13</v>
      </c>
      <c r="I6" s="16"/>
      <c r="J6" s="16" t="s">
        <v>14</v>
      </c>
      <c r="K6" s="16" t="s">
        <v>13</v>
      </c>
      <c r="L6" s="16"/>
      <c r="M6" s="16"/>
      <c r="N6" s="16" t="s">
        <v>14</v>
      </c>
      <c r="O6" s="16" t="s">
        <v>13</v>
      </c>
      <c r="P6" s="16"/>
      <c r="Q6" s="16" t="s">
        <v>14</v>
      </c>
      <c r="R6" s="16" t="s">
        <v>13</v>
      </c>
      <c r="S6" s="16"/>
      <c r="T6" s="1"/>
      <c r="U6" s="1"/>
      <c r="V6" s="1"/>
      <c r="W6" s="1"/>
      <c r="X6" s="1"/>
    </row>
    <row r="7" spans="1:24" ht="180" x14ac:dyDescent="0.25">
      <c r="A7" s="16"/>
      <c r="B7" s="16"/>
      <c r="C7" s="16"/>
      <c r="D7" s="16"/>
      <c r="E7" s="3" t="s">
        <v>4</v>
      </c>
      <c r="F7" s="3" t="s">
        <v>5</v>
      </c>
      <c r="G7" s="16"/>
      <c r="H7" s="3" t="s">
        <v>4</v>
      </c>
      <c r="I7" s="3" t="s">
        <v>5</v>
      </c>
      <c r="J7" s="16"/>
      <c r="K7" s="3" t="s">
        <v>6</v>
      </c>
      <c r="L7" s="3" t="s">
        <v>7</v>
      </c>
      <c r="M7" s="3" t="s">
        <v>8</v>
      </c>
      <c r="N7" s="16"/>
      <c r="O7" s="3" t="s">
        <v>9</v>
      </c>
      <c r="P7" s="3" t="s">
        <v>10</v>
      </c>
      <c r="Q7" s="16"/>
      <c r="R7" s="3" t="s">
        <v>11</v>
      </c>
      <c r="S7" s="3" t="s">
        <v>12</v>
      </c>
      <c r="T7" s="1"/>
      <c r="U7" s="1"/>
      <c r="V7" s="1"/>
      <c r="W7" s="1"/>
      <c r="X7" s="1"/>
    </row>
    <row r="8" spans="1:24" x14ac:dyDescent="0.25">
      <c r="A8" s="16"/>
      <c r="B8" s="16"/>
      <c r="C8" s="4" t="s">
        <v>0</v>
      </c>
      <c r="D8" s="4" t="s">
        <v>1</v>
      </c>
      <c r="E8" s="4" t="s">
        <v>1</v>
      </c>
      <c r="F8" s="4" t="s">
        <v>1</v>
      </c>
      <c r="G8" s="4" t="s">
        <v>2</v>
      </c>
      <c r="H8" s="4" t="s">
        <v>2</v>
      </c>
      <c r="I8" s="4" t="s">
        <v>2</v>
      </c>
      <c r="J8" s="4" t="s">
        <v>3</v>
      </c>
      <c r="K8" s="4" t="s">
        <v>3</v>
      </c>
      <c r="L8" s="4" t="s">
        <v>3</v>
      </c>
      <c r="M8" s="4" t="s">
        <v>3</v>
      </c>
      <c r="N8" s="4" t="s">
        <v>3</v>
      </c>
      <c r="O8" s="4" t="s">
        <v>3</v>
      </c>
      <c r="P8" s="4" t="s">
        <v>3</v>
      </c>
      <c r="Q8" s="4" t="s">
        <v>3</v>
      </c>
      <c r="R8" s="4" t="s">
        <v>3</v>
      </c>
      <c r="S8" s="4" t="s">
        <v>3</v>
      </c>
      <c r="T8" s="1"/>
      <c r="U8" s="1"/>
      <c r="V8" s="1"/>
      <c r="W8" s="1"/>
      <c r="X8" s="1"/>
    </row>
    <row r="9" spans="1:24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1"/>
      <c r="U9" s="1"/>
      <c r="V9" s="1"/>
      <c r="W9" s="1"/>
      <c r="X9" s="1"/>
    </row>
    <row r="10" spans="1:24" ht="76.5" customHeight="1" x14ac:dyDescent="0.25">
      <c r="A10" s="14" t="s">
        <v>24</v>
      </c>
      <c r="B10" s="14"/>
      <c r="C10" s="5">
        <f>C11+C26</f>
        <v>285</v>
      </c>
      <c r="D10" s="5">
        <f t="shared" ref="D10:S10" si="0">D11+D26</f>
        <v>114</v>
      </c>
      <c r="E10" s="5">
        <f t="shared" si="0"/>
        <v>85</v>
      </c>
      <c r="F10" s="5">
        <f t="shared" si="0"/>
        <v>29</v>
      </c>
      <c r="G10" s="5">
        <f t="shared" si="0"/>
        <v>4458.7999999999993</v>
      </c>
      <c r="H10" s="5">
        <f t="shared" si="0"/>
        <v>3455.0999999999995</v>
      </c>
      <c r="I10" s="5">
        <f t="shared" si="0"/>
        <v>1003.7</v>
      </c>
      <c r="J10" s="6">
        <f t="shared" si="0"/>
        <v>124136526.32000001</v>
      </c>
      <c r="K10" s="9">
        <v>126082166.8</v>
      </c>
      <c r="L10" s="6">
        <f t="shared" si="0"/>
        <v>6489729.1314499993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1"/>
      <c r="U10" s="1"/>
      <c r="V10" s="1"/>
      <c r="W10" s="1"/>
      <c r="X10" s="1"/>
    </row>
    <row r="11" spans="1:24" ht="63" customHeight="1" x14ac:dyDescent="0.25">
      <c r="A11" s="15" t="s">
        <v>25</v>
      </c>
      <c r="B11" s="15"/>
      <c r="C11" s="7">
        <f>SUM(C12:C25)</f>
        <v>136</v>
      </c>
      <c r="D11" s="7">
        <f t="shared" ref="D11:S11" si="1">SUM(D12:D25)</f>
        <v>58</v>
      </c>
      <c r="E11" s="7">
        <f t="shared" si="1"/>
        <v>53</v>
      </c>
      <c r="F11" s="7">
        <f t="shared" si="1"/>
        <v>5</v>
      </c>
      <c r="G11" s="7">
        <f t="shared" si="1"/>
        <v>2319.1999999999998</v>
      </c>
      <c r="H11" s="7">
        <f t="shared" si="1"/>
        <v>2114.7999999999997</v>
      </c>
      <c r="I11" s="7">
        <f t="shared" si="1"/>
        <v>204.4</v>
      </c>
      <c r="J11" s="8">
        <f t="shared" si="1"/>
        <v>52701379.090000004</v>
      </c>
      <c r="K11" s="8">
        <f t="shared" si="1"/>
        <v>49783407.320050001</v>
      </c>
      <c r="L11" s="8">
        <f t="shared" si="1"/>
        <v>2917971.7699499996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1"/>
      <c r="U11" s="1"/>
      <c r="V11" s="1"/>
      <c r="W11" s="1"/>
      <c r="X11" s="1"/>
    </row>
    <row r="12" spans="1:24" ht="30" x14ac:dyDescent="0.25">
      <c r="A12" s="4">
        <v>1</v>
      </c>
      <c r="B12" s="3" t="s">
        <v>26</v>
      </c>
      <c r="C12" s="11">
        <v>6</v>
      </c>
      <c r="D12" s="11">
        <v>4</v>
      </c>
      <c r="E12" s="5">
        <v>4</v>
      </c>
      <c r="F12" s="5">
        <v>0</v>
      </c>
      <c r="G12" s="5">
        <v>239.5</v>
      </c>
      <c r="H12" s="5">
        <v>239.5</v>
      </c>
      <c r="I12" s="5">
        <v>0</v>
      </c>
      <c r="J12" s="6">
        <v>4396600</v>
      </c>
      <c r="K12" s="6">
        <f>J12*0.945</f>
        <v>4154787</v>
      </c>
      <c r="L12" s="6">
        <f>J12*0.055</f>
        <v>241813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1"/>
      <c r="U12" s="1"/>
      <c r="V12" s="1"/>
      <c r="W12" s="1"/>
      <c r="X12" s="1"/>
    </row>
    <row r="13" spans="1:24" ht="30" x14ac:dyDescent="0.25">
      <c r="A13" s="4">
        <v>2</v>
      </c>
      <c r="B13" s="3" t="s">
        <v>27</v>
      </c>
      <c r="C13" s="11">
        <v>1</v>
      </c>
      <c r="D13" s="11">
        <v>1</v>
      </c>
      <c r="E13" s="5">
        <v>1</v>
      </c>
      <c r="F13" s="5">
        <v>0</v>
      </c>
      <c r="G13" s="5">
        <v>43.6</v>
      </c>
      <c r="H13" s="5">
        <v>43.6</v>
      </c>
      <c r="I13" s="5">
        <v>0</v>
      </c>
      <c r="J13" s="6">
        <v>914400</v>
      </c>
      <c r="K13" s="6">
        <f t="shared" ref="K13:K25" si="2">J13*0.945</f>
        <v>864108</v>
      </c>
      <c r="L13" s="6">
        <f t="shared" ref="L13:L25" si="3">J13*0.055</f>
        <v>50292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1"/>
      <c r="U13" s="1"/>
      <c r="V13" s="1"/>
      <c r="W13" s="1"/>
      <c r="X13" s="1"/>
    </row>
    <row r="14" spans="1:24" ht="30" x14ac:dyDescent="0.25">
      <c r="A14" s="4">
        <v>3</v>
      </c>
      <c r="B14" s="3" t="s">
        <v>28</v>
      </c>
      <c r="C14" s="11">
        <v>12</v>
      </c>
      <c r="D14" s="11">
        <v>4</v>
      </c>
      <c r="E14" s="5">
        <v>4</v>
      </c>
      <c r="F14" s="5">
        <v>0</v>
      </c>
      <c r="G14" s="5">
        <v>146.9</v>
      </c>
      <c r="H14" s="5">
        <v>146.9</v>
      </c>
      <c r="I14" s="5">
        <v>0</v>
      </c>
      <c r="J14" s="6">
        <v>2963233.4</v>
      </c>
      <c r="K14" s="6">
        <f t="shared" si="2"/>
        <v>2800255.5629999996</v>
      </c>
      <c r="L14" s="6">
        <f t="shared" si="3"/>
        <v>162977.837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1"/>
      <c r="U14" s="1"/>
      <c r="V14" s="1"/>
      <c r="W14" s="1"/>
      <c r="X14" s="1"/>
    </row>
    <row r="15" spans="1:24" ht="30" x14ac:dyDescent="0.25">
      <c r="A15" s="4">
        <v>4</v>
      </c>
      <c r="B15" s="3" t="s">
        <v>29</v>
      </c>
      <c r="C15" s="11">
        <v>28</v>
      </c>
      <c r="D15" s="11">
        <v>13</v>
      </c>
      <c r="E15" s="5">
        <v>13</v>
      </c>
      <c r="F15" s="5">
        <v>0</v>
      </c>
      <c r="G15" s="5">
        <v>527.6</v>
      </c>
      <c r="H15" s="5">
        <v>527.6</v>
      </c>
      <c r="I15" s="5">
        <v>0</v>
      </c>
      <c r="J15" s="6">
        <v>12154585.199999999</v>
      </c>
      <c r="K15" s="6">
        <f t="shared" si="2"/>
        <v>11486083.013999999</v>
      </c>
      <c r="L15" s="6">
        <f t="shared" si="3"/>
        <v>668502.18599999999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"/>
      <c r="U15" s="1"/>
      <c r="V15" s="1"/>
      <c r="W15" s="1"/>
      <c r="X15" s="1"/>
    </row>
    <row r="16" spans="1:24" ht="30" x14ac:dyDescent="0.25">
      <c r="A16" s="4">
        <v>5</v>
      </c>
      <c r="B16" s="3" t="s">
        <v>30</v>
      </c>
      <c r="C16" s="11">
        <v>2</v>
      </c>
      <c r="D16" s="11">
        <v>1</v>
      </c>
      <c r="E16" s="5">
        <v>1</v>
      </c>
      <c r="F16" s="5">
        <v>0</v>
      </c>
      <c r="G16" s="5">
        <v>19.7</v>
      </c>
      <c r="H16" s="5">
        <v>19.7</v>
      </c>
      <c r="I16" s="5">
        <v>0</v>
      </c>
      <c r="J16" s="6">
        <v>370800</v>
      </c>
      <c r="K16" s="6">
        <f t="shared" si="2"/>
        <v>350406</v>
      </c>
      <c r="L16" s="6">
        <f t="shared" si="3"/>
        <v>20394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1"/>
      <c r="U16" s="1"/>
      <c r="V16" s="1"/>
      <c r="W16" s="1"/>
      <c r="X16" s="1"/>
    </row>
    <row r="17" spans="1:24" ht="30" x14ac:dyDescent="0.25">
      <c r="A17" s="4">
        <v>6</v>
      </c>
      <c r="B17" s="3" t="s">
        <v>31</v>
      </c>
      <c r="C17" s="11">
        <v>1</v>
      </c>
      <c r="D17" s="11">
        <v>1</v>
      </c>
      <c r="E17" s="5">
        <v>1</v>
      </c>
      <c r="F17" s="5">
        <v>0</v>
      </c>
      <c r="G17" s="5">
        <v>37.4</v>
      </c>
      <c r="H17" s="5">
        <v>37.4</v>
      </c>
      <c r="I17" s="5">
        <v>0</v>
      </c>
      <c r="J17" s="6">
        <v>707300</v>
      </c>
      <c r="K17" s="6">
        <f t="shared" si="2"/>
        <v>668398.5</v>
      </c>
      <c r="L17" s="6">
        <f t="shared" si="3"/>
        <v>38901.5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1"/>
      <c r="U17" s="1"/>
      <c r="V17" s="1"/>
      <c r="W17" s="1"/>
      <c r="X17" s="1"/>
    </row>
    <row r="18" spans="1:24" ht="45" x14ac:dyDescent="0.25">
      <c r="A18" s="4">
        <v>7</v>
      </c>
      <c r="B18" s="3" t="s">
        <v>32</v>
      </c>
      <c r="C18" s="11">
        <v>28</v>
      </c>
      <c r="D18" s="11">
        <v>9</v>
      </c>
      <c r="E18" s="5">
        <v>9</v>
      </c>
      <c r="F18" s="5">
        <v>0</v>
      </c>
      <c r="G18" s="5">
        <v>438.7</v>
      </c>
      <c r="H18" s="5">
        <v>438.7</v>
      </c>
      <c r="I18" s="5">
        <v>0</v>
      </c>
      <c r="J18" s="6">
        <v>10876719.460000001</v>
      </c>
      <c r="K18" s="6">
        <f t="shared" si="2"/>
        <v>10278499.889700001</v>
      </c>
      <c r="L18" s="6">
        <f t="shared" si="3"/>
        <v>598219.57030000002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1"/>
      <c r="U18" s="1"/>
      <c r="V18" s="1"/>
      <c r="W18" s="1"/>
      <c r="X18" s="1"/>
    </row>
    <row r="19" spans="1:24" ht="45" x14ac:dyDescent="0.25">
      <c r="A19" s="4">
        <v>8</v>
      </c>
      <c r="B19" s="3" t="s">
        <v>33</v>
      </c>
      <c r="C19" s="11">
        <v>1</v>
      </c>
      <c r="D19" s="11">
        <v>1</v>
      </c>
      <c r="E19" s="5">
        <v>1</v>
      </c>
      <c r="F19" s="5">
        <v>0</v>
      </c>
      <c r="G19" s="5">
        <v>23.1</v>
      </c>
      <c r="H19" s="5">
        <v>23.1</v>
      </c>
      <c r="I19" s="5">
        <v>0</v>
      </c>
      <c r="J19" s="6">
        <v>329400</v>
      </c>
      <c r="K19" s="6">
        <f t="shared" si="2"/>
        <v>311283</v>
      </c>
      <c r="L19" s="6">
        <f t="shared" si="3"/>
        <v>18117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1"/>
      <c r="U19" s="1"/>
      <c r="V19" s="1"/>
      <c r="W19" s="1"/>
      <c r="X19" s="1"/>
    </row>
    <row r="20" spans="1:24" ht="30" x14ac:dyDescent="0.25">
      <c r="A20" s="4">
        <v>9</v>
      </c>
      <c r="B20" s="3" t="s">
        <v>34</v>
      </c>
      <c r="C20" s="11">
        <v>4</v>
      </c>
      <c r="D20" s="11">
        <v>2</v>
      </c>
      <c r="E20" s="5">
        <v>2</v>
      </c>
      <c r="F20" s="5">
        <v>0</v>
      </c>
      <c r="G20" s="5">
        <v>63.8</v>
      </c>
      <c r="H20" s="5">
        <v>63.8</v>
      </c>
      <c r="I20" s="5">
        <v>0</v>
      </c>
      <c r="J20" s="6">
        <v>912000</v>
      </c>
      <c r="K20" s="6">
        <f t="shared" si="2"/>
        <v>861840</v>
      </c>
      <c r="L20" s="6">
        <f t="shared" si="3"/>
        <v>50160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1"/>
      <c r="U20" s="1"/>
      <c r="V20" s="1"/>
      <c r="W20" s="1"/>
      <c r="X20" s="1"/>
    </row>
    <row r="21" spans="1:24" ht="30" x14ac:dyDescent="0.25">
      <c r="A21" s="4">
        <v>10</v>
      </c>
      <c r="B21" s="3" t="s">
        <v>35</v>
      </c>
      <c r="C21" s="11">
        <v>7</v>
      </c>
      <c r="D21" s="11">
        <v>4</v>
      </c>
      <c r="E21" s="5">
        <v>4</v>
      </c>
      <c r="F21" s="5">
        <v>0</v>
      </c>
      <c r="G21" s="5">
        <v>79.099999999999994</v>
      </c>
      <c r="H21" s="5">
        <v>79.099999999999994</v>
      </c>
      <c r="I21" s="5">
        <v>0</v>
      </c>
      <c r="J21" s="6">
        <v>1763012</v>
      </c>
      <c r="K21" s="6">
        <f t="shared" si="2"/>
        <v>1666046.3399999999</v>
      </c>
      <c r="L21" s="6">
        <f t="shared" si="3"/>
        <v>96965.66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1"/>
      <c r="U21" s="1"/>
      <c r="V21" s="1"/>
      <c r="W21" s="1"/>
      <c r="X21" s="1"/>
    </row>
    <row r="22" spans="1:24" ht="30" x14ac:dyDescent="0.25">
      <c r="A22" s="4">
        <v>11</v>
      </c>
      <c r="B22" s="3" t="s">
        <v>36</v>
      </c>
      <c r="C22" s="5">
        <v>7</v>
      </c>
      <c r="D22" s="5">
        <v>3</v>
      </c>
      <c r="E22" s="5">
        <v>3</v>
      </c>
      <c r="F22" s="5">
        <v>0</v>
      </c>
      <c r="G22" s="5">
        <v>107.1</v>
      </c>
      <c r="H22" s="5">
        <v>107.1</v>
      </c>
      <c r="I22" s="5">
        <v>0</v>
      </c>
      <c r="J22" s="10">
        <v>2818278.1</v>
      </c>
      <c r="K22" s="10">
        <f>J22*0.945-19395.92</f>
        <v>2643876.8845000002</v>
      </c>
      <c r="L22" s="10">
        <f>J22*0.055+19395.92</f>
        <v>174401.21549999999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1"/>
      <c r="U22" s="1"/>
      <c r="V22" s="1"/>
      <c r="W22" s="1"/>
      <c r="X22" s="1"/>
    </row>
    <row r="23" spans="1:24" ht="30" x14ac:dyDescent="0.25">
      <c r="A23" s="4">
        <v>12</v>
      </c>
      <c r="B23" s="3" t="s">
        <v>37</v>
      </c>
      <c r="C23" s="5">
        <v>2</v>
      </c>
      <c r="D23" s="5">
        <v>1</v>
      </c>
      <c r="E23" s="5">
        <v>1</v>
      </c>
      <c r="F23" s="5">
        <v>0</v>
      </c>
      <c r="G23" s="5">
        <v>28.7</v>
      </c>
      <c r="H23" s="5">
        <v>28.7</v>
      </c>
      <c r="I23" s="5">
        <v>0</v>
      </c>
      <c r="J23" s="6">
        <v>535640</v>
      </c>
      <c r="K23" s="6">
        <f t="shared" si="2"/>
        <v>506179.8</v>
      </c>
      <c r="L23" s="6">
        <f t="shared" si="3"/>
        <v>29460.2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1"/>
      <c r="U23" s="1"/>
      <c r="V23" s="1"/>
      <c r="W23" s="1"/>
      <c r="X23" s="1"/>
    </row>
    <row r="24" spans="1:24" ht="30" x14ac:dyDescent="0.25">
      <c r="A24" s="4">
        <v>13</v>
      </c>
      <c r="B24" s="3" t="s">
        <v>38</v>
      </c>
      <c r="C24" s="5">
        <v>22</v>
      </c>
      <c r="D24" s="5">
        <v>8</v>
      </c>
      <c r="E24" s="5">
        <v>3</v>
      </c>
      <c r="F24" s="5">
        <v>5</v>
      </c>
      <c r="G24" s="5">
        <v>327</v>
      </c>
      <c r="H24" s="5">
        <v>122.6</v>
      </c>
      <c r="I24" s="5">
        <v>204.4</v>
      </c>
      <c r="J24" s="6">
        <v>8375488.3300000001</v>
      </c>
      <c r="K24" s="6">
        <f t="shared" si="2"/>
        <v>7914836.4718499994</v>
      </c>
      <c r="L24" s="6">
        <f t="shared" si="3"/>
        <v>460651.85814999999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"/>
      <c r="U24" s="1"/>
      <c r="V24" s="1"/>
      <c r="W24" s="1"/>
      <c r="X24" s="1"/>
    </row>
    <row r="25" spans="1:24" ht="30" x14ac:dyDescent="0.25">
      <c r="A25" s="4">
        <v>14</v>
      </c>
      <c r="B25" s="3" t="s">
        <v>39</v>
      </c>
      <c r="C25" s="5">
        <v>15</v>
      </c>
      <c r="D25" s="5">
        <v>6</v>
      </c>
      <c r="E25" s="5">
        <v>6</v>
      </c>
      <c r="F25" s="5">
        <v>0</v>
      </c>
      <c r="G25" s="5">
        <v>237</v>
      </c>
      <c r="H25" s="5">
        <v>237</v>
      </c>
      <c r="I25" s="5">
        <v>0</v>
      </c>
      <c r="J25" s="6">
        <v>5583922.5999999996</v>
      </c>
      <c r="K25" s="6">
        <f t="shared" si="2"/>
        <v>5276806.8569999989</v>
      </c>
      <c r="L25" s="6">
        <f t="shared" si="3"/>
        <v>307115.74299999996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"/>
      <c r="U25" s="1"/>
      <c r="V25" s="1"/>
      <c r="W25" s="1"/>
      <c r="X25" s="1"/>
    </row>
    <row r="26" spans="1:24" ht="60.75" customHeight="1" x14ac:dyDescent="0.25">
      <c r="A26" s="15" t="s">
        <v>40</v>
      </c>
      <c r="B26" s="15"/>
      <c r="C26" s="7">
        <f>SUM(C27:C42)</f>
        <v>149</v>
      </c>
      <c r="D26" s="7">
        <f t="shared" ref="D26:S26" si="4">SUM(D27:D42)</f>
        <v>56</v>
      </c>
      <c r="E26" s="7">
        <f t="shared" si="4"/>
        <v>32</v>
      </c>
      <c r="F26" s="7">
        <f t="shared" si="4"/>
        <v>24</v>
      </c>
      <c r="G26" s="7">
        <f t="shared" si="4"/>
        <v>2139.5999999999995</v>
      </c>
      <c r="H26" s="7">
        <f t="shared" si="4"/>
        <v>1340.3</v>
      </c>
      <c r="I26" s="7">
        <f t="shared" si="4"/>
        <v>799.30000000000007</v>
      </c>
      <c r="J26" s="8">
        <f t="shared" si="4"/>
        <v>71435147.230000004</v>
      </c>
      <c r="K26" s="8">
        <f t="shared" si="4"/>
        <v>67863389.868500009</v>
      </c>
      <c r="L26" s="8">
        <f t="shared" si="4"/>
        <v>3571757.3615000001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8">
        <f t="shared" si="4"/>
        <v>0</v>
      </c>
      <c r="Q26" s="8">
        <f t="shared" si="4"/>
        <v>0</v>
      </c>
      <c r="R26" s="8">
        <f t="shared" si="4"/>
        <v>0</v>
      </c>
      <c r="S26" s="8">
        <f t="shared" si="4"/>
        <v>0</v>
      </c>
      <c r="T26" s="1"/>
      <c r="U26" s="1"/>
      <c r="V26" s="1"/>
      <c r="W26" s="1"/>
      <c r="X26" s="1"/>
    </row>
    <row r="27" spans="1:24" ht="30" x14ac:dyDescent="0.25">
      <c r="A27" s="4">
        <v>1</v>
      </c>
      <c r="B27" s="3" t="s">
        <v>26</v>
      </c>
      <c r="C27" s="5">
        <v>6</v>
      </c>
      <c r="D27" s="5">
        <v>4</v>
      </c>
      <c r="E27" s="5">
        <v>4</v>
      </c>
      <c r="F27" s="5">
        <v>0</v>
      </c>
      <c r="G27" s="5">
        <v>170.3</v>
      </c>
      <c r="H27" s="5">
        <v>170.3</v>
      </c>
      <c r="I27" s="5">
        <v>0</v>
      </c>
      <c r="J27" s="6">
        <v>5094995.2</v>
      </c>
      <c r="K27" s="6">
        <f>J27*95%</f>
        <v>4840245.4400000004</v>
      </c>
      <c r="L27" s="6">
        <f>J27*5%</f>
        <v>254749.76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"/>
      <c r="U27" s="1"/>
      <c r="V27" s="1"/>
      <c r="W27" s="1"/>
      <c r="X27" s="1"/>
    </row>
    <row r="28" spans="1:24" ht="30" x14ac:dyDescent="0.25">
      <c r="A28" s="4">
        <v>2</v>
      </c>
      <c r="B28" s="3" t="s">
        <v>27</v>
      </c>
      <c r="C28" s="5">
        <v>24</v>
      </c>
      <c r="D28" s="5">
        <v>11</v>
      </c>
      <c r="E28" s="5">
        <v>9</v>
      </c>
      <c r="F28" s="5">
        <v>2</v>
      </c>
      <c r="G28" s="5">
        <v>428</v>
      </c>
      <c r="H28" s="5">
        <v>353.3</v>
      </c>
      <c r="I28" s="5">
        <v>74.7</v>
      </c>
      <c r="J28" s="6">
        <v>13315466.23</v>
      </c>
      <c r="K28" s="6">
        <f t="shared" ref="K28:K42" si="5">J28*95%</f>
        <v>12649692.918500001</v>
      </c>
      <c r="L28" s="6">
        <f t="shared" ref="L28:L29" si="6">J28*5%</f>
        <v>665773.31150000007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"/>
      <c r="U28" s="1"/>
      <c r="V28" s="1"/>
      <c r="W28" s="1"/>
      <c r="X28" s="1"/>
    </row>
    <row r="29" spans="1:24" ht="30" x14ac:dyDescent="0.25">
      <c r="A29" s="4">
        <v>3</v>
      </c>
      <c r="B29" s="3" t="s">
        <v>28</v>
      </c>
      <c r="C29" s="5">
        <v>20</v>
      </c>
      <c r="D29" s="5">
        <v>6</v>
      </c>
      <c r="E29" s="5">
        <v>0</v>
      </c>
      <c r="F29" s="5">
        <v>6</v>
      </c>
      <c r="G29" s="5">
        <v>245.2</v>
      </c>
      <c r="H29" s="5">
        <v>0</v>
      </c>
      <c r="I29" s="5">
        <v>245.2</v>
      </c>
      <c r="J29" s="6">
        <v>10068157.199999999</v>
      </c>
      <c r="K29" s="6">
        <f t="shared" si="5"/>
        <v>9564749.339999998</v>
      </c>
      <c r="L29" s="6">
        <f t="shared" si="6"/>
        <v>503407.86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"/>
      <c r="U29" s="1"/>
      <c r="V29" s="1"/>
      <c r="W29" s="1"/>
      <c r="X29" s="1"/>
    </row>
    <row r="30" spans="1:24" ht="30" x14ac:dyDescent="0.25">
      <c r="A30" s="4">
        <v>4</v>
      </c>
      <c r="B30" s="3" t="s">
        <v>30</v>
      </c>
      <c r="C30" s="5">
        <v>5</v>
      </c>
      <c r="D30" s="5">
        <v>2</v>
      </c>
      <c r="E30" s="5">
        <v>1</v>
      </c>
      <c r="F30" s="5">
        <v>1</v>
      </c>
      <c r="G30" s="5">
        <v>59.6</v>
      </c>
      <c r="H30" s="5">
        <v>19.8</v>
      </c>
      <c r="I30" s="5">
        <v>39.799999999999997</v>
      </c>
      <c r="J30" s="6">
        <v>2006827.8</v>
      </c>
      <c r="K30" s="6">
        <f t="shared" si="5"/>
        <v>1906486.41</v>
      </c>
      <c r="L30" s="6">
        <f t="shared" ref="L30:L42" si="7">J30*5%</f>
        <v>100341.39000000001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1"/>
      <c r="U30" s="1"/>
      <c r="V30" s="1"/>
      <c r="W30" s="1"/>
      <c r="X30" s="1"/>
    </row>
    <row r="31" spans="1:24" ht="30" x14ac:dyDescent="0.25">
      <c r="A31" s="4">
        <v>5</v>
      </c>
      <c r="B31" s="3" t="s">
        <v>31</v>
      </c>
      <c r="C31" s="5">
        <v>2</v>
      </c>
      <c r="D31" s="5">
        <v>1</v>
      </c>
      <c r="E31" s="5">
        <v>0</v>
      </c>
      <c r="F31" s="5">
        <v>1</v>
      </c>
      <c r="G31" s="5">
        <v>37.4</v>
      </c>
      <c r="H31" s="5">
        <v>0</v>
      </c>
      <c r="I31" s="5">
        <v>37.4</v>
      </c>
      <c r="J31" s="6">
        <v>1535681.4</v>
      </c>
      <c r="K31" s="6">
        <f t="shared" si="5"/>
        <v>1458897.3299999998</v>
      </c>
      <c r="L31" s="6">
        <f t="shared" si="7"/>
        <v>76784.069999999992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"/>
      <c r="U31" s="1"/>
      <c r="V31" s="1"/>
      <c r="W31" s="1"/>
      <c r="X31" s="1"/>
    </row>
    <row r="32" spans="1:24" ht="45" x14ac:dyDescent="0.25">
      <c r="A32" s="4">
        <v>6</v>
      </c>
      <c r="B32" s="3" t="s">
        <v>32</v>
      </c>
      <c r="C32" s="5">
        <v>2</v>
      </c>
      <c r="D32" s="5">
        <v>1</v>
      </c>
      <c r="E32" s="5">
        <v>1</v>
      </c>
      <c r="F32" s="5">
        <v>0</v>
      </c>
      <c r="G32" s="5">
        <v>54.6</v>
      </c>
      <c r="H32" s="5">
        <v>54.6</v>
      </c>
      <c r="I32" s="5">
        <v>0</v>
      </c>
      <c r="J32" s="6">
        <v>1434700</v>
      </c>
      <c r="K32" s="6">
        <f t="shared" si="5"/>
        <v>1362965</v>
      </c>
      <c r="L32" s="6">
        <f t="shared" si="7"/>
        <v>71735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1"/>
      <c r="U32" s="1"/>
      <c r="V32" s="1"/>
      <c r="W32" s="1"/>
      <c r="X32" s="1"/>
    </row>
    <row r="33" spans="1:24" ht="45" x14ac:dyDescent="0.25">
      <c r="A33" s="4">
        <v>7</v>
      </c>
      <c r="B33" s="3" t="s">
        <v>41</v>
      </c>
      <c r="C33" s="5">
        <v>28</v>
      </c>
      <c r="D33" s="5">
        <v>10</v>
      </c>
      <c r="E33" s="5">
        <v>8</v>
      </c>
      <c r="F33" s="5">
        <v>2</v>
      </c>
      <c r="G33" s="5">
        <v>386.9</v>
      </c>
      <c r="H33" s="5">
        <v>312.60000000000002</v>
      </c>
      <c r="I33" s="5">
        <v>74.3</v>
      </c>
      <c r="J33" s="6">
        <v>12775131.300000001</v>
      </c>
      <c r="K33" s="6">
        <f t="shared" si="5"/>
        <v>12136374.734999999</v>
      </c>
      <c r="L33" s="6">
        <f t="shared" si="7"/>
        <v>638756.56500000006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1"/>
      <c r="U33" s="1"/>
      <c r="V33" s="1"/>
      <c r="W33" s="1"/>
      <c r="X33" s="1"/>
    </row>
    <row r="34" spans="1:24" ht="45" x14ac:dyDescent="0.25">
      <c r="A34" s="4">
        <v>8</v>
      </c>
      <c r="B34" s="3" t="s">
        <v>33</v>
      </c>
      <c r="C34" s="5">
        <v>22</v>
      </c>
      <c r="D34" s="5">
        <v>7</v>
      </c>
      <c r="E34" s="5">
        <v>6</v>
      </c>
      <c r="F34" s="5">
        <v>1</v>
      </c>
      <c r="G34" s="5">
        <v>343.2</v>
      </c>
      <c r="H34" s="5">
        <v>316.7</v>
      </c>
      <c r="I34" s="5">
        <v>26.5</v>
      </c>
      <c r="J34" s="6">
        <v>9744259.9000000004</v>
      </c>
      <c r="K34" s="6">
        <f t="shared" si="5"/>
        <v>9257046.9049999993</v>
      </c>
      <c r="L34" s="6">
        <f t="shared" si="7"/>
        <v>487212.99500000005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1"/>
      <c r="U34" s="1"/>
      <c r="V34" s="1"/>
      <c r="W34" s="1"/>
      <c r="X34" s="1"/>
    </row>
    <row r="35" spans="1:24" ht="30" x14ac:dyDescent="0.25">
      <c r="A35" s="4">
        <v>9</v>
      </c>
      <c r="B35" s="3" t="s">
        <v>34</v>
      </c>
      <c r="C35" s="5">
        <v>5</v>
      </c>
      <c r="D35" s="5">
        <v>2</v>
      </c>
      <c r="E35" s="5">
        <v>0</v>
      </c>
      <c r="F35" s="5">
        <v>2</v>
      </c>
      <c r="G35" s="5">
        <v>53.1</v>
      </c>
      <c r="H35" s="5">
        <v>0</v>
      </c>
      <c r="I35" s="5">
        <v>53.1</v>
      </c>
      <c r="J35" s="6">
        <v>2180339.1</v>
      </c>
      <c r="K35" s="6">
        <f t="shared" si="5"/>
        <v>2071322.145</v>
      </c>
      <c r="L35" s="6">
        <f t="shared" si="7"/>
        <v>109016.95500000002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1"/>
      <c r="U35" s="1"/>
      <c r="V35" s="1"/>
      <c r="W35" s="1"/>
      <c r="X35" s="1"/>
    </row>
    <row r="36" spans="1:24" ht="30" x14ac:dyDescent="0.25">
      <c r="A36" s="4">
        <v>10</v>
      </c>
      <c r="B36" s="3" t="s">
        <v>35</v>
      </c>
      <c r="C36" s="5">
        <v>9</v>
      </c>
      <c r="D36" s="5">
        <v>2</v>
      </c>
      <c r="E36" s="5">
        <v>0</v>
      </c>
      <c r="F36" s="5">
        <v>2</v>
      </c>
      <c r="G36" s="5">
        <v>42.1</v>
      </c>
      <c r="H36" s="5">
        <v>0</v>
      </c>
      <c r="I36" s="5">
        <v>42.1</v>
      </c>
      <c r="J36" s="6">
        <v>1728668.1</v>
      </c>
      <c r="K36" s="6">
        <f t="shared" si="5"/>
        <v>1642234.6950000001</v>
      </c>
      <c r="L36" s="6">
        <f t="shared" si="7"/>
        <v>86433.405000000013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1"/>
      <c r="U36" s="1"/>
      <c r="V36" s="1"/>
      <c r="W36" s="1"/>
      <c r="X36" s="1"/>
    </row>
    <row r="37" spans="1:24" ht="30" x14ac:dyDescent="0.25">
      <c r="A37" s="4">
        <v>11</v>
      </c>
      <c r="B37" s="3" t="s">
        <v>42</v>
      </c>
      <c r="C37" s="5">
        <v>4</v>
      </c>
      <c r="D37" s="5">
        <v>2</v>
      </c>
      <c r="E37" s="5">
        <v>0</v>
      </c>
      <c r="F37" s="5">
        <v>2</v>
      </c>
      <c r="G37" s="5">
        <v>35.6</v>
      </c>
      <c r="H37" s="5">
        <v>0</v>
      </c>
      <c r="I37" s="5">
        <v>35.6</v>
      </c>
      <c r="J37" s="6">
        <v>1461771.6</v>
      </c>
      <c r="K37" s="6">
        <f t="shared" si="5"/>
        <v>1388683.02</v>
      </c>
      <c r="L37" s="6">
        <f t="shared" si="7"/>
        <v>73088.58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"/>
      <c r="U37" s="1"/>
      <c r="V37" s="1"/>
      <c r="W37" s="1"/>
      <c r="X37" s="1"/>
    </row>
    <row r="38" spans="1:24" ht="30" x14ac:dyDescent="0.25">
      <c r="A38" s="4">
        <v>12</v>
      </c>
      <c r="B38" s="3" t="s">
        <v>43</v>
      </c>
      <c r="C38" s="5">
        <v>9</v>
      </c>
      <c r="D38" s="5">
        <v>2</v>
      </c>
      <c r="E38" s="5">
        <v>0</v>
      </c>
      <c r="F38" s="5">
        <v>2</v>
      </c>
      <c r="G38" s="5">
        <v>72.7</v>
      </c>
      <c r="H38" s="5">
        <v>0</v>
      </c>
      <c r="I38" s="5">
        <v>72.7</v>
      </c>
      <c r="J38" s="6">
        <v>2985134.7</v>
      </c>
      <c r="K38" s="6">
        <f t="shared" si="5"/>
        <v>2835877.9649999999</v>
      </c>
      <c r="L38" s="6">
        <f t="shared" si="7"/>
        <v>149256.73500000002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1"/>
      <c r="U38" s="1"/>
      <c r="V38" s="1"/>
      <c r="W38" s="1"/>
      <c r="X38" s="1"/>
    </row>
    <row r="39" spans="1:24" ht="30" x14ac:dyDescent="0.25">
      <c r="A39" s="4">
        <v>13</v>
      </c>
      <c r="B39" s="3" t="s">
        <v>44</v>
      </c>
      <c r="C39" s="5">
        <v>1</v>
      </c>
      <c r="D39" s="5">
        <v>1</v>
      </c>
      <c r="E39" s="5">
        <v>0</v>
      </c>
      <c r="F39" s="5">
        <v>1</v>
      </c>
      <c r="G39" s="5">
        <v>21.6</v>
      </c>
      <c r="H39" s="5">
        <v>0</v>
      </c>
      <c r="I39" s="5">
        <v>21.6</v>
      </c>
      <c r="J39" s="6">
        <v>886917.6</v>
      </c>
      <c r="K39" s="6">
        <f t="shared" si="5"/>
        <v>842571.72</v>
      </c>
      <c r="L39" s="6">
        <f t="shared" si="7"/>
        <v>44345.880000000005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1"/>
      <c r="U39" s="1"/>
      <c r="V39" s="1"/>
      <c r="W39" s="1"/>
      <c r="X39" s="1"/>
    </row>
    <row r="40" spans="1:24" ht="30" x14ac:dyDescent="0.25">
      <c r="A40" s="4">
        <v>14</v>
      </c>
      <c r="B40" s="3" t="s">
        <v>37</v>
      </c>
      <c r="C40" s="5">
        <v>2</v>
      </c>
      <c r="D40" s="5">
        <v>2</v>
      </c>
      <c r="E40" s="5">
        <v>1</v>
      </c>
      <c r="F40" s="5">
        <v>1</v>
      </c>
      <c r="G40" s="5">
        <v>82.1</v>
      </c>
      <c r="H40" s="5">
        <v>26.8</v>
      </c>
      <c r="I40" s="5">
        <v>55.3</v>
      </c>
      <c r="J40" s="6">
        <v>2762573.3</v>
      </c>
      <c r="K40" s="6">
        <f t="shared" si="5"/>
        <v>2624444.6349999998</v>
      </c>
      <c r="L40" s="6">
        <f t="shared" si="7"/>
        <v>138128.66500000001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1"/>
      <c r="U40" s="1"/>
      <c r="V40" s="1"/>
      <c r="W40" s="1"/>
      <c r="X40" s="1"/>
    </row>
    <row r="41" spans="1:24" ht="30" x14ac:dyDescent="0.25">
      <c r="A41" s="4">
        <v>15</v>
      </c>
      <c r="B41" s="3" t="s">
        <v>45</v>
      </c>
      <c r="C41" s="5">
        <v>4</v>
      </c>
      <c r="D41" s="5">
        <v>1</v>
      </c>
      <c r="E41" s="5">
        <v>0</v>
      </c>
      <c r="F41" s="5">
        <v>1</v>
      </c>
      <c r="G41" s="5">
        <v>21</v>
      </c>
      <c r="H41" s="5">
        <v>0</v>
      </c>
      <c r="I41" s="5">
        <v>21</v>
      </c>
      <c r="J41" s="6">
        <v>862281</v>
      </c>
      <c r="K41" s="6">
        <f t="shared" si="5"/>
        <v>819166.95</v>
      </c>
      <c r="L41" s="6">
        <f t="shared" si="7"/>
        <v>43114.05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1"/>
      <c r="U41" s="1"/>
      <c r="V41" s="1"/>
      <c r="W41" s="1"/>
      <c r="X41" s="1"/>
    </row>
    <row r="42" spans="1:24" ht="30" x14ac:dyDescent="0.25">
      <c r="A42" s="4">
        <v>16</v>
      </c>
      <c r="B42" s="3" t="s">
        <v>39</v>
      </c>
      <c r="C42" s="5">
        <v>6</v>
      </c>
      <c r="D42" s="5">
        <v>2</v>
      </c>
      <c r="E42" s="5">
        <v>2</v>
      </c>
      <c r="F42" s="5">
        <v>0</v>
      </c>
      <c r="G42" s="5">
        <v>86.2</v>
      </c>
      <c r="H42" s="5">
        <v>86.2</v>
      </c>
      <c r="I42" s="5">
        <v>0</v>
      </c>
      <c r="J42" s="6">
        <v>2592242.7999999998</v>
      </c>
      <c r="K42" s="6">
        <f t="shared" si="5"/>
        <v>2462630.6599999997</v>
      </c>
      <c r="L42" s="6">
        <f t="shared" si="7"/>
        <v>129612.14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</sheetData>
  <mergeCells count="24">
    <mergeCell ref="A26:B26"/>
    <mergeCell ref="D5:F5"/>
    <mergeCell ref="G5:I5"/>
    <mergeCell ref="J5:M5"/>
    <mergeCell ref="N5:P5"/>
    <mergeCell ref="C5:C7"/>
    <mergeCell ref="E6:F6"/>
    <mergeCell ref="H6:I6"/>
    <mergeCell ref="K6:M6"/>
    <mergeCell ref="O6:P6"/>
    <mergeCell ref="D6:D7"/>
    <mergeCell ref="G6:G7"/>
    <mergeCell ref="J6:J7"/>
    <mergeCell ref="N6:N7"/>
    <mergeCell ref="B5:B8"/>
    <mergeCell ref="A5:A8"/>
    <mergeCell ref="P1:S1"/>
    <mergeCell ref="A3:S3"/>
    <mergeCell ref="A10:B10"/>
    <mergeCell ref="A11:B11"/>
    <mergeCell ref="Q5:S5"/>
    <mergeCell ref="R6:S6"/>
    <mergeCell ref="Q6:Q7"/>
    <mergeCell ref="P2:S2"/>
  </mergeCells>
  <pageMargins left="0.70866141732283472" right="0.70866141732283472" top="0.74803149606299213" bottom="0.74803149606299213" header="0.31496062992125984" footer="0.31496062992125984"/>
  <pageSetup paperSize="9" scale="4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2021-07-22T10:51:16Z</dcterms:modified>
</cp:coreProperties>
</file>