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5480" windowHeight="7935" tabRatio="845"/>
  </bookViews>
  <sheets>
    <sheet name="п5 Рх2019 ЦСР" sheetId="5" r:id="rId1"/>
    <sheet name="п6 Рх2020-2021 ЦСР" sheetId="6" r:id="rId2"/>
    <sheet name="п7 Рх2019 Вед" sheetId="7" r:id="rId3"/>
    <sheet name="п8 Рх2020-2021 Вед" sheetId="8" r:id="rId4"/>
    <sheet name="п9 Ист2019" sheetId="9" r:id="rId5"/>
    <sheet name="п10 Ист2020-2021" sheetId="10" r:id="rId6"/>
    <sheet name="п11 ИМТ2019" sheetId="11" r:id="rId7"/>
    <sheet name="п12 МЗ2018" sheetId="12" r:id="rId8"/>
    <sheet name="п13 МЗ2020-2021" sheetId="13" r:id="rId9"/>
    <sheet name="п14 МГ2019" sheetId="14" r:id="rId10"/>
    <sheet name="п15 МГ2020-2021" sheetId="15" r:id="rId11"/>
    <sheet name="п16 ДФ2019" sheetId="16" r:id="rId12"/>
    <sheet name="п17 ДФ2020-2021" sheetId="17" r:id="rId13"/>
  </sheets>
  <definedNames>
    <definedName name="_xlnm._FilterDatabase" localSheetId="2" hidden="1">'п7 Рх2019 Вед'!$A$10:$F$199</definedName>
  </definedNames>
  <calcPr calcId="124519"/>
</workbook>
</file>

<file path=xl/calcChain.xml><?xml version="1.0" encoding="utf-8"?>
<calcChain xmlns="http://schemas.openxmlformats.org/spreadsheetml/2006/main">
  <c r="C16" i="11"/>
  <c r="G95" i="8"/>
  <c r="G94" s="1"/>
  <c r="G93" s="1"/>
  <c r="G92" s="1"/>
  <c r="G91" s="1"/>
  <c r="F95"/>
  <c r="F94" s="1"/>
  <c r="F93" s="1"/>
  <c r="F92" s="1"/>
  <c r="F91" s="1"/>
  <c r="F124" i="7"/>
  <c r="D14" i="5"/>
  <c r="E13" i="6"/>
  <c r="E12" s="1"/>
  <c r="E11" s="1"/>
  <c r="D13"/>
  <c r="D12" s="1"/>
  <c r="D11" s="1"/>
  <c r="D123" i="5"/>
  <c r="D115"/>
  <c r="E93" i="6"/>
  <c r="D93"/>
  <c r="D143" i="5"/>
  <c r="F74" i="7"/>
  <c r="F19"/>
  <c r="F18" s="1"/>
  <c r="F50" l="1"/>
  <c r="F49" s="1"/>
  <c r="F108"/>
  <c r="D47" i="5"/>
  <c r="F22" i="8" l="1"/>
  <c r="G143"/>
  <c r="G142" s="1"/>
  <c r="G141" s="1"/>
  <c r="G140" s="1"/>
  <c r="G139" s="1"/>
  <c r="G138" s="1"/>
  <c r="F143"/>
  <c r="F142" s="1"/>
  <c r="F141" s="1"/>
  <c r="F140" s="1"/>
  <c r="F139" s="1"/>
  <c r="G158"/>
  <c r="F158"/>
  <c r="F157" s="1"/>
  <c r="F156" s="1"/>
  <c r="F155" s="1"/>
  <c r="F154" s="1"/>
  <c r="G157"/>
  <c r="G156" s="1"/>
  <c r="G155" s="1"/>
  <c r="G154" s="1"/>
  <c r="F191" i="7"/>
  <c r="F190" s="1"/>
  <c r="F189" s="1"/>
  <c r="F188" s="1"/>
  <c r="F187" s="1"/>
  <c r="G26" i="8"/>
  <c r="F26"/>
  <c r="F35" i="7"/>
  <c r="F34" s="1"/>
  <c r="F24"/>
  <c r="F174"/>
  <c r="F173" s="1"/>
  <c r="F21" i="8" l="1"/>
  <c r="F172" i="7"/>
  <c r="F171" s="1"/>
  <c r="F170" s="1"/>
  <c r="F169" s="1"/>
  <c r="F138" i="8"/>
  <c r="F131"/>
  <c r="G131"/>
  <c r="G110"/>
  <c r="F110"/>
  <c r="G108"/>
  <c r="F108"/>
  <c r="F151" i="7"/>
  <c r="F100"/>
  <c r="F99" s="1"/>
  <c r="F97" s="1"/>
  <c r="D41" i="5"/>
  <c r="E26" i="6"/>
  <c r="D26"/>
  <c r="E24"/>
  <c r="D24"/>
  <c r="F60" i="7"/>
  <c r="F59" s="1"/>
  <c r="F30"/>
  <c r="F28"/>
  <c r="D99" i="5"/>
  <c r="D97"/>
  <c r="D95"/>
  <c r="D104"/>
  <c r="D103" s="1"/>
  <c r="D53"/>
  <c r="G120" i="8"/>
  <c r="F120"/>
  <c r="G118"/>
  <c r="F118"/>
  <c r="G116"/>
  <c r="G115" s="1"/>
  <c r="F116"/>
  <c r="F115" s="1"/>
  <c r="G113"/>
  <c r="G112" s="1"/>
  <c r="F113"/>
  <c r="F112" s="1"/>
  <c r="G106"/>
  <c r="F106"/>
  <c r="G104"/>
  <c r="F104"/>
  <c r="G101"/>
  <c r="F101"/>
  <c r="F124"/>
  <c r="F123" s="1"/>
  <c r="F122" s="1"/>
  <c r="G124"/>
  <c r="G123" s="1"/>
  <c r="G122" s="1"/>
  <c r="G76"/>
  <c r="G75" s="1"/>
  <c r="G74" s="1"/>
  <c r="G73" s="1"/>
  <c r="F76"/>
  <c r="F75" s="1"/>
  <c r="F74" s="1"/>
  <c r="F73" s="1"/>
  <c r="D137" i="5"/>
  <c r="F32" i="7"/>
  <c r="E34" i="6"/>
  <c r="D82"/>
  <c r="D34"/>
  <c r="E82"/>
  <c r="D36"/>
  <c r="E36"/>
  <c r="D38"/>
  <c r="E38"/>
  <c r="D39" i="5"/>
  <c r="D101"/>
  <c r="D35"/>
  <c r="F23" i="7" l="1"/>
  <c r="F22" s="1"/>
  <c r="F103" i="8"/>
  <c r="G103"/>
  <c r="D101" i="6"/>
  <c r="D100" s="1"/>
  <c r="D99" s="1"/>
  <c r="D98" s="1"/>
  <c r="E101"/>
  <c r="E100" s="1"/>
  <c r="E99" s="1"/>
  <c r="E98" s="1"/>
  <c r="E91"/>
  <c r="D91"/>
  <c r="D113" i="5"/>
  <c r="C15" i="17"/>
  <c r="C16" s="1"/>
  <c r="E16"/>
  <c r="D16"/>
  <c r="C12"/>
  <c r="C13" s="1"/>
  <c r="E13"/>
  <c r="D13"/>
  <c r="E13" i="16"/>
  <c r="D13"/>
  <c r="C11"/>
  <c r="D15" i="10"/>
  <c r="D14" s="1"/>
  <c r="D13" s="1"/>
  <c r="C15"/>
  <c r="C14" s="1"/>
  <c r="C13" s="1"/>
  <c r="D19"/>
  <c r="D18" s="1"/>
  <c r="D17" s="1"/>
  <c r="C19"/>
  <c r="C18" s="1"/>
  <c r="C17" s="1"/>
  <c r="C13" i="9"/>
  <c r="C12" s="1"/>
  <c r="C11" s="1"/>
  <c r="C17"/>
  <c r="C16" s="1"/>
  <c r="C15" s="1"/>
  <c r="G164" i="8"/>
  <c r="G163" s="1"/>
  <c r="G162" s="1"/>
  <c r="G161" s="1"/>
  <c r="G160" s="1"/>
  <c r="F164"/>
  <c r="F163" s="1"/>
  <c r="F162" s="1"/>
  <c r="F161" s="1"/>
  <c r="F160" s="1"/>
  <c r="G152"/>
  <c r="G151" s="1"/>
  <c r="G150" s="1"/>
  <c r="F152"/>
  <c r="F151" s="1"/>
  <c r="F150" s="1"/>
  <c r="G148"/>
  <c r="G147" s="1"/>
  <c r="G146" s="1"/>
  <c r="F148"/>
  <c r="F147" s="1"/>
  <c r="F146" s="1"/>
  <c r="G136"/>
  <c r="F136"/>
  <c r="F135" s="1"/>
  <c r="F134" s="1"/>
  <c r="F133" s="1"/>
  <c r="G135"/>
  <c r="G134" s="1"/>
  <c r="G133" s="1"/>
  <c r="G130"/>
  <c r="G129" s="1"/>
  <c r="G128" s="1"/>
  <c r="F130"/>
  <c r="F129" s="1"/>
  <c r="F128" s="1"/>
  <c r="G100"/>
  <c r="F100"/>
  <c r="G89"/>
  <c r="G88" s="1"/>
  <c r="F89"/>
  <c r="F88" s="1"/>
  <c r="F87" s="1"/>
  <c r="F86" s="1"/>
  <c r="F85" s="1"/>
  <c r="G82"/>
  <c r="G81" s="1"/>
  <c r="G80" s="1"/>
  <c r="G79" s="1"/>
  <c r="G78" s="1"/>
  <c r="G72" s="1"/>
  <c r="F82"/>
  <c r="F81" s="1"/>
  <c r="F80" s="1"/>
  <c r="F79" s="1"/>
  <c r="F78" s="1"/>
  <c r="F72" s="1"/>
  <c r="G70"/>
  <c r="G69" s="1"/>
  <c r="G68" s="1"/>
  <c r="G67" s="1"/>
  <c r="F70"/>
  <c r="F69" s="1"/>
  <c r="F68" s="1"/>
  <c r="F67" s="1"/>
  <c r="G65"/>
  <c r="F65"/>
  <c r="G63"/>
  <c r="G62" s="1"/>
  <c r="G61" s="1"/>
  <c r="F63"/>
  <c r="F62" s="1"/>
  <c r="F61" s="1"/>
  <c r="G59"/>
  <c r="F59"/>
  <c r="G57"/>
  <c r="G56" s="1"/>
  <c r="G55" s="1"/>
  <c r="G54" s="1"/>
  <c r="G53" s="1"/>
  <c r="G52" s="1"/>
  <c r="F57"/>
  <c r="F56" s="1"/>
  <c r="F55" s="1"/>
  <c r="F54" s="1"/>
  <c r="F53" s="1"/>
  <c r="F52" s="1"/>
  <c r="G50"/>
  <c r="G49" s="1"/>
  <c r="G48" s="1"/>
  <c r="F50"/>
  <c r="F49" s="1"/>
  <c r="F48" s="1"/>
  <c r="G43"/>
  <c r="G42" s="1"/>
  <c r="F43"/>
  <c r="F42" s="1"/>
  <c r="G46"/>
  <c r="G45" s="1"/>
  <c r="F46"/>
  <c r="F45" s="1"/>
  <c r="G39"/>
  <c r="G38" s="1"/>
  <c r="G37" s="1"/>
  <c r="F39"/>
  <c r="F38" s="1"/>
  <c r="F37" s="1"/>
  <c r="G33"/>
  <c r="G32" s="1"/>
  <c r="G31" s="1"/>
  <c r="F33"/>
  <c r="F32" s="1"/>
  <c r="F31" s="1"/>
  <c r="G29"/>
  <c r="G28" s="1"/>
  <c r="F29"/>
  <c r="F28" s="1"/>
  <c r="G22"/>
  <c r="G21" s="1"/>
  <c r="G20" s="1"/>
  <c r="G16"/>
  <c r="G15" s="1"/>
  <c r="G14" s="1"/>
  <c r="G13" s="1"/>
  <c r="G12" s="1"/>
  <c r="F16"/>
  <c r="F15" s="1"/>
  <c r="F14" s="1"/>
  <c r="F13" s="1"/>
  <c r="F12" s="1"/>
  <c r="F155" i="7"/>
  <c r="F154"/>
  <c r="F153" s="1"/>
  <c r="F197"/>
  <c r="F196" s="1"/>
  <c r="F195" s="1"/>
  <c r="F194" s="1"/>
  <c r="F193" s="1"/>
  <c r="F183"/>
  <c r="F185"/>
  <c r="F179"/>
  <c r="F178" s="1"/>
  <c r="F177" s="1"/>
  <c r="F167"/>
  <c r="F166" s="1"/>
  <c r="F165" s="1"/>
  <c r="F164" s="1"/>
  <c r="F162"/>
  <c r="F161" s="1"/>
  <c r="F149"/>
  <c r="F147"/>
  <c r="F145"/>
  <c r="F142"/>
  <c r="F141" s="1"/>
  <c r="F139"/>
  <c r="F137"/>
  <c r="F135"/>
  <c r="F133"/>
  <c r="F130"/>
  <c r="F129" s="1"/>
  <c r="F122"/>
  <c r="F116"/>
  <c r="F115" s="1"/>
  <c r="F114" s="1"/>
  <c r="F113" s="1"/>
  <c r="F112" s="1"/>
  <c r="F106"/>
  <c r="F94"/>
  <c r="F93" s="1"/>
  <c r="F92" s="1"/>
  <c r="F91" s="1"/>
  <c r="F87"/>
  <c r="F89"/>
  <c r="F81"/>
  <c r="F83"/>
  <c r="F73"/>
  <c r="F72" s="1"/>
  <c r="F70"/>
  <c r="F69" s="1"/>
  <c r="F67"/>
  <c r="F66" s="1"/>
  <c r="F64"/>
  <c r="F63" s="1"/>
  <c r="F57"/>
  <c r="F56" s="1"/>
  <c r="F54"/>
  <c r="F53" s="1"/>
  <c r="F44"/>
  <c r="F43" s="1"/>
  <c r="F42" s="1"/>
  <c r="F40"/>
  <c r="F39" s="1"/>
  <c r="F38" s="1"/>
  <c r="F37" s="1"/>
  <c r="F15"/>
  <c r="F14" s="1"/>
  <c r="F13" s="1"/>
  <c r="F12" s="1"/>
  <c r="F11" s="1"/>
  <c r="E117" i="6"/>
  <c r="D117"/>
  <c r="E115"/>
  <c r="D115"/>
  <c r="E113"/>
  <c r="D113"/>
  <c r="E111"/>
  <c r="D111"/>
  <c r="E109"/>
  <c r="D109"/>
  <c r="D108" s="1"/>
  <c r="E106"/>
  <c r="E105" s="1"/>
  <c r="E104" s="1"/>
  <c r="D106"/>
  <c r="D105" s="1"/>
  <c r="D104" s="1"/>
  <c r="D128" i="5"/>
  <c r="E96" i="6"/>
  <c r="E95" s="1"/>
  <c r="D96"/>
  <c r="D95" s="1"/>
  <c r="E89"/>
  <c r="E88" s="1"/>
  <c r="D89"/>
  <c r="D88" s="1"/>
  <c r="E85"/>
  <c r="E84" s="1"/>
  <c r="D85"/>
  <c r="D84" s="1"/>
  <c r="E78"/>
  <c r="D78"/>
  <c r="E76"/>
  <c r="E75" s="1"/>
  <c r="D76"/>
  <c r="D75" s="1"/>
  <c r="E73"/>
  <c r="E72" s="1"/>
  <c r="D73"/>
  <c r="D72" s="1"/>
  <c r="E68"/>
  <c r="E67" s="1"/>
  <c r="E66" s="1"/>
  <c r="D68"/>
  <c r="D67" s="1"/>
  <c r="D66" s="1"/>
  <c r="E64"/>
  <c r="D64"/>
  <c r="E62"/>
  <c r="E61" s="1"/>
  <c r="E60" s="1"/>
  <c r="D62"/>
  <c r="D61" s="1"/>
  <c r="D60" s="1"/>
  <c r="E58"/>
  <c r="D58"/>
  <c r="E56"/>
  <c r="D56"/>
  <c r="E51"/>
  <c r="E50" s="1"/>
  <c r="E49" s="1"/>
  <c r="D51"/>
  <c r="D50" s="1"/>
  <c r="D49" s="1"/>
  <c r="E47"/>
  <c r="E46" s="1"/>
  <c r="E45" s="1"/>
  <c r="E44" s="1"/>
  <c r="D47"/>
  <c r="D46" s="1"/>
  <c r="D45" s="1"/>
  <c r="E42"/>
  <c r="E41" s="1"/>
  <c r="E40" s="1"/>
  <c r="D42"/>
  <c r="D41" s="1"/>
  <c r="D40" s="1"/>
  <c r="E32"/>
  <c r="E31" s="1"/>
  <c r="D32"/>
  <c r="D31" s="1"/>
  <c r="E29"/>
  <c r="E28" s="1"/>
  <c r="D29"/>
  <c r="D28" s="1"/>
  <c r="E22"/>
  <c r="D22"/>
  <c r="E20"/>
  <c r="E19" s="1"/>
  <c r="D20"/>
  <c r="D19" s="1"/>
  <c r="E17"/>
  <c r="E16" s="1"/>
  <c r="E15" s="1"/>
  <c r="E10" s="1"/>
  <c r="D17"/>
  <c r="D16" s="1"/>
  <c r="D141" i="5"/>
  <c r="D139"/>
  <c r="D135"/>
  <c r="D133"/>
  <c r="D131"/>
  <c r="D130" s="1"/>
  <c r="D127"/>
  <c r="D126" s="1"/>
  <c r="D122"/>
  <c r="D121" s="1"/>
  <c r="D120" s="1"/>
  <c r="D118"/>
  <c r="D117" s="1"/>
  <c r="D111"/>
  <c r="D110" s="1"/>
  <c r="D108"/>
  <c r="D107" s="1"/>
  <c r="D91"/>
  <c r="D89"/>
  <c r="D86"/>
  <c r="D85" s="1"/>
  <c r="D83"/>
  <c r="D82" s="1"/>
  <c r="D79"/>
  <c r="D78" s="1"/>
  <c r="D74"/>
  <c r="D73" s="1"/>
  <c r="D72" s="1"/>
  <c r="D70"/>
  <c r="D68"/>
  <c r="D64"/>
  <c r="D62"/>
  <c r="D57"/>
  <c r="D56" s="1"/>
  <c r="D52"/>
  <c r="D45"/>
  <c r="D12"/>
  <c r="D37"/>
  <c r="D33"/>
  <c r="D30"/>
  <c r="D29" s="1"/>
  <c r="D27"/>
  <c r="D25"/>
  <c r="D23"/>
  <c r="D21"/>
  <c r="D18"/>
  <c r="D17" s="1"/>
  <c r="F121" i="7" l="1"/>
  <c r="F120" s="1"/>
  <c r="F119" s="1"/>
  <c r="F118" s="1"/>
  <c r="D11" i="5"/>
  <c r="D10" s="1"/>
  <c r="D32"/>
  <c r="D88"/>
  <c r="D77" s="1"/>
  <c r="F48" i="7"/>
  <c r="F144"/>
  <c r="F99" i="8"/>
  <c r="F98" s="1"/>
  <c r="F97" s="1"/>
  <c r="F84" s="1"/>
  <c r="E108" i="6"/>
  <c r="D55"/>
  <c r="D54" s="1"/>
  <c r="F21" i="7"/>
  <c r="F17" s="1"/>
  <c r="G99" i="8"/>
  <c r="G98" s="1"/>
  <c r="G97" s="1"/>
  <c r="D44" i="6"/>
  <c r="D15"/>
  <c r="D10" s="1"/>
  <c r="D44" i="5"/>
  <c r="D43" s="1"/>
  <c r="F105" i="7"/>
  <c r="F104" s="1"/>
  <c r="F103" s="1"/>
  <c r="F102" s="1"/>
  <c r="F96" s="1"/>
  <c r="E55" i="6"/>
  <c r="E54" s="1"/>
  <c r="E53" s="1"/>
  <c r="D106" i="5"/>
  <c r="C10" i="9"/>
  <c r="C9" s="1"/>
  <c r="C13" i="16"/>
  <c r="C12" i="10"/>
  <c r="C11" s="1"/>
  <c r="D87" i="6"/>
  <c r="E87"/>
  <c r="F160" i="7"/>
  <c r="F159" s="1"/>
  <c r="G87" i="8"/>
  <c r="G86" s="1"/>
  <c r="G85" s="1"/>
  <c r="G84" s="1"/>
  <c r="E71" i="6"/>
  <c r="D71"/>
  <c r="D51" i="5"/>
  <c r="D55"/>
  <c r="D61"/>
  <c r="D60" s="1"/>
  <c r="D67"/>
  <c r="D66" s="1"/>
  <c r="F145" i="8"/>
  <c r="G145"/>
  <c r="F182" i="7"/>
  <c r="F181" s="1"/>
  <c r="F176" s="1"/>
  <c r="D53" i="6"/>
  <c r="D12" i="10"/>
  <c r="D11" s="1"/>
  <c r="G127" i="8"/>
  <c r="G126" s="1"/>
  <c r="F127"/>
  <c r="F126" s="1"/>
  <c r="G41"/>
  <c r="G36" s="1"/>
  <c r="G35" s="1"/>
  <c r="F41"/>
  <c r="F36" s="1"/>
  <c r="F35" s="1"/>
  <c r="F20"/>
  <c r="F19" s="1"/>
  <c r="F18" s="1"/>
  <c r="G19"/>
  <c r="G18" s="1"/>
  <c r="F132" i="7"/>
  <c r="F86"/>
  <c r="F85" s="1"/>
  <c r="F80"/>
  <c r="F79" s="1"/>
  <c r="F62"/>
  <c r="F47" s="1"/>
  <c r="D20" i="5"/>
  <c r="F128" i="7" l="1"/>
  <c r="F127" s="1"/>
  <c r="F126" s="1"/>
  <c r="F158"/>
  <c r="F157" s="1"/>
  <c r="D70" i="6"/>
  <c r="E70"/>
  <c r="E119" s="1"/>
  <c r="D59" i="5"/>
  <c r="D50"/>
  <c r="D119" i="6"/>
  <c r="D76" i="5"/>
  <c r="F11" i="8"/>
  <c r="F10" s="1"/>
  <c r="G11"/>
  <c r="G10" s="1"/>
  <c r="F78" i="7"/>
  <c r="F77" s="1"/>
  <c r="F76" s="1"/>
  <c r="D16" i="5"/>
  <c r="D9" s="1"/>
  <c r="D145" l="1"/>
  <c r="G166" i="8"/>
  <c r="F166"/>
  <c r="F46" i="7"/>
  <c r="F10" s="1"/>
  <c r="F111"/>
  <c r="F9" l="1"/>
  <c r="F199" s="1"/>
</calcChain>
</file>

<file path=xl/sharedStrings.xml><?xml version="1.0" encoding="utf-8"?>
<sst xmlns="http://schemas.openxmlformats.org/spreadsheetml/2006/main" count="1261" uniqueCount="351">
  <si>
    <t>Сумма, рублей</t>
  </si>
  <si>
    <t>2020 год</t>
  </si>
  <si>
    <t>ЦСР</t>
  </si>
  <si>
    <t>ВР</t>
  </si>
  <si>
    <t>Наименование расходов</t>
  </si>
  <si>
    <t>П1 0 00 00000</t>
  </si>
  <si>
    <t>Муниципальная программа «Содержание и развитие муниципального хозяйства Путинского сельского поселения Верещагинского района Пермского края»</t>
  </si>
  <si>
    <t>П1 1 00 00000</t>
  </si>
  <si>
    <t>Подпрограмма «Содержание и развитие коммунальной инфраструктуры Путинского сельского поселения Верещагинского района Пермского края»</t>
  </si>
  <si>
    <t>П1 1 01 00000</t>
  </si>
  <si>
    <t>Основное мероприятие «Водоснабжение»</t>
  </si>
  <si>
    <t>Закупка товаров, работ и услуг для обеспечения государственных (муниципальных) нужд</t>
  </si>
  <si>
    <t>Межбюджетные трансферты</t>
  </si>
  <si>
    <t>П1 2 00 00000</t>
  </si>
  <si>
    <t>Подпрограмма «Благоустройство Путинского сельского поселения Верещагинского района Пермского края»</t>
  </si>
  <si>
    <t>П1 2 01 00000</t>
  </si>
  <si>
    <t>Основное мероприятие «Сбор и вывоз твердых бытовых отходов»</t>
  </si>
  <si>
    <t>П1 2 02 00000</t>
  </si>
  <si>
    <t>Основное мероприятие «Уличное освещение»</t>
  </si>
  <si>
    <t>Техническое обслуживание и текущий ремонт сетей уличного освещения</t>
  </si>
  <si>
    <t>Оплата электроэнергии за уличное освещение</t>
  </si>
  <si>
    <t>Монтаж уличного освещения (новые световые точки)</t>
  </si>
  <si>
    <t>П1 2 03 00000</t>
  </si>
  <si>
    <t>Основное мероприятие «Озеленение»</t>
  </si>
  <si>
    <t>Кронирование и обрезка деревьев</t>
  </si>
  <si>
    <t>П1 2 04 00000</t>
  </si>
  <si>
    <t>Основное мероприятие «Благоустройство»</t>
  </si>
  <si>
    <t>П1 2 04 ПБ030</t>
  </si>
  <si>
    <t>П1 2 04 ПБ040</t>
  </si>
  <si>
    <t>П1 2 04 ПБ060</t>
  </si>
  <si>
    <t>Организация содержания поселенческих мест захоронений</t>
  </si>
  <si>
    <t>П1 3 00 00000</t>
  </si>
  <si>
    <t>Подпрограмма «Развитие дорожного хозяйства и обеспечение безопасности дорожного движения Путинского сельского поселения Верещагинского района Пермского края»</t>
  </si>
  <si>
    <t>П1 3 01 00000</t>
  </si>
  <si>
    <t>Основное мероприятие «Приведение в нормативное состояние автомобильных дорог местного значения и искусственных сооружений на них»</t>
  </si>
  <si>
    <t>Содержание автомобильных дорог местного значения и искусственных сооружений на них</t>
  </si>
  <si>
    <t>П2 0 00 00000</t>
  </si>
  <si>
    <t>Муниципальная программа «Развитие культуры в Путинском сельском поселении Верещагинского района Пермского края»</t>
  </si>
  <si>
    <t>П2 1 00 00000</t>
  </si>
  <si>
    <t>Подпрограмма «Организация досуга и предоставление услуг организаций культуры Путинского сельского поселения Верещагинского района Пермского края»</t>
  </si>
  <si>
    <t>П2 1 01 00000</t>
  </si>
  <si>
    <t>Основное мероприятие «Удовлетворение потребностей всех категорий населения в мероприятиях культуры»</t>
  </si>
  <si>
    <t>Предоставление субсидий бюджетным, автономным учреждениям и иным некоммерческим организациям</t>
  </si>
  <si>
    <t>П2 2 00 00000</t>
  </si>
  <si>
    <t>Подпрограмма «Развитие физической культуры и спорта в Путинском сельском поселении Верещагинского района Пермского края»</t>
  </si>
  <si>
    <t>П2 2 01 00000</t>
  </si>
  <si>
    <t>Основное мероприятие «Удовлетворение потребностей населения всех категорий в сфере физической культуры и спорта»</t>
  </si>
  <si>
    <t>П3 0 00 00000</t>
  </si>
  <si>
    <t>Муниципальная программа «Пожарная безопасность населения Путинского сельского поселения Верещагинского района Пермского края»</t>
  </si>
  <si>
    <t>П3 1 00 00000</t>
  </si>
  <si>
    <t>Подпрограмма «Организационные и пропагандистские мероприятия в сфере пожарной безопасности населения Путинского сельского поселения Верещагинского района Пермского края»</t>
  </si>
  <si>
    <t>П3 1 02 00000</t>
  </si>
  <si>
    <t>Основное мероприятие «Пропагандистские мероприятия»</t>
  </si>
  <si>
    <t>П3 1 02 ПП030</t>
  </si>
  <si>
    <t>Изготовление листовок, буклетов, пропагандирующих соблюдение мер пожарной безопасности</t>
  </si>
  <si>
    <t>П3 1 02 ПП080</t>
  </si>
  <si>
    <t>Пропаганда и информирование населения о мерах пожарной безопасности</t>
  </si>
  <si>
    <t>П3 2 00 00000</t>
  </si>
  <si>
    <t>Подпрограмма «Первичные меры пожарной безопасности населения Путинского сельского поселения Верещагинского района Пермского края»</t>
  </si>
  <si>
    <t>П3 2 01 00000</t>
  </si>
  <si>
    <t>Основное мероприятие «Обеспечение первичных мер пожарной безопасности»</t>
  </si>
  <si>
    <t>П3 2 01 ПП040</t>
  </si>
  <si>
    <t>Содержание и текущий ремонт пожарных водоемов, в том числе подъездных путей к ним</t>
  </si>
  <si>
    <t>П3 2 01 ПП060</t>
  </si>
  <si>
    <t>Опашка населенных пунктов</t>
  </si>
  <si>
    <t>П4 0 00 00000</t>
  </si>
  <si>
    <t>Муниципальная программа «Противодействие экстремизму и профилактика терроризма на территории Путинского сельского поселения Верещагинского района Пермского края»</t>
  </si>
  <si>
    <t>П4 0 02 00000</t>
  </si>
  <si>
    <t>Основное мероприятие «Мероприятия по профилактике экстремизма и терроризма»</t>
  </si>
  <si>
    <t>П4 0 02 ПЭ010</t>
  </si>
  <si>
    <t>Изготовление буклетов, плакатов, памяток и рекомендаций по антитеррористической тематике</t>
  </si>
  <si>
    <t>П5 0 00 00000</t>
  </si>
  <si>
    <t>Муниципальная программа «Муниципальное управление в Путинском сельском поселении Верещагинского района Пермского края»</t>
  </si>
  <si>
    <t>П5 1 00 00000</t>
  </si>
  <si>
    <t>Подпрограмма «Организация муниципального управления в Путинском сельском поселении Верещагинского района Пермского края»</t>
  </si>
  <si>
    <t>П5 1 01 00000</t>
  </si>
  <si>
    <t>Основное мероприятие «Сохранение и развитие кадрового потенциала»</t>
  </si>
  <si>
    <t>П5 1 01 ПУ010</t>
  </si>
  <si>
    <t>Профессиональная подготовка, переподготовка, повышение квалификации муниципальных служащих администрации Путинского сельского поселения Верещагинского района Пермского края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</si>
  <si>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</si>
  <si>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П5 1 02 00000</t>
  </si>
  <si>
    <t>Основное мероприятие «Обеспечение взаимодействия Путинского сельского поселения с другими публично-правовыми образованиями и объединениями»</t>
  </si>
  <si>
    <t>П5 1 02 А0070</t>
  </si>
  <si>
    <t>Осуществление межмуниципального сотрудничества</t>
  </si>
  <si>
    <t>Иные бюджетные ассигнования</t>
  </si>
  <si>
    <t>П5 1 03 00000</t>
  </si>
  <si>
    <t>Основное мероприятие «Повышение открытости деятельности администрации Путинского сельского поселения Верещагинского района Пермского края»</t>
  </si>
  <si>
    <t>П5 1 03 ПУ030</t>
  </si>
  <si>
    <t>Опубликование правовых актов администрации Путинского сельского поселения Верещагинского района Пермского края и иной информации, связанной с ее деятельностью</t>
  </si>
  <si>
    <t>П5 1 04 00000</t>
  </si>
  <si>
    <t>Основное мероприятие «Эффективное выполнение функций администрацией Путинского сельского поселения Верещагинского района Пермского края»</t>
  </si>
  <si>
    <t>П5 1 04 А0010</t>
  </si>
  <si>
    <t>Глава муниципального образования</t>
  </si>
  <si>
    <t>П5 1 04 А0050</t>
  </si>
  <si>
    <t>Содержание органов местного самоуправления за счет средств местного бюджета</t>
  </si>
  <si>
    <t>Казначейское исполнение бюджета</t>
  </si>
  <si>
    <t>Осуществление внешнего муниципального финансового контроля</t>
  </si>
  <si>
    <t>П5 1 05 00000</t>
  </si>
  <si>
    <t>Основное мероприятие «Реализация администрацией Путинского сельского поселения Верещагинского района Пермского края делегированных государственных полномочий»</t>
  </si>
  <si>
    <t>Составление протоколов об административных правонарушениях</t>
  </si>
  <si>
    <t>П5 2 00 00000</t>
  </si>
  <si>
    <t>Подпрограмма «Управление муниципальным имуществом и земельными ресурсами Путинского сельского поселения Верещагинского района Пермского края»</t>
  </si>
  <si>
    <t>П5 2 02 00000</t>
  </si>
  <si>
    <t>Основное мероприятие «Распоряжение муниципальным имуществом»</t>
  </si>
  <si>
    <t>П5 2 02 ПУ060</t>
  </si>
  <si>
    <t>Оценка рыночной стоимости муниципального имущества и (или) права на заключение договора аренды</t>
  </si>
  <si>
    <t>П5 2 03 00000</t>
  </si>
  <si>
    <t>Основное мероприятие «Владение муниципальным имуществом»</t>
  </si>
  <si>
    <t>П5 2 03 ПУ070</t>
  </si>
  <si>
    <t>Содержание и обслуживание муниципального имущества, находящегося в муниципальной казне</t>
  </si>
  <si>
    <t>П5 2 04 00000</t>
  </si>
  <si>
    <t>Основное мероприятие «Владение, пользование и распоряжение земельными ресурсами»</t>
  </si>
  <si>
    <t>П5 2 04 ПУ090</t>
  </si>
  <si>
    <t>Обеспечение проведения кадастровых работ в отношении земельных участков, находящихся в муниципальной собственности</t>
  </si>
  <si>
    <t>80 0 00 00000</t>
  </si>
  <si>
    <t>Непрограммные направления деятельности</t>
  </si>
  <si>
    <t>80 0 00 А0030</t>
  </si>
  <si>
    <t>Депутаты представительного органа муниципального образования</t>
  </si>
  <si>
    <t>80 0 00 А0110</t>
  </si>
  <si>
    <t>Пенсии за выслугу лет лицам, замещавшим муниципальные должности муниципального образования, муниципальным служащим</t>
  </si>
  <si>
    <t>Социальное обеспечение и иные выплаты населению</t>
  </si>
  <si>
    <t>80 0 00 А0150</t>
  </si>
  <si>
    <t>Резервный фонд местной администрации</t>
  </si>
  <si>
    <t>80 0 00 L0180</t>
  </si>
  <si>
    <t>80 0 00 51180</t>
  </si>
  <si>
    <t>Осуществление первичного воинского учета на территориях, где отсутствуют военные комиссариаты</t>
  </si>
  <si>
    <t>ВСЕГО:</t>
  </si>
  <si>
    <t>Вед</t>
  </si>
  <si>
    <t>Рз, ПР</t>
  </si>
  <si>
    <t>Администрация Путинского сельского поселения Верещагинского района Пермского края</t>
  </si>
  <si>
    <t>Общегосударственные вопросы</t>
  </si>
  <si>
    <t>Функционирование высшего должностного лица субъекта Российской Федерации  и муниципального образования</t>
  </si>
  <si>
    <t xml:space="preserve">П5 1 00 00000 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</si>
  <si>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</si>
  <si>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Функционирование  Правительства Российской  Федерации, высших исполнительных органов государственной власти  субъектов Российской Федерации, местных администраций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</si>
  <si>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</si>
  <si>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</si>
  <si>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</si>
  <si>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</si>
  <si>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</si>
  <si>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Обеспечение пожарной безопасности</t>
  </si>
  <si>
    <t>Другие вопросы в области национальной безопасности и правоохранительной деятельности</t>
  </si>
  <si>
    <t>Изготовление буклетов, плакатов, памяток и рекомендаций по антитеррористической деятельности</t>
  </si>
  <si>
    <r>
      <t xml:space="preserve">Закупка товаров, работ и услуг для обеспечения </t>
    </r>
    <r>
      <rPr>
        <sz val="12"/>
        <color theme="1"/>
        <rFont val="Times New Roman"/>
        <family val="1"/>
        <charset val="204"/>
      </rPr>
      <t xml:space="preserve">государственных (муниципальных) </t>
    </r>
    <r>
      <rPr>
        <sz val="12"/>
        <color rgb="FF000000"/>
        <rFont val="Times New Roman"/>
        <family val="1"/>
        <charset val="204"/>
      </rPr>
      <t xml:space="preserve"> нужд</t>
    </r>
  </si>
  <si>
    <t>Национальная экономика</t>
  </si>
  <si>
    <t>Дорожное хозяйство (дорожные фонды)</t>
  </si>
  <si>
    <t>Жилищно-коммунальное хозяйство</t>
  </si>
  <si>
    <t>Коммунальное хозяйство</t>
  </si>
  <si>
    <t>Благоустройство</t>
  </si>
  <si>
    <t>Культура и кинематография</t>
  </si>
  <si>
    <t>Культура</t>
  </si>
  <si>
    <t>Социальная политика</t>
  </si>
  <si>
    <t>Пенсионное обеспечение</t>
  </si>
  <si>
    <t>Социальное обеспечение населения</t>
  </si>
  <si>
    <t>Совет депутатов Путинского сельского поселения Верещагинского района Пермского края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</si>
  <si>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</si>
  <si>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П4 0 00 0000</t>
  </si>
  <si>
    <t>Культура и  кинематография</t>
  </si>
  <si>
    <t>КБК</t>
  </si>
  <si>
    <t>000 01 00 00 00 00 0000 000</t>
  </si>
  <si>
    <t>000 01 05 00 00 00 0000 000</t>
  </si>
  <si>
    <t>Изменение остатков средств на счетах по учету средств бюджета</t>
  </si>
  <si>
    <t>000 01 05 00 00 00 0000 500</t>
  </si>
  <si>
    <t>Увеличение остатков средств бюджетов</t>
  </si>
  <si>
    <t>000 01 05 02 00 00 0000 500</t>
  </si>
  <si>
    <t>Увеличение прочих остатков средств бюджетов</t>
  </si>
  <si>
    <t>000 01 05 02 01 00 0000 510</t>
  </si>
  <si>
    <t>Увеличение прочих остатков денежных средств бюджетов</t>
  </si>
  <si>
    <t>000 01 05 02 01 10 0000 510</t>
  </si>
  <si>
    <t>Увеличение прочих остатков денежных средств бюджетов сельских поселений</t>
  </si>
  <si>
    <t>000 01 05 00 00 00 0000 600</t>
  </si>
  <si>
    <t>Уменьшение остатков средств бюджетов</t>
  </si>
  <si>
    <t>000 01 05 02 00 00 0000 600</t>
  </si>
  <si>
    <t>Уменьшение прочих остатков средств бюджетов</t>
  </si>
  <si>
    <t>000 01 05 02 01 00 0000 610</t>
  </si>
  <si>
    <t>Уменьшение прочих остатков денежных средств бюджетов</t>
  </si>
  <si>
    <t>000 01 05 02 01 10 0000 610</t>
  </si>
  <si>
    <t>Уменьшение прочих остатков денежных средств бюджетов сельских поселений</t>
  </si>
  <si>
    <t>№ п/п</t>
  </si>
  <si>
    <t xml:space="preserve">Казначейское исполнение бюджета </t>
  </si>
  <si>
    <t>Реализация мероприятий федеральной целевой программы «Устойчивое развитие сельских территорий на 2014-2017 годы и на период до 2020 года»</t>
  </si>
  <si>
    <t>Сумма, тыс. рублей</t>
  </si>
  <si>
    <t>1.</t>
  </si>
  <si>
    <t>Договоры и соглашения о получении местным бюджетом кредитов от бюджетов других уровней бюджетной системы Российской федерации</t>
  </si>
  <si>
    <t>1.1.</t>
  </si>
  <si>
    <t>объем муниципального долга на начало года</t>
  </si>
  <si>
    <t>1.2.</t>
  </si>
  <si>
    <t xml:space="preserve">привлечение средств </t>
  </si>
  <si>
    <t>1.3.</t>
  </si>
  <si>
    <t xml:space="preserve">погашение основной суммы задолженности </t>
  </si>
  <si>
    <t>1.4.</t>
  </si>
  <si>
    <t>объем муниципального долга на конец года</t>
  </si>
  <si>
    <t>2.</t>
  </si>
  <si>
    <t>Договоры и соглашения о получении местным бюджетом кредитов кредитных организаций</t>
  </si>
  <si>
    <t>2.1.</t>
  </si>
  <si>
    <t>2.2.</t>
  </si>
  <si>
    <t>2.3.</t>
  </si>
  <si>
    <t>2.4.</t>
  </si>
  <si>
    <t>Договоры и соглашения о получении местным бюджетом кредитов от бюджетов других уровней бюджетной системы РФ</t>
  </si>
  <si>
    <t>Муниципальная гарантия</t>
  </si>
  <si>
    <t>Договоры и соглашения о предоставлении муниципальных гарантий</t>
  </si>
  <si>
    <t>Наименование принципала</t>
  </si>
  <si>
    <t>х</t>
  </si>
  <si>
    <t>Цели гарантирования</t>
  </si>
  <si>
    <t>Объем муниципального долга на начало года</t>
  </si>
  <si>
    <t xml:space="preserve">Предоставление муниципальных гарантий </t>
  </si>
  <si>
    <t xml:space="preserve">Возникновение обязательств в соответствии с договорами и соглашениями о предоставлении муниципальных гарантий </t>
  </si>
  <si>
    <t xml:space="preserve">Исполнение принципалами обязательств в соответствии с договорами и соглашениями о предоставлении муниципальных гарантий  </t>
  </si>
  <si>
    <t>Объем бюджетных ассигнований, предусмотренный на исполнение гарантий по возможным гарантийным случаям</t>
  </si>
  <si>
    <t>Право регрессного требования</t>
  </si>
  <si>
    <t>Сумма, тыс. руб.</t>
  </si>
  <si>
    <t>№</t>
  </si>
  <si>
    <t>Объем расходов, всего</t>
  </si>
  <si>
    <t>в том числе</t>
  </si>
  <si>
    <t>краевой бюджет</t>
  </si>
  <si>
    <t>бюджет поселения</t>
  </si>
  <si>
    <r>
      <t xml:space="preserve">Содержание </t>
    </r>
    <r>
      <rPr>
        <sz val="12"/>
        <color rgb="FF000000"/>
        <rFont val="Times New Roman"/>
        <family val="1"/>
        <charset val="204"/>
      </rPr>
      <t>автомобильных дорог местного значения и искусственных сооружений на них</t>
    </r>
  </si>
  <si>
    <t xml:space="preserve">к решению Совета депутатов Путинского сельского </t>
  </si>
  <si>
    <t>поселения Верещагинского района Пермского края</t>
  </si>
  <si>
    <t xml:space="preserve">Приложение № 5 </t>
  </si>
  <si>
    <t xml:space="preserve">Приложение № 7 </t>
  </si>
  <si>
    <t xml:space="preserve">Приложение № 6 </t>
  </si>
  <si>
    <t>0100</t>
  </si>
  <si>
    <t>0102</t>
  </si>
  <si>
    <t>0104</t>
  </si>
  <si>
    <t>0111</t>
  </si>
  <si>
    <t>0113</t>
  </si>
  <si>
    <t>0200</t>
  </si>
  <si>
    <t>0203</t>
  </si>
  <si>
    <t>0300</t>
  </si>
  <si>
    <t>0310</t>
  </si>
  <si>
    <t>0314</t>
  </si>
  <si>
    <t>0400</t>
  </si>
  <si>
    <t>0409</t>
  </si>
  <si>
    <t>0500</t>
  </si>
  <si>
    <t>0502</t>
  </si>
  <si>
    <t>0503</t>
  </si>
  <si>
    <t>0103</t>
  </si>
  <si>
    <t>0800</t>
  </si>
  <si>
    <t>0801</t>
  </si>
  <si>
    <t>Приложение № 8</t>
  </si>
  <si>
    <t>1001</t>
  </si>
  <si>
    <t>Приложение № 9</t>
  </si>
  <si>
    <t>Приложение № 10</t>
  </si>
  <si>
    <t>Приложение № 11</t>
  </si>
  <si>
    <t>Приложение № 12</t>
  </si>
  <si>
    <t>Приложение № 13</t>
  </si>
  <si>
    <t>Приложение № 14</t>
  </si>
  <si>
    <t>Приложение № 15</t>
  </si>
  <si>
    <t>Приложение № 16</t>
  </si>
  <si>
    <t>Приложение № 17</t>
  </si>
  <si>
    <t>Обустройство и содержание мест массового отдыха</t>
  </si>
  <si>
    <t>П1 2 04 ПБ080</t>
  </si>
  <si>
    <t>Содержание и текущий ремонт пешеходных мостиков</t>
  </si>
  <si>
    <t>П1 3 01 ПД030</t>
  </si>
  <si>
    <t>П2 1 01 ПН040</t>
  </si>
  <si>
    <t>Оказание муниципальных услуг, выполнение работ бюджетными и автономными учреждениями за счет средств местного бюджета в сфере культуры</t>
  </si>
  <si>
    <t>П2 2 01 ПН060</t>
  </si>
  <si>
    <t>Оказание муниципальных услуг, выполнение работ бюджетными и автономными учреждениями за счет средств местного бюджета в сфере физической культуры и спорта</t>
  </si>
  <si>
    <t>П6 0 00 00000</t>
  </si>
  <si>
    <t>Муниципальная программа "Доступная среда в Путинском сельском поселении Верещагинского района Пермского края"</t>
  </si>
  <si>
    <t>П6 1 00 00000</t>
  </si>
  <si>
    <t>Подпрограмма "Обеспечение доступности приоритетных объектов и услуг в приоритетных сферах жизнедеятельности инвалидов и других маломобильных групп"</t>
  </si>
  <si>
    <t>П6 1 01 00000</t>
  </si>
  <si>
    <t>Основное мероприятие "Повышение уровня доступности приоритетных объектов и услуг в приоритетных сферах жизнедеятельности инвалидов и других маломобильных групп населения Путинского сельского поселения Верещагинского района Пермского края"</t>
  </si>
  <si>
    <t>П6 1 01 ПС010</t>
  </si>
  <si>
    <t>Приспособление территории, прилегающей к зданию, входных групп, лестниц для создания безбарьерной среды в особо значимых социальных объектах</t>
  </si>
  <si>
    <t>П7 0 00 00000</t>
  </si>
  <si>
    <t>П7 0 01 00000</t>
  </si>
  <si>
    <t>Основное мероприятие "Приоритетный проект "Формирование комфортной городской среды"</t>
  </si>
  <si>
    <t>Благоустройство общественных территорий с. Путино</t>
  </si>
  <si>
    <t>Проверка дымовых каналов муниципального жилищного фонда</t>
  </si>
  <si>
    <t>0501</t>
  </si>
  <si>
    <t>Жилищное хозяйство</t>
  </si>
  <si>
    <t>П5 2 03 ПУ110</t>
  </si>
  <si>
    <t>Муниципальная программа "Муниципальное управление в Путинском сельском поселении Верещагинского района Пермского края"</t>
  </si>
  <si>
    <t>Подпрограмма "Управление муниципальным имуществом и земельными ресурсами Путинского сельского поселения Верещагинского района Пермского края"</t>
  </si>
  <si>
    <t>Основное мероприятие "Владение муниципальным имуществом"</t>
  </si>
  <si>
    <t>Прдпрограмма "Управление муниципальным имуществом и земельными ресурсами Путинского сельского поселения Верещагинского района Пермского края"</t>
  </si>
  <si>
    <t>П1 3 01 ST040</t>
  </si>
  <si>
    <t>Проектирование, строительство (реконструкция), капитальный ремонт и ремонт автомобильных дорог общего пользования местного значения, находящихся на территории Пермского края</t>
  </si>
  <si>
    <t>П5 1 05 2П040</t>
  </si>
  <si>
    <t>80 0 00 2С180</t>
  </si>
  <si>
    <t>Реализация мероприятий в рамках федеральной целевой программы «Устойчивое развитие сельских территорий на 2014-2017 годы и на период до 2020 года»</t>
  </si>
  <si>
    <t>П1 1 01 АТ050</t>
  </si>
  <si>
    <t xml:space="preserve">П1 1 01 АТ050 </t>
  </si>
  <si>
    <t xml:space="preserve">Реализация мероприятий в рамках федеральной целевой программы «Устойчивое развитие сельских территорий на 2014-2017 годы и на период до 2020 года» </t>
  </si>
  <si>
    <t>Предоставление мер социальной поддержки отдельным категориям граждан, работающих в государственных и муниципальных организациях Пермского края и проживающих в сельской местности и поселках городского типа (рабочих поселках), по оплате жилого помещения и коммунальных услуг</t>
  </si>
  <si>
    <t>П1 2 01 ПБ090</t>
  </si>
  <si>
    <t>П1 2 02 ПБ100</t>
  </si>
  <si>
    <t>П1 2 02 ПБ110</t>
  </si>
  <si>
    <t>П1 2 02 ПБ120</t>
  </si>
  <si>
    <t>П1 2 02 ПБ130</t>
  </si>
  <si>
    <t>Замена ламп ДРЛ уличного освещения на светодиодные фонари и светодиодные лампы</t>
  </si>
  <si>
    <t>П1 2 03 ПБ140</t>
  </si>
  <si>
    <t>П7 0 01 L5550</t>
  </si>
  <si>
    <t>Наименование групп, подгрупп, статей и подстатей источников финансирования дефицита</t>
  </si>
  <si>
    <t>Перечень заимствований</t>
  </si>
  <si>
    <t>Ликвидация несанкционированных свалок бытовых отходов</t>
  </si>
  <si>
    <t>Муниципальная программа "Формирование современной городской среды на территории Путинского сельского поселения Верещагинского района Пермского края"</t>
  </si>
  <si>
    <t>2021 год</t>
  </si>
  <si>
    <t>Распределение бюджетных ассигнований по целевым статьям (муниципальным программам и непрограммным направлениям деятельности), группам видов расходов классификации расходов бюджета на 2019 год</t>
  </si>
  <si>
    <t>Распределение бюджетных ассигнований по целевым статьям (муниципальным программам и непрограммным направлениям деятельности), группам видов расходов классификации расходов бюджета на 2020 и 2021 год</t>
  </si>
  <si>
    <t>Ведомственная структура расходов бюджета муниципального образования "Путинское сельское поселение" на 2019 год</t>
  </si>
  <si>
    <t>Мероприятия  по отлову безнадзорных животных, их транспортировке, учету и регистрации , содержанию, лечению, кастрации, эвтаназии, утилизации</t>
  </si>
  <si>
    <t>Администрирование государственных полномочий  по организации проведения мероприятий  по отлову безнадзорных животных, их транспортировке, учету и регистрации , содержанию, лечению, кастрации, эвтаназии, утилизации</t>
  </si>
  <si>
    <t>Реализация мероприятий по проектированию охранной зоны скважин для водоснабжения населения</t>
  </si>
  <si>
    <t>Централизация бюджетного (бухгалтерского) учёта и отчётности в органах местного самоуправления</t>
  </si>
  <si>
    <t>Реализация мероприятий по охране зоны скважин для водоснабжения населения</t>
  </si>
  <si>
    <t>0406</t>
  </si>
  <si>
    <t>Водное хозяйство</t>
  </si>
  <si>
    <t>Ведомственная структура расходов бюджета муниципального образования "Путинское сельское поселение" на 2020 и 2021 годы</t>
  </si>
  <si>
    <t>Источники финнсирования дефицита бюджета муниципального образования "Путинское сельское поселение" на 2019 год</t>
  </si>
  <si>
    <t>Источники финнсирования дефицита бюджета муниципального образования "Путинское сельское поселение" на 2020 и 2021 годы</t>
  </si>
  <si>
    <t>Программа муниципальных заимствований муниципального образования "Путинское сельское поселение" на 2019 год</t>
  </si>
  <si>
    <t>Программа муниципальных  заимствований муниципального образования "Путинское сельское поселение" на 2020 и 2021 годы</t>
  </si>
  <si>
    <t>Программа муниципальных гарантий муниципального образования "Путинское сельское поселение" на 2019 год</t>
  </si>
  <si>
    <t>П5 1 04 АТ010</t>
  </si>
  <si>
    <t>П5 1 04 АТ030</t>
  </si>
  <si>
    <t>П5 1 04 АТ100</t>
  </si>
  <si>
    <t>П 5 1 04 АТ100</t>
  </si>
  <si>
    <t>Страхование  гидротехнического сооружения на реке Лысьва с. Путино</t>
  </si>
  <si>
    <t>Реализация социально значимых проектов территориального общественного самоуправления</t>
  </si>
  <si>
    <t>Распределение средств муниципального дорожного фонда муниципального образования "Путинское сельское поселение" на 2019 год</t>
  </si>
  <si>
    <t>Распределение средств муниципального дорожного фонда муниципального образования "Путинское сельское поселение" на 2020 и 2021 годы</t>
  </si>
  <si>
    <t>Программа муниципальных гарантий муниципального образования "Путинское сельское поселение" на 2020 и 2021 годы</t>
  </si>
  <si>
    <t>0900</t>
  </si>
  <si>
    <t>Здравоохранение</t>
  </si>
  <si>
    <t>0907</t>
  </si>
  <si>
    <t>Санитарно-эпидемиологическое благополучие</t>
  </si>
  <si>
    <t>1000</t>
  </si>
  <si>
    <t>1100</t>
  </si>
  <si>
    <t>Физическая культура и спорт</t>
  </si>
  <si>
    <t>1101</t>
  </si>
  <si>
    <t>Физическая кульутра</t>
  </si>
  <si>
    <t>П5 1 04 АТ110</t>
  </si>
  <si>
    <t>Источники финансирования дефицитов бюджетов</t>
  </si>
  <si>
    <t>Источники  финансирования дефицитов бюджетов</t>
  </si>
  <si>
    <t>П1 2 04 2У090</t>
  </si>
  <si>
    <t>П5 1 04 2У100</t>
  </si>
  <si>
    <t>80 0 00 РТ040</t>
  </si>
  <si>
    <t>Утверждение генеральных планов поселений, правил землепользования и застройки</t>
  </si>
  <si>
    <t>П5 2 03 ПУ140</t>
  </si>
  <si>
    <t>П1 2 04 SP060</t>
  </si>
  <si>
    <t>П1 1 01 ПК010</t>
  </si>
  <si>
    <t>Частичная замена сетей водоснабжения в с. Путино, п. Бородулино</t>
  </si>
  <si>
    <t>2019 год</t>
  </si>
  <si>
    <t xml:space="preserve">Сумма, рублей  </t>
  </si>
  <si>
    <t>Наименование передаваемых полномочий (части полномочий)</t>
  </si>
  <si>
    <t>Межбюджетные трансферты из бюджета муниципального образования                  "Путинское сельское поселение" бюджету Верещагинского муниципального района                   на 2019 год и на плановый период 2020 и 2021 годов</t>
  </si>
  <si>
    <t>от 20.12.2018 года № 52/189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</si>
</sst>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8">
    <xf numFmtId="0" fontId="0" fillId="0" borderId="0" xfId="0"/>
    <xf numFmtId="0" fontId="4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top" wrapText="1"/>
    </xf>
    <xf numFmtId="0" fontId="6" fillId="0" borderId="0" xfId="0" applyFont="1"/>
    <xf numFmtId="0" fontId="5" fillId="0" borderId="0" xfId="0" applyFont="1"/>
    <xf numFmtId="4" fontId="0" fillId="0" borderId="0" xfId="0" applyNumberFormat="1"/>
    <xf numFmtId="0" fontId="1" fillId="0" borderId="0" xfId="0" applyFont="1" applyAlignment="1">
      <alignment horizontal="right"/>
    </xf>
    <xf numFmtId="4" fontId="1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justify"/>
    </xf>
    <xf numFmtId="0" fontId="4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vertical="center" wrapText="1"/>
    </xf>
    <xf numFmtId="0" fontId="0" fillId="2" borderId="0" xfId="0" applyFill="1"/>
    <xf numFmtId="0" fontId="1" fillId="2" borderId="1" xfId="0" applyFont="1" applyFill="1" applyBorder="1" applyAlignment="1">
      <alignment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justify" vertical="center" wrapText="1"/>
    </xf>
    <xf numFmtId="0" fontId="4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5" fillId="2" borderId="0" xfId="0" applyFont="1" applyFill="1"/>
    <xf numFmtId="49" fontId="4" fillId="2" borderId="1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justify" vertical="center" wrapText="1"/>
    </xf>
    <xf numFmtId="4" fontId="1" fillId="2" borderId="1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wrapText="1"/>
    </xf>
    <xf numFmtId="0" fontId="2" fillId="0" borderId="1" xfId="0" applyFont="1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0" fillId="0" borderId="0" xfId="0" applyAlignment="1"/>
    <xf numFmtId="0" fontId="2" fillId="0" borderId="0" xfId="0" applyNumberFormat="1" applyFont="1" applyFill="1" applyAlignment="1">
      <alignment horizontal="center" vertical="center" wrapText="1"/>
    </xf>
    <xf numFmtId="0" fontId="0" fillId="0" borderId="0" xfId="0" applyFill="1" applyAlignment="1"/>
    <xf numFmtId="0" fontId="2" fillId="0" borderId="1" xfId="0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right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3" fillId="0" borderId="1" xfId="0" applyFont="1" applyBorder="1" applyAlignment="1">
      <alignment horizontal="righ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 vertical="center" wrapText="1"/>
    </xf>
    <xf numFmtId="2" fontId="0" fillId="0" borderId="5" xfId="0" applyNumberFormat="1" applyBorder="1" applyAlignment="1">
      <alignment vertical="center" wrapText="1"/>
    </xf>
    <xf numFmtId="2" fontId="3" fillId="0" borderId="4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45"/>
  <sheetViews>
    <sheetView tabSelected="1" workbookViewId="0">
      <selection activeCell="B4" sqref="B4:D4"/>
    </sheetView>
  </sheetViews>
  <sheetFormatPr defaultRowHeight="15"/>
  <cols>
    <col min="1" max="1" width="18.5703125" customWidth="1"/>
    <col min="3" max="3" width="59.28515625" customWidth="1"/>
    <col min="4" max="4" width="20" customWidth="1"/>
  </cols>
  <sheetData>
    <row r="1" spans="1:4" ht="15.75">
      <c r="C1" s="140" t="s">
        <v>219</v>
      </c>
      <c r="D1" s="141"/>
    </row>
    <row r="2" spans="1:4" ht="15.75">
      <c r="A2" s="3"/>
      <c r="B2" s="140" t="s">
        <v>217</v>
      </c>
      <c r="C2" s="141"/>
      <c r="D2" s="141"/>
    </row>
    <row r="3" spans="1:4" ht="15.75">
      <c r="A3" s="3"/>
      <c r="B3" s="140" t="s">
        <v>218</v>
      </c>
      <c r="C3" s="141"/>
      <c r="D3" s="141"/>
    </row>
    <row r="4" spans="1:4" ht="15.75">
      <c r="A4" s="3"/>
      <c r="B4" s="140" t="s">
        <v>350</v>
      </c>
      <c r="C4" s="141"/>
      <c r="D4" s="141"/>
    </row>
    <row r="5" spans="1:4" ht="18" customHeight="1">
      <c r="A5" s="3"/>
      <c r="B5" s="3"/>
      <c r="C5" s="3"/>
    </row>
    <row r="6" spans="1:4" ht="59.25" customHeight="1">
      <c r="A6" s="142" t="s">
        <v>301</v>
      </c>
      <c r="B6" s="142"/>
      <c r="C6" s="142"/>
      <c r="D6" s="143"/>
    </row>
    <row r="8" spans="1:4" ht="15.75">
      <c r="A8" s="14" t="s">
        <v>2</v>
      </c>
      <c r="B8" s="14" t="s">
        <v>3</v>
      </c>
      <c r="C8" s="14" t="s">
        <v>4</v>
      </c>
      <c r="D8" s="14" t="s">
        <v>0</v>
      </c>
    </row>
    <row r="9" spans="1:4" ht="47.25">
      <c r="A9" s="15" t="s">
        <v>5</v>
      </c>
      <c r="B9" s="15"/>
      <c r="C9" s="36" t="s">
        <v>6</v>
      </c>
      <c r="D9" s="13">
        <f>SUM(D10,D16,D43)</f>
        <v>3668417.84</v>
      </c>
    </row>
    <row r="10" spans="1:4" ht="63">
      <c r="A10" s="15" t="s">
        <v>7</v>
      </c>
      <c r="B10" s="15"/>
      <c r="C10" s="36" t="s">
        <v>8</v>
      </c>
      <c r="D10" s="13">
        <f>SUM(D11)</f>
        <v>365100</v>
      </c>
    </row>
    <row r="11" spans="1:4" ht="15.75">
      <c r="A11" s="15" t="s">
        <v>9</v>
      </c>
      <c r="B11" s="15"/>
      <c r="C11" s="30" t="s">
        <v>10</v>
      </c>
      <c r="D11" s="13">
        <f>SUM(D12,D14)</f>
        <v>365100</v>
      </c>
    </row>
    <row r="12" spans="1:4" ht="31.5">
      <c r="A12" s="37" t="s">
        <v>285</v>
      </c>
      <c r="B12" s="37"/>
      <c r="C12" s="45" t="s">
        <v>306</v>
      </c>
      <c r="D12" s="26">
        <f>SUM(D13)</f>
        <v>250000</v>
      </c>
    </row>
    <row r="13" spans="1:4" ht="15.75">
      <c r="A13" s="16"/>
      <c r="B13" s="16">
        <v>500</v>
      </c>
      <c r="C13" s="18" t="s">
        <v>12</v>
      </c>
      <c r="D13" s="19">
        <v>250000</v>
      </c>
    </row>
    <row r="14" spans="1:4" ht="31.5">
      <c r="A14" s="37" t="s">
        <v>344</v>
      </c>
      <c r="B14" s="37"/>
      <c r="C14" s="45" t="s">
        <v>345</v>
      </c>
      <c r="D14" s="137">
        <f>D15</f>
        <v>115100</v>
      </c>
    </row>
    <row r="15" spans="1:4" ht="31.5">
      <c r="A15" s="136"/>
      <c r="B15" s="136">
        <v>200</v>
      </c>
      <c r="C15" s="18" t="s">
        <v>11</v>
      </c>
      <c r="D15" s="137">
        <v>115100</v>
      </c>
    </row>
    <row r="16" spans="1:4" ht="47.25">
      <c r="A16" s="15" t="s">
        <v>13</v>
      </c>
      <c r="B16" s="15"/>
      <c r="C16" s="30" t="s">
        <v>14</v>
      </c>
      <c r="D16" s="13">
        <f>SUM(D17,D20,D29,D32)</f>
        <v>1655017.8399999999</v>
      </c>
    </row>
    <row r="17" spans="1:4" ht="31.5">
      <c r="A17" s="15" t="s">
        <v>15</v>
      </c>
      <c r="B17" s="15"/>
      <c r="C17" s="30" t="s">
        <v>16</v>
      </c>
      <c r="D17" s="13">
        <f>SUM(D18)</f>
        <v>55956</v>
      </c>
    </row>
    <row r="18" spans="1:4" ht="31.5">
      <c r="A18" s="16" t="s">
        <v>288</v>
      </c>
      <c r="B18" s="16"/>
      <c r="C18" s="22" t="s">
        <v>298</v>
      </c>
      <c r="D18" s="19">
        <f>SUM(D19)</f>
        <v>55956</v>
      </c>
    </row>
    <row r="19" spans="1:4" ht="31.5">
      <c r="A19" s="16"/>
      <c r="B19" s="16">
        <v>200</v>
      </c>
      <c r="C19" s="18" t="s">
        <v>11</v>
      </c>
      <c r="D19" s="19">
        <v>55956</v>
      </c>
    </row>
    <row r="20" spans="1:4" ht="15.75">
      <c r="A20" s="15" t="s">
        <v>17</v>
      </c>
      <c r="B20" s="15"/>
      <c r="C20" s="30" t="s">
        <v>18</v>
      </c>
      <c r="D20" s="13">
        <f>SUM(D21,D23,D25,D27)</f>
        <v>1255084</v>
      </c>
    </row>
    <row r="21" spans="1:4" ht="31.5">
      <c r="A21" s="16" t="s">
        <v>289</v>
      </c>
      <c r="B21" s="16"/>
      <c r="C21" s="22" t="s">
        <v>19</v>
      </c>
      <c r="D21" s="19">
        <f>SUM(D22)</f>
        <v>145488</v>
      </c>
    </row>
    <row r="22" spans="1:4" ht="31.5">
      <c r="A22" s="16"/>
      <c r="B22" s="16">
        <v>200</v>
      </c>
      <c r="C22" s="18" t="s">
        <v>11</v>
      </c>
      <c r="D22" s="19">
        <v>145488</v>
      </c>
    </row>
    <row r="23" spans="1:4" ht="15.75">
      <c r="A23" s="2" t="s">
        <v>290</v>
      </c>
      <c r="B23" s="2"/>
      <c r="C23" s="18" t="s">
        <v>20</v>
      </c>
      <c r="D23" s="19">
        <f>SUM(D24)</f>
        <v>944980</v>
      </c>
    </row>
    <row r="24" spans="1:4" ht="31.5">
      <c r="A24" s="2"/>
      <c r="B24" s="16">
        <v>200</v>
      </c>
      <c r="C24" s="18" t="s">
        <v>11</v>
      </c>
      <c r="D24" s="19">
        <v>944980</v>
      </c>
    </row>
    <row r="25" spans="1:4" ht="15.75">
      <c r="A25" s="2" t="s">
        <v>291</v>
      </c>
      <c r="B25" s="2"/>
      <c r="C25" s="18" t="s">
        <v>21</v>
      </c>
      <c r="D25" s="19">
        <f>SUM(D26)</f>
        <v>114616</v>
      </c>
    </row>
    <row r="26" spans="1:4" ht="31.5">
      <c r="A26" s="2"/>
      <c r="B26" s="16">
        <v>200</v>
      </c>
      <c r="C26" s="18" t="s">
        <v>11</v>
      </c>
      <c r="D26" s="19">
        <v>114616</v>
      </c>
    </row>
    <row r="27" spans="1:4" ht="31.5">
      <c r="A27" s="2" t="s">
        <v>292</v>
      </c>
      <c r="B27" s="2"/>
      <c r="C27" s="18" t="s">
        <v>293</v>
      </c>
      <c r="D27" s="19">
        <f>SUM(D28)</f>
        <v>50000</v>
      </c>
    </row>
    <row r="28" spans="1:4" ht="31.5">
      <c r="A28" s="2"/>
      <c r="B28" s="16">
        <v>200</v>
      </c>
      <c r="C28" s="18" t="s">
        <v>11</v>
      </c>
      <c r="D28" s="19">
        <v>50000</v>
      </c>
    </row>
    <row r="29" spans="1:4" ht="15.75">
      <c r="A29" s="15" t="s">
        <v>22</v>
      </c>
      <c r="B29" s="15"/>
      <c r="C29" s="30" t="s">
        <v>23</v>
      </c>
      <c r="D29" s="13">
        <f>SUM(D30)</f>
        <v>50000</v>
      </c>
    </row>
    <row r="30" spans="1:4" ht="15.75">
      <c r="A30" s="16" t="s">
        <v>294</v>
      </c>
      <c r="B30" s="16"/>
      <c r="C30" s="22" t="s">
        <v>24</v>
      </c>
      <c r="D30" s="19">
        <f>SUM(D31)</f>
        <v>50000</v>
      </c>
    </row>
    <row r="31" spans="1:4" ht="31.5">
      <c r="A31" s="16"/>
      <c r="B31" s="16">
        <v>200</v>
      </c>
      <c r="C31" s="18" t="s">
        <v>11</v>
      </c>
      <c r="D31" s="19">
        <v>50000</v>
      </c>
    </row>
    <row r="32" spans="1:4" ht="15.75">
      <c r="A32" s="15" t="s">
        <v>25</v>
      </c>
      <c r="B32" s="15"/>
      <c r="C32" s="30" t="s">
        <v>26</v>
      </c>
      <c r="D32" s="13">
        <f>SUM(D33,D35,D37,D39,D41)</f>
        <v>293977.83999999997</v>
      </c>
    </row>
    <row r="33" spans="1:4" ht="15.75">
      <c r="A33" s="16" t="s">
        <v>27</v>
      </c>
      <c r="B33" s="16"/>
      <c r="C33" s="22" t="s">
        <v>251</v>
      </c>
      <c r="D33" s="19">
        <f>SUM(D34)</f>
        <v>58696.84</v>
      </c>
    </row>
    <row r="34" spans="1:4" ht="31.5">
      <c r="A34" s="16"/>
      <c r="B34" s="16">
        <v>200</v>
      </c>
      <c r="C34" s="18" t="s">
        <v>11</v>
      </c>
      <c r="D34" s="19">
        <v>58696.84</v>
      </c>
    </row>
    <row r="35" spans="1:4" ht="47.25">
      <c r="A35" s="61" t="s">
        <v>338</v>
      </c>
      <c r="B35" s="47"/>
      <c r="C35" s="22" t="s">
        <v>304</v>
      </c>
      <c r="D35" s="19">
        <f>SUM(D36)</f>
        <v>48400</v>
      </c>
    </row>
    <row r="36" spans="1:4" ht="31.5">
      <c r="A36" s="47"/>
      <c r="B36" s="47">
        <v>200</v>
      </c>
      <c r="C36" s="18" t="s">
        <v>11</v>
      </c>
      <c r="D36" s="19">
        <v>48400</v>
      </c>
    </row>
    <row r="37" spans="1:4" ht="31.5">
      <c r="A37" s="16" t="s">
        <v>29</v>
      </c>
      <c r="B37" s="16"/>
      <c r="C37" s="22" t="s">
        <v>30</v>
      </c>
      <c r="D37" s="19">
        <f>SUM(D38)</f>
        <v>31290</v>
      </c>
    </row>
    <row r="38" spans="1:4" ht="31.5">
      <c r="A38" s="16"/>
      <c r="B38" s="16">
        <v>200</v>
      </c>
      <c r="C38" s="18" t="s">
        <v>11</v>
      </c>
      <c r="D38" s="19">
        <v>31290</v>
      </c>
    </row>
    <row r="39" spans="1:4" ht="15.75">
      <c r="A39" s="16" t="s">
        <v>252</v>
      </c>
      <c r="B39" s="16"/>
      <c r="C39" s="22" t="s">
        <v>253</v>
      </c>
      <c r="D39" s="19">
        <f>D40</f>
        <v>40000</v>
      </c>
    </row>
    <row r="40" spans="1:4" ht="31.5">
      <c r="A40" s="16"/>
      <c r="B40" s="16">
        <v>200</v>
      </c>
      <c r="C40" s="18" t="s">
        <v>11</v>
      </c>
      <c r="D40" s="19">
        <v>40000</v>
      </c>
    </row>
    <row r="41" spans="1:4" ht="31.5">
      <c r="A41" s="61" t="s">
        <v>343</v>
      </c>
      <c r="B41" s="61"/>
      <c r="C41" s="63" t="s">
        <v>322</v>
      </c>
      <c r="D41" s="62">
        <f>D42</f>
        <v>115591</v>
      </c>
    </row>
    <row r="42" spans="1:4" ht="31.5">
      <c r="A42" s="61"/>
      <c r="B42" s="61">
        <v>200</v>
      </c>
      <c r="C42" s="65" t="s">
        <v>11</v>
      </c>
      <c r="D42" s="62">
        <v>115591</v>
      </c>
    </row>
    <row r="43" spans="1:4" ht="63">
      <c r="A43" s="14" t="s">
        <v>31</v>
      </c>
      <c r="B43" s="14"/>
      <c r="C43" s="21" t="s">
        <v>32</v>
      </c>
      <c r="D43" s="13">
        <f>SUM(D44)</f>
        <v>1648300</v>
      </c>
    </row>
    <row r="44" spans="1:4" ht="47.25">
      <c r="A44" s="15" t="s">
        <v>33</v>
      </c>
      <c r="B44" s="15"/>
      <c r="C44" s="30" t="s">
        <v>34</v>
      </c>
      <c r="D44" s="13">
        <f>SUM(D45,D47)</f>
        <v>1648300</v>
      </c>
    </row>
    <row r="45" spans="1:4" ht="31.5">
      <c r="A45" s="16" t="s">
        <v>254</v>
      </c>
      <c r="B45" s="16"/>
      <c r="C45" s="22" t="s">
        <v>35</v>
      </c>
      <c r="D45" s="19">
        <f>SUM(D46)</f>
        <v>1082709</v>
      </c>
    </row>
    <row r="46" spans="1:4" ht="31.5">
      <c r="A46" s="16"/>
      <c r="B46" s="16">
        <v>200</v>
      </c>
      <c r="C46" s="18" t="s">
        <v>11</v>
      </c>
      <c r="D46" s="19">
        <v>1082709</v>
      </c>
    </row>
    <row r="47" spans="1:4" ht="84" customHeight="1">
      <c r="A47" s="37" t="s">
        <v>279</v>
      </c>
      <c r="B47" s="37"/>
      <c r="C47" s="40" t="s">
        <v>280</v>
      </c>
      <c r="D47" s="19">
        <f>SUM(D48,D49)</f>
        <v>565591</v>
      </c>
    </row>
    <row r="48" spans="1:4" ht="31.5">
      <c r="A48" s="16"/>
      <c r="B48" s="16">
        <v>200</v>
      </c>
      <c r="C48" s="18" t="s">
        <v>11</v>
      </c>
      <c r="D48" s="19">
        <v>509450</v>
      </c>
    </row>
    <row r="49" spans="1:4" ht="39" customHeight="1">
      <c r="A49" s="16"/>
      <c r="B49" s="16">
        <v>500</v>
      </c>
      <c r="C49" s="18" t="s">
        <v>12</v>
      </c>
      <c r="D49" s="19">
        <v>56141</v>
      </c>
    </row>
    <row r="50" spans="1:4" ht="47.25">
      <c r="A50" s="15" t="s">
        <v>36</v>
      </c>
      <c r="B50" s="15"/>
      <c r="C50" s="30" t="s">
        <v>37</v>
      </c>
      <c r="D50" s="13">
        <f>SUM(D51,D55)</f>
        <v>4870476</v>
      </c>
    </row>
    <row r="51" spans="1:4" ht="47.25">
      <c r="A51" s="15" t="s">
        <v>38</v>
      </c>
      <c r="B51" s="15"/>
      <c r="C51" s="30" t="s">
        <v>39</v>
      </c>
      <c r="D51" s="13">
        <f>SUM(D52)</f>
        <v>4569005</v>
      </c>
    </row>
    <row r="52" spans="1:4" ht="47.25">
      <c r="A52" s="15" t="s">
        <v>40</v>
      </c>
      <c r="B52" s="30"/>
      <c r="C52" s="30" t="s">
        <v>41</v>
      </c>
      <c r="D52" s="13">
        <f>SUM(D53)</f>
        <v>4569005</v>
      </c>
    </row>
    <row r="53" spans="1:4" ht="47.25">
      <c r="A53" s="16" t="s">
        <v>255</v>
      </c>
      <c r="B53" s="22"/>
      <c r="C53" s="22" t="s">
        <v>256</v>
      </c>
      <c r="D53" s="19">
        <f>SUM(D54)</f>
        <v>4569005</v>
      </c>
    </row>
    <row r="54" spans="1:4" ht="31.5">
      <c r="A54" s="16"/>
      <c r="B54" s="17">
        <v>600</v>
      </c>
      <c r="C54" s="18" t="s">
        <v>42</v>
      </c>
      <c r="D54" s="19">
        <v>4569005</v>
      </c>
    </row>
    <row r="55" spans="1:4" ht="47.25">
      <c r="A55" s="15" t="s">
        <v>43</v>
      </c>
      <c r="B55" s="30"/>
      <c r="C55" s="30" t="s">
        <v>44</v>
      </c>
      <c r="D55" s="13">
        <f>SUM(D56)</f>
        <v>301471</v>
      </c>
    </row>
    <row r="56" spans="1:4" ht="47.25">
      <c r="A56" s="15" t="s">
        <v>45</v>
      </c>
      <c r="B56" s="30"/>
      <c r="C56" s="30" t="s">
        <v>46</v>
      </c>
      <c r="D56" s="13">
        <f>SUM(D57)</f>
        <v>301471</v>
      </c>
    </row>
    <row r="57" spans="1:4" ht="63">
      <c r="A57" s="16" t="s">
        <v>257</v>
      </c>
      <c r="B57" s="22"/>
      <c r="C57" s="22" t="s">
        <v>258</v>
      </c>
      <c r="D57" s="19">
        <f>SUM(D58)</f>
        <v>301471</v>
      </c>
    </row>
    <row r="58" spans="1:4" ht="31.5">
      <c r="A58" s="16"/>
      <c r="B58" s="17">
        <v>600</v>
      </c>
      <c r="C58" s="18" t="s">
        <v>42</v>
      </c>
      <c r="D58" s="19">
        <v>301471</v>
      </c>
    </row>
    <row r="59" spans="1:4" ht="47.25">
      <c r="A59" s="15" t="s">
        <v>47</v>
      </c>
      <c r="B59" s="30"/>
      <c r="C59" s="30" t="s">
        <v>48</v>
      </c>
      <c r="D59" s="13">
        <f>SUM(D60,D66)</f>
        <v>219644</v>
      </c>
    </row>
    <row r="60" spans="1:4" ht="63">
      <c r="A60" s="15" t="s">
        <v>49</v>
      </c>
      <c r="B60" s="30"/>
      <c r="C60" s="30" t="s">
        <v>50</v>
      </c>
      <c r="D60" s="13">
        <f>SUM(D61)</f>
        <v>17440</v>
      </c>
    </row>
    <row r="61" spans="1:4" ht="31.5">
      <c r="A61" s="15" t="s">
        <v>51</v>
      </c>
      <c r="B61" s="30"/>
      <c r="C61" s="30" t="s">
        <v>52</v>
      </c>
      <c r="D61" s="13">
        <f>SUM(D62,D64)</f>
        <v>17440</v>
      </c>
    </row>
    <row r="62" spans="1:4" ht="31.5">
      <c r="A62" s="16" t="s">
        <v>53</v>
      </c>
      <c r="B62" s="22"/>
      <c r="C62" s="22" t="s">
        <v>54</v>
      </c>
      <c r="D62" s="19">
        <f>SUM(D63)</f>
        <v>1120</v>
      </c>
    </row>
    <row r="63" spans="1:4" ht="31.5">
      <c r="A63" s="15"/>
      <c r="B63" s="16">
        <v>200</v>
      </c>
      <c r="C63" s="18" t="s">
        <v>11</v>
      </c>
      <c r="D63" s="19">
        <v>1120</v>
      </c>
    </row>
    <row r="64" spans="1:4" ht="31.5">
      <c r="A64" s="16" t="s">
        <v>55</v>
      </c>
      <c r="B64" s="22"/>
      <c r="C64" s="22" t="s">
        <v>56</v>
      </c>
      <c r="D64" s="19">
        <f>SUM(D65)</f>
        <v>16320</v>
      </c>
    </row>
    <row r="65" spans="1:4" ht="31.5">
      <c r="A65" s="15"/>
      <c r="B65" s="16">
        <v>200</v>
      </c>
      <c r="C65" s="18" t="s">
        <v>11</v>
      </c>
      <c r="D65" s="19">
        <v>16320</v>
      </c>
    </row>
    <row r="66" spans="1:4" ht="47.25">
      <c r="A66" s="15" t="s">
        <v>57</v>
      </c>
      <c r="B66" s="15"/>
      <c r="C66" s="30" t="s">
        <v>58</v>
      </c>
      <c r="D66" s="13">
        <f>SUM(D67)</f>
        <v>202204</v>
      </c>
    </row>
    <row r="67" spans="1:4" ht="31.5">
      <c r="A67" s="15" t="s">
        <v>59</v>
      </c>
      <c r="B67" s="15"/>
      <c r="C67" s="30" t="s">
        <v>60</v>
      </c>
      <c r="D67" s="13">
        <f>SUM(D68,D70)</f>
        <v>202204</v>
      </c>
    </row>
    <row r="68" spans="1:4" ht="31.5">
      <c r="A68" s="16" t="s">
        <v>61</v>
      </c>
      <c r="B68" s="16"/>
      <c r="C68" s="22" t="s">
        <v>62</v>
      </c>
      <c r="D68" s="19">
        <f>SUM(D69)</f>
        <v>181563</v>
      </c>
    </row>
    <row r="69" spans="1:4" ht="31.5">
      <c r="A69" s="16"/>
      <c r="B69" s="16">
        <v>200</v>
      </c>
      <c r="C69" s="18" t="s">
        <v>11</v>
      </c>
      <c r="D69" s="19">
        <v>181563</v>
      </c>
    </row>
    <row r="70" spans="1:4" ht="15.75">
      <c r="A70" s="16" t="s">
        <v>63</v>
      </c>
      <c r="B70" s="16"/>
      <c r="C70" s="22" t="s">
        <v>64</v>
      </c>
      <c r="D70" s="19">
        <f>SUM(D71)</f>
        <v>20641</v>
      </c>
    </row>
    <row r="71" spans="1:4" ht="31.5">
      <c r="A71" s="16"/>
      <c r="B71" s="16">
        <v>200</v>
      </c>
      <c r="C71" s="18" t="s">
        <v>11</v>
      </c>
      <c r="D71" s="19">
        <v>20641</v>
      </c>
    </row>
    <row r="72" spans="1:4" ht="63">
      <c r="A72" s="15" t="s">
        <v>65</v>
      </c>
      <c r="B72" s="15"/>
      <c r="C72" s="30" t="s">
        <v>66</v>
      </c>
      <c r="D72" s="13">
        <f>SUM(D73)</f>
        <v>3358</v>
      </c>
    </row>
    <row r="73" spans="1:4" ht="31.5">
      <c r="A73" s="15" t="s">
        <v>67</v>
      </c>
      <c r="B73" s="15"/>
      <c r="C73" s="30" t="s">
        <v>68</v>
      </c>
      <c r="D73" s="13">
        <f>SUM(D74)</f>
        <v>3358</v>
      </c>
    </row>
    <row r="74" spans="1:4" ht="31.5">
      <c r="A74" s="2" t="s">
        <v>69</v>
      </c>
      <c r="B74" s="2"/>
      <c r="C74" s="18" t="s">
        <v>70</v>
      </c>
      <c r="D74" s="19">
        <f>SUM(D75)</f>
        <v>3358</v>
      </c>
    </row>
    <row r="75" spans="1:4" ht="31.5">
      <c r="A75" s="14"/>
      <c r="B75" s="16">
        <v>200</v>
      </c>
      <c r="C75" s="18" t="s">
        <v>11</v>
      </c>
      <c r="D75" s="19">
        <v>3358</v>
      </c>
    </row>
    <row r="76" spans="1:4" ht="47.25">
      <c r="A76" s="15" t="s">
        <v>71</v>
      </c>
      <c r="B76" s="15"/>
      <c r="C76" s="30" t="s">
        <v>72</v>
      </c>
      <c r="D76" s="13">
        <f>SUM(D77,D106)</f>
        <v>4442933</v>
      </c>
    </row>
    <row r="77" spans="1:4" ht="47.25">
      <c r="A77" s="15" t="s">
        <v>73</v>
      </c>
      <c r="B77" s="15"/>
      <c r="C77" s="30" t="s">
        <v>74</v>
      </c>
      <c r="D77" s="13">
        <f>SUM(D78,D82,D85,D88,D103)</f>
        <v>4229413</v>
      </c>
    </row>
    <row r="78" spans="1:4" ht="31.5">
      <c r="A78" s="15" t="s">
        <v>75</v>
      </c>
      <c r="B78" s="15"/>
      <c r="C78" s="30" t="s">
        <v>76</v>
      </c>
      <c r="D78" s="13">
        <f>SUM(D79)</f>
        <v>21716</v>
      </c>
    </row>
    <row r="79" spans="1:4" ht="63">
      <c r="A79" s="16" t="s">
        <v>77</v>
      </c>
      <c r="B79" s="16"/>
      <c r="C79" s="22" t="s">
        <v>78</v>
      </c>
      <c r="D79" s="19">
        <f>SUM(D80:D81)</f>
        <v>21716</v>
      </c>
    </row>
    <row r="80" spans="1:4" ht="78.75">
      <c r="A80" s="16"/>
      <c r="B80" s="16">
        <v>100</v>
      </c>
      <c r="C80" s="18" t="s">
        <v>79</v>
      </c>
      <c r="D80" s="19">
        <v>3000</v>
      </c>
    </row>
    <row r="81" spans="1:4" ht="31.5">
      <c r="A81" s="16"/>
      <c r="B81" s="16">
        <v>200</v>
      </c>
      <c r="C81" s="18" t="s">
        <v>11</v>
      </c>
      <c r="D81" s="19">
        <v>18716</v>
      </c>
    </row>
    <row r="82" spans="1:4" ht="63">
      <c r="A82" s="15" t="s">
        <v>80</v>
      </c>
      <c r="B82" s="15"/>
      <c r="C82" s="30" t="s">
        <v>81</v>
      </c>
      <c r="D82" s="13">
        <f>SUM(D83)</f>
        <v>25000</v>
      </c>
    </row>
    <row r="83" spans="1:4" ht="15.75">
      <c r="A83" s="16" t="s">
        <v>82</v>
      </c>
      <c r="B83" s="16"/>
      <c r="C83" s="22" t="s">
        <v>83</v>
      </c>
      <c r="D83" s="19">
        <f>SUM(D84)</f>
        <v>25000</v>
      </c>
    </row>
    <row r="84" spans="1:4" ht="15.75">
      <c r="A84" s="16"/>
      <c r="B84" s="16">
        <v>800</v>
      </c>
      <c r="C84" s="22" t="s">
        <v>84</v>
      </c>
      <c r="D84" s="19">
        <v>25000</v>
      </c>
    </row>
    <row r="85" spans="1:4" ht="47.25">
      <c r="A85" s="15" t="s">
        <v>85</v>
      </c>
      <c r="B85" s="15"/>
      <c r="C85" s="30" t="s">
        <v>86</v>
      </c>
      <c r="D85" s="13">
        <f>SUM(D86)</f>
        <v>3000</v>
      </c>
    </row>
    <row r="86" spans="1:4" ht="63">
      <c r="A86" s="16" t="s">
        <v>87</v>
      </c>
      <c r="B86" s="16"/>
      <c r="C86" s="22" t="s">
        <v>88</v>
      </c>
      <c r="D86" s="19">
        <f>SUM(D87)</f>
        <v>3000</v>
      </c>
    </row>
    <row r="87" spans="1:4" ht="31.5">
      <c r="A87" s="16"/>
      <c r="B87" s="16">
        <v>200</v>
      </c>
      <c r="C87" s="18" t="s">
        <v>11</v>
      </c>
      <c r="D87" s="19">
        <v>3000</v>
      </c>
    </row>
    <row r="88" spans="1:4" ht="47.25">
      <c r="A88" s="15" t="s">
        <v>89</v>
      </c>
      <c r="B88" s="15"/>
      <c r="C88" s="30" t="s">
        <v>90</v>
      </c>
      <c r="D88" s="13">
        <f>SUM(D89,D91,D95,D97,D99,D101)</f>
        <v>4178397</v>
      </c>
    </row>
    <row r="89" spans="1:4" ht="15.75">
      <c r="A89" s="16" t="s">
        <v>91</v>
      </c>
      <c r="B89" s="16"/>
      <c r="C89" s="22" t="s">
        <v>92</v>
      </c>
      <c r="D89" s="19">
        <f>SUM(D90)</f>
        <v>592000</v>
      </c>
    </row>
    <row r="90" spans="1:4" ht="78.75">
      <c r="A90" s="16"/>
      <c r="B90" s="16">
        <v>100</v>
      </c>
      <c r="C90" s="18" t="s">
        <v>79</v>
      </c>
      <c r="D90" s="19">
        <v>592000</v>
      </c>
    </row>
    <row r="91" spans="1:4" ht="31.5">
      <c r="A91" s="16" t="s">
        <v>93</v>
      </c>
      <c r="B91" s="16"/>
      <c r="C91" s="22" t="s">
        <v>94</v>
      </c>
      <c r="D91" s="19">
        <f>SUM(D92:D94)</f>
        <v>3224110</v>
      </c>
    </row>
    <row r="92" spans="1:4" ht="78.75">
      <c r="A92" s="16"/>
      <c r="B92" s="16">
        <v>100</v>
      </c>
      <c r="C92" s="18" t="s">
        <v>79</v>
      </c>
      <c r="D92" s="19">
        <v>1917520</v>
      </c>
    </row>
    <row r="93" spans="1:4" ht="31.5">
      <c r="A93" s="16"/>
      <c r="B93" s="16">
        <v>200</v>
      </c>
      <c r="C93" s="18" t="s">
        <v>11</v>
      </c>
      <c r="D93" s="19">
        <v>1226923</v>
      </c>
    </row>
    <row r="94" spans="1:4" ht="15.75">
      <c r="A94" s="16"/>
      <c r="B94" s="16">
        <v>800</v>
      </c>
      <c r="C94" s="22" t="s">
        <v>84</v>
      </c>
      <c r="D94" s="19">
        <v>79667</v>
      </c>
    </row>
    <row r="95" spans="1:4" ht="15.75">
      <c r="A95" s="57" t="s">
        <v>317</v>
      </c>
      <c r="B95" s="57"/>
      <c r="C95" s="22" t="s">
        <v>95</v>
      </c>
      <c r="D95" s="19">
        <f>SUM(D96)</f>
        <v>26684</v>
      </c>
    </row>
    <row r="96" spans="1:4" ht="15.75">
      <c r="A96" s="57"/>
      <c r="B96" s="57">
        <v>500</v>
      </c>
      <c r="C96" s="22" t="s">
        <v>12</v>
      </c>
      <c r="D96" s="19">
        <v>26684</v>
      </c>
    </row>
    <row r="97" spans="1:4" ht="31.5">
      <c r="A97" s="57" t="s">
        <v>318</v>
      </c>
      <c r="B97" s="57"/>
      <c r="C97" s="22" t="s">
        <v>96</v>
      </c>
      <c r="D97" s="19">
        <f>SUM(D98)</f>
        <v>51503</v>
      </c>
    </row>
    <row r="98" spans="1:4" ht="15.75">
      <c r="A98" s="57"/>
      <c r="B98" s="57">
        <v>500</v>
      </c>
      <c r="C98" s="22" t="s">
        <v>12</v>
      </c>
      <c r="D98" s="19">
        <v>51503</v>
      </c>
    </row>
    <row r="99" spans="1:4" ht="31.5">
      <c r="A99" s="61" t="s">
        <v>319</v>
      </c>
      <c r="B99" s="57"/>
      <c r="C99" s="60" t="s">
        <v>307</v>
      </c>
      <c r="D99" s="19">
        <f>SUM(D100)</f>
        <v>281100</v>
      </c>
    </row>
    <row r="100" spans="1:4" ht="15.75">
      <c r="A100" s="57"/>
      <c r="B100" s="57">
        <v>500</v>
      </c>
      <c r="C100" s="22" t="s">
        <v>12</v>
      </c>
      <c r="D100" s="19">
        <v>281100</v>
      </c>
    </row>
    <row r="101" spans="1:4" s="64" customFormat="1" ht="78.75">
      <c r="A101" s="61" t="s">
        <v>339</v>
      </c>
      <c r="B101" s="61"/>
      <c r="C101" s="73" t="s">
        <v>305</v>
      </c>
      <c r="D101" s="62">
        <f>SUM(D102)</f>
        <v>3000</v>
      </c>
    </row>
    <row r="102" spans="1:4" ht="31.5">
      <c r="A102" s="47"/>
      <c r="B102" s="47">
        <v>200</v>
      </c>
      <c r="C102" s="18" t="s">
        <v>11</v>
      </c>
      <c r="D102" s="19">
        <v>3000</v>
      </c>
    </row>
    <row r="103" spans="1:4" ht="63">
      <c r="A103" s="15" t="s">
        <v>97</v>
      </c>
      <c r="B103" s="15"/>
      <c r="C103" s="30" t="s">
        <v>98</v>
      </c>
      <c r="D103" s="13">
        <f>SUM(D104)</f>
        <v>1300</v>
      </c>
    </row>
    <row r="104" spans="1:4" ht="31.5">
      <c r="A104" s="16" t="s">
        <v>281</v>
      </c>
      <c r="B104" s="16"/>
      <c r="C104" s="22" t="s">
        <v>99</v>
      </c>
      <c r="D104" s="19">
        <f>SUM(D105)</f>
        <v>1300</v>
      </c>
    </row>
    <row r="105" spans="1:4" ht="31.5">
      <c r="A105" s="16"/>
      <c r="B105" s="16">
        <v>200</v>
      </c>
      <c r="C105" s="18" t="s">
        <v>11</v>
      </c>
      <c r="D105" s="19">
        <v>1300</v>
      </c>
    </row>
    <row r="106" spans="1:4" ht="63">
      <c r="A106" s="15" t="s">
        <v>100</v>
      </c>
      <c r="B106" s="15"/>
      <c r="C106" s="30" t="s">
        <v>101</v>
      </c>
      <c r="D106" s="13">
        <f>SUM(D107,D110,D117)</f>
        <v>213520</v>
      </c>
    </row>
    <row r="107" spans="1:4" ht="31.5">
      <c r="A107" s="15" t="s">
        <v>102</v>
      </c>
      <c r="B107" s="15"/>
      <c r="C107" s="30" t="s">
        <v>103</v>
      </c>
      <c r="D107" s="13">
        <f>SUM(D108)</f>
        <v>10000</v>
      </c>
    </row>
    <row r="108" spans="1:4" ht="31.5">
      <c r="A108" s="16" t="s">
        <v>104</v>
      </c>
      <c r="B108" s="16"/>
      <c r="C108" s="22" t="s">
        <v>105</v>
      </c>
      <c r="D108" s="19">
        <f>SUM(D109)</f>
        <v>10000</v>
      </c>
    </row>
    <row r="109" spans="1:4" ht="31.5">
      <c r="A109" s="16"/>
      <c r="B109" s="16">
        <v>200</v>
      </c>
      <c r="C109" s="18" t="s">
        <v>11</v>
      </c>
      <c r="D109" s="19">
        <v>10000</v>
      </c>
    </row>
    <row r="110" spans="1:4" ht="31.5">
      <c r="A110" s="15" t="s">
        <v>106</v>
      </c>
      <c r="B110" s="15"/>
      <c r="C110" s="30" t="s">
        <v>107</v>
      </c>
      <c r="D110" s="13">
        <f>SUM(D111,D113,D115)</f>
        <v>133520</v>
      </c>
    </row>
    <row r="111" spans="1:4" ht="31.5">
      <c r="A111" s="16" t="s">
        <v>108</v>
      </c>
      <c r="B111" s="16"/>
      <c r="C111" s="22" t="s">
        <v>109</v>
      </c>
      <c r="D111" s="19">
        <f>SUM(D112)</f>
        <v>108600</v>
      </c>
    </row>
    <row r="112" spans="1:4" ht="31.5">
      <c r="A112" s="16"/>
      <c r="B112" s="16">
        <v>200</v>
      </c>
      <c r="C112" s="18" t="s">
        <v>11</v>
      </c>
      <c r="D112" s="19">
        <v>108600</v>
      </c>
    </row>
    <row r="113" spans="1:4" ht="31.5">
      <c r="A113" s="16" t="s">
        <v>274</v>
      </c>
      <c r="B113" s="16"/>
      <c r="C113" s="22" t="s">
        <v>271</v>
      </c>
      <c r="D113" s="19">
        <f>SUM(D114)</f>
        <v>5200</v>
      </c>
    </row>
    <row r="114" spans="1:4" ht="31.5">
      <c r="A114" s="16"/>
      <c r="B114" s="16">
        <v>200</v>
      </c>
      <c r="C114" s="18" t="s">
        <v>11</v>
      </c>
      <c r="D114" s="19">
        <v>5200</v>
      </c>
    </row>
    <row r="115" spans="1:4" ht="31.5">
      <c r="A115" s="126" t="s">
        <v>342</v>
      </c>
      <c r="B115" s="126"/>
      <c r="C115" s="48" t="s">
        <v>321</v>
      </c>
      <c r="D115" s="19">
        <f>D116</f>
        <v>19720</v>
      </c>
    </row>
    <row r="116" spans="1:4" ht="31.5">
      <c r="A116" s="126"/>
      <c r="B116" s="126">
        <v>200</v>
      </c>
      <c r="C116" s="18" t="s">
        <v>11</v>
      </c>
      <c r="D116" s="19">
        <v>19720</v>
      </c>
    </row>
    <row r="117" spans="1:4" ht="31.5">
      <c r="A117" s="15" t="s">
        <v>110</v>
      </c>
      <c r="B117" s="15"/>
      <c r="C117" s="30" t="s">
        <v>111</v>
      </c>
      <c r="D117" s="13">
        <f>SUM(D118)</f>
        <v>70000</v>
      </c>
    </row>
    <row r="118" spans="1:4" ht="47.25">
      <c r="A118" s="16" t="s">
        <v>112</v>
      </c>
      <c r="B118" s="16"/>
      <c r="C118" s="22" t="s">
        <v>113</v>
      </c>
      <c r="D118" s="19">
        <f>SUM(D119)</f>
        <v>70000</v>
      </c>
    </row>
    <row r="119" spans="1:4" ht="31.5">
      <c r="A119" s="16"/>
      <c r="B119" s="16">
        <v>200</v>
      </c>
      <c r="C119" s="18" t="s">
        <v>11</v>
      </c>
      <c r="D119" s="19">
        <v>70000</v>
      </c>
    </row>
    <row r="120" spans="1:4" s="8" customFormat="1" ht="47.25">
      <c r="A120" s="15" t="s">
        <v>259</v>
      </c>
      <c r="B120" s="15"/>
      <c r="C120" s="21" t="s">
        <v>260</v>
      </c>
      <c r="D120" s="13">
        <f>SUM(D121)</f>
        <v>95000</v>
      </c>
    </row>
    <row r="121" spans="1:4" s="8" customFormat="1" ht="63">
      <c r="A121" s="15" t="s">
        <v>261</v>
      </c>
      <c r="B121" s="15"/>
      <c r="C121" s="21" t="s">
        <v>262</v>
      </c>
      <c r="D121" s="13">
        <f>SUM(D122)</f>
        <v>95000</v>
      </c>
    </row>
    <row r="122" spans="1:4" s="8" customFormat="1" ht="94.5">
      <c r="A122" s="15" t="s">
        <v>263</v>
      </c>
      <c r="B122" s="15"/>
      <c r="C122" s="21" t="s">
        <v>264</v>
      </c>
      <c r="D122" s="13">
        <f>SUM(D123)</f>
        <v>95000</v>
      </c>
    </row>
    <row r="123" spans="1:4" ht="47.25">
      <c r="A123" s="16" t="s">
        <v>265</v>
      </c>
      <c r="B123" s="16"/>
      <c r="C123" s="18" t="s">
        <v>266</v>
      </c>
      <c r="D123" s="19">
        <f>SUM(D124,D125)</f>
        <v>95000</v>
      </c>
    </row>
    <row r="124" spans="1:4" ht="31.5">
      <c r="A124" s="44"/>
      <c r="B124" s="44">
        <v>200</v>
      </c>
      <c r="C124" s="18" t="s">
        <v>11</v>
      </c>
      <c r="D124" s="19">
        <v>25000</v>
      </c>
    </row>
    <row r="125" spans="1:4" ht="31.5">
      <c r="A125" s="127"/>
      <c r="B125" s="127">
        <v>600</v>
      </c>
      <c r="C125" s="18" t="s">
        <v>42</v>
      </c>
      <c r="D125" s="19">
        <v>70000</v>
      </c>
    </row>
    <row r="126" spans="1:4" s="8" customFormat="1" ht="63">
      <c r="A126" s="15" t="s">
        <v>267</v>
      </c>
      <c r="B126" s="15"/>
      <c r="C126" s="21" t="s">
        <v>299</v>
      </c>
      <c r="D126" s="13">
        <f>SUM(D127)</f>
        <v>103140</v>
      </c>
    </row>
    <row r="127" spans="1:4" s="8" customFormat="1" ht="31.5">
      <c r="A127" s="15" t="s">
        <v>268</v>
      </c>
      <c r="B127" s="15"/>
      <c r="C127" s="21" t="s">
        <v>269</v>
      </c>
      <c r="D127" s="13">
        <f>SUM(D129)</f>
        <v>103140</v>
      </c>
    </row>
    <row r="128" spans="1:4" ht="15.75">
      <c r="A128" s="37" t="s">
        <v>295</v>
      </c>
      <c r="B128" s="37"/>
      <c r="C128" s="40" t="s">
        <v>270</v>
      </c>
      <c r="D128" s="19">
        <f>SUM(D129)</f>
        <v>103140</v>
      </c>
    </row>
    <row r="129" spans="1:6" ht="31.5">
      <c r="A129" s="16"/>
      <c r="B129" s="16">
        <v>200</v>
      </c>
      <c r="C129" s="18" t="s">
        <v>11</v>
      </c>
      <c r="D129" s="19">
        <v>103140</v>
      </c>
    </row>
    <row r="130" spans="1:6" ht="15.75">
      <c r="A130" s="15" t="s">
        <v>114</v>
      </c>
      <c r="B130" s="15"/>
      <c r="C130" s="30" t="s">
        <v>115</v>
      </c>
      <c r="D130" s="13">
        <f>SUM(D131,D133,D135,D137,D139,D141,D143)</f>
        <v>809365.93</v>
      </c>
    </row>
    <row r="131" spans="1:6" ht="94.5">
      <c r="A131" s="16" t="s">
        <v>282</v>
      </c>
      <c r="B131" s="16"/>
      <c r="C131" s="22" t="s">
        <v>287</v>
      </c>
      <c r="D131" s="19">
        <f>SUM(D132)</f>
        <v>33600</v>
      </c>
    </row>
    <row r="132" spans="1:6" ht="31.5">
      <c r="A132" s="15"/>
      <c r="B132" s="16">
        <v>600</v>
      </c>
      <c r="C132" s="18" t="s">
        <v>42</v>
      </c>
      <c r="D132" s="19">
        <v>33600</v>
      </c>
    </row>
    <row r="133" spans="1:6" ht="31.5">
      <c r="A133" s="16" t="s">
        <v>116</v>
      </c>
      <c r="B133" s="16"/>
      <c r="C133" s="22" t="s">
        <v>117</v>
      </c>
      <c r="D133" s="19">
        <f>SUM(D134)</f>
        <v>60000</v>
      </c>
    </row>
    <row r="134" spans="1:6" ht="78.75">
      <c r="A134" s="16"/>
      <c r="B134" s="16">
        <v>100</v>
      </c>
      <c r="C134" s="18" t="s">
        <v>79</v>
      </c>
      <c r="D134" s="19">
        <v>60000</v>
      </c>
    </row>
    <row r="135" spans="1:6" ht="47.25">
      <c r="A135" s="16" t="s">
        <v>118</v>
      </c>
      <c r="B135" s="16"/>
      <c r="C135" s="22" t="s">
        <v>119</v>
      </c>
      <c r="D135" s="19">
        <f>SUM(D136)</f>
        <v>147224.16</v>
      </c>
    </row>
    <row r="136" spans="1:6" ht="15.75">
      <c r="A136" s="16"/>
      <c r="B136" s="16">
        <v>300</v>
      </c>
      <c r="C136" s="22" t="s">
        <v>120</v>
      </c>
      <c r="D136" s="19">
        <v>147224.16</v>
      </c>
    </row>
    <row r="137" spans="1:6" s="64" customFormat="1" ht="15.75">
      <c r="A137" s="71" t="s">
        <v>121</v>
      </c>
      <c r="B137" s="71"/>
      <c r="C137" s="72" t="s">
        <v>122</v>
      </c>
      <c r="D137" s="62">
        <f>SUM(D138)</f>
        <v>177207</v>
      </c>
    </row>
    <row r="138" spans="1:6" s="64" customFormat="1" ht="15.75">
      <c r="A138" s="61"/>
      <c r="B138" s="61">
        <v>800</v>
      </c>
      <c r="C138" s="73" t="s">
        <v>84</v>
      </c>
      <c r="D138" s="62">
        <v>177207</v>
      </c>
    </row>
    <row r="139" spans="1:6" ht="54.75" customHeight="1">
      <c r="A139" s="16" t="s">
        <v>123</v>
      </c>
      <c r="B139" s="16"/>
      <c r="C139" s="22" t="s">
        <v>283</v>
      </c>
      <c r="D139" s="19">
        <f>SUM(D140)</f>
        <v>170000</v>
      </c>
      <c r="F139" s="64"/>
    </row>
    <row r="140" spans="1:6" ht="15.75">
      <c r="A140" s="16"/>
      <c r="B140" s="16">
        <v>500</v>
      </c>
      <c r="C140" s="22" t="s">
        <v>12</v>
      </c>
      <c r="D140" s="19">
        <v>170000</v>
      </c>
      <c r="F140" s="64"/>
    </row>
    <row r="141" spans="1:6" ht="31.5">
      <c r="A141" s="16" t="s">
        <v>124</v>
      </c>
      <c r="B141" s="16"/>
      <c r="C141" s="22" t="s">
        <v>125</v>
      </c>
      <c r="D141" s="19">
        <f>SUM(D142:D142)</f>
        <v>220800</v>
      </c>
    </row>
    <row r="142" spans="1:6" ht="78.75">
      <c r="A142" s="16"/>
      <c r="B142" s="16">
        <v>100</v>
      </c>
      <c r="C142" s="18" t="s">
        <v>79</v>
      </c>
      <c r="D142" s="19">
        <v>220800</v>
      </c>
    </row>
    <row r="143" spans="1:6" ht="31.5">
      <c r="A143" s="121" t="s">
        <v>340</v>
      </c>
      <c r="B143" s="119"/>
      <c r="C143" s="122" t="s">
        <v>341</v>
      </c>
      <c r="D143" s="93">
        <f>D144</f>
        <v>534.77</v>
      </c>
    </row>
    <row r="144" spans="1:6" ht="31.5">
      <c r="A144" s="120"/>
      <c r="B144" s="120">
        <v>200</v>
      </c>
      <c r="C144" s="18" t="s">
        <v>11</v>
      </c>
      <c r="D144" s="19">
        <v>534.77</v>
      </c>
    </row>
    <row r="145" spans="1:4" ht="15.75">
      <c r="A145" s="15"/>
      <c r="B145" s="15"/>
      <c r="C145" s="30" t="s">
        <v>126</v>
      </c>
      <c r="D145" s="13">
        <f>SUM(D9,D50,D59,D72,D76,D120,D126,D130)</f>
        <v>14212334.77</v>
      </c>
    </row>
  </sheetData>
  <mergeCells count="5">
    <mergeCell ref="C1:D1"/>
    <mergeCell ref="B2:D2"/>
    <mergeCell ref="B3:D3"/>
    <mergeCell ref="B4:D4"/>
    <mergeCell ref="A6:D6"/>
  </mergeCells>
  <pageMargins left="0.70866141732283472" right="0.70866141732283472" top="0.74803149606299213" bottom="0.74803149606299213" header="0.31496062992125984" footer="0.31496062992125984"/>
  <pageSetup paperSize="9" scale="69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E17"/>
  <sheetViews>
    <sheetView workbookViewId="0">
      <selection activeCell="G11" sqref="G11"/>
    </sheetView>
  </sheetViews>
  <sheetFormatPr defaultRowHeight="15"/>
  <cols>
    <col min="1" max="1" width="6.140625" customWidth="1"/>
    <col min="2" max="2" width="40.7109375" customWidth="1"/>
    <col min="3" max="4" width="13.28515625" customWidth="1"/>
    <col min="5" max="5" width="13.42578125" customWidth="1"/>
  </cols>
  <sheetData>
    <row r="1" spans="1:5" ht="15.75">
      <c r="C1" s="140" t="s">
        <v>247</v>
      </c>
      <c r="D1" s="141"/>
      <c r="E1" s="141"/>
    </row>
    <row r="2" spans="1:5" ht="15.75">
      <c r="A2" s="3"/>
      <c r="B2" s="140" t="s">
        <v>217</v>
      </c>
      <c r="C2" s="141"/>
      <c r="D2" s="141"/>
      <c r="E2" s="141"/>
    </row>
    <row r="3" spans="1:5" ht="15.75">
      <c r="A3" s="3"/>
      <c r="B3" s="140" t="s">
        <v>218</v>
      </c>
      <c r="C3" s="141"/>
      <c r="D3" s="141"/>
      <c r="E3" s="141"/>
    </row>
    <row r="4" spans="1:5" ht="15.75">
      <c r="A4" s="3"/>
      <c r="B4" s="140" t="s">
        <v>350</v>
      </c>
      <c r="C4" s="141"/>
      <c r="D4" s="141"/>
      <c r="E4" s="141"/>
    </row>
    <row r="5" spans="1:5" ht="18" customHeight="1">
      <c r="A5" s="3"/>
      <c r="B5" s="3"/>
      <c r="C5" s="3"/>
    </row>
    <row r="6" spans="1:5" ht="45.75" customHeight="1">
      <c r="A6" s="145" t="s">
        <v>316</v>
      </c>
      <c r="B6" s="145"/>
      <c r="C6" s="145"/>
      <c r="D6" s="141"/>
      <c r="E6" s="141"/>
    </row>
    <row r="8" spans="1:5" ht="59.25" customHeight="1">
      <c r="A8" s="16" t="s">
        <v>178</v>
      </c>
      <c r="B8" s="16" t="s">
        <v>199</v>
      </c>
      <c r="C8" s="158" t="s">
        <v>200</v>
      </c>
      <c r="D8" s="158"/>
      <c r="E8" s="16" t="s">
        <v>181</v>
      </c>
    </row>
    <row r="9" spans="1:5" ht="15.75">
      <c r="A9" s="16">
        <v>1</v>
      </c>
      <c r="B9" s="22" t="s">
        <v>201</v>
      </c>
      <c r="C9" s="161"/>
      <c r="D9" s="162"/>
      <c r="E9" s="16" t="s">
        <v>202</v>
      </c>
    </row>
    <row r="10" spans="1:5" ht="15.75">
      <c r="A10" s="16">
        <v>2</v>
      </c>
      <c r="B10" s="22" t="s">
        <v>203</v>
      </c>
      <c r="C10" s="161"/>
      <c r="D10" s="162"/>
      <c r="E10" s="16" t="s">
        <v>202</v>
      </c>
    </row>
    <row r="11" spans="1:5" ht="31.5">
      <c r="A11" s="16">
        <v>3</v>
      </c>
      <c r="B11" s="22" t="s">
        <v>204</v>
      </c>
      <c r="C11" s="23">
        <v>0</v>
      </c>
      <c r="D11" s="23">
        <v>0</v>
      </c>
      <c r="E11" s="23">
        <v>0</v>
      </c>
    </row>
    <row r="12" spans="1:5" ht="31.5">
      <c r="A12" s="16">
        <v>4</v>
      </c>
      <c r="B12" s="22" t="s">
        <v>205</v>
      </c>
      <c r="C12" s="23">
        <v>0</v>
      </c>
      <c r="D12" s="23">
        <v>0</v>
      </c>
      <c r="E12" s="23">
        <v>0</v>
      </c>
    </row>
    <row r="13" spans="1:5" ht="63">
      <c r="A13" s="16">
        <v>5</v>
      </c>
      <c r="B13" s="22" t="s">
        <v>206</v>
      </c>
      <c r="C13" s="23">
        <v>0</v>
      </c>
      <c r="D13" s="23">
        <v>0</v>
      </c>
      <c r="E13" s="23">
        <v>0</v>
      </c>
    </row>
    <row r="14" spans="1:5" ht="78.75">
      <c r="A14" s="16">
        <v>6</v>
      </c>
      <c r="B14" s="22" t="s">
        <v>207</v>
      </c>
      <c r="C14" s="23">
        <v>0</v>
      </c>
      <c r="D14" s="23">
        <v>0</v>
      </c>
      <c r="E14" s="23">
        <v>0</v>
      </c>
    </row>
    <row r="15" spans="1:5" ht="63">
      <c r="A15" s="16">
        <v>7</v>
      </c>
      <c r="B15" s="22" t="s">
        <v>208</v>
      </c>
      <c r="C15" s="23">
        <v>0</v>
      </c>
      <c r="D15" s="23">
        <v>0</v>
      </c>
      <c r="E15" s="23">
        <v>0</v>
      </c>
    </row>
    <row r="16" spans="1:5" ht="15.75">
      <c r="A16" s="16">
        <v>8</v>
      </c>
      <c r="B16" s="22" t="s">
        <v>209</v>
      </c>
      <c r="C16" s="23">
        <v>0</v>
      </c>
      <c r="D16" s="23">
        <v>0</v>
      </c>
      <c r="E16" s="23">
        <v>0</v>
      </c>
    </row>
    <row r="17" spans="1:5" ht="15.75">
      <c r="A17" s="160" t="s">
        <v>126</v>
      </c>
      <c r="B17" s="160"/>
      <c r="C17" s="24">
        <v>0</v>
      </c>
      <c r="D17" s="24">
        <v>0</v>
      </c>
      <c r="E17" s="24">
        <v>0</v>
      </c>
    </row>
  </sheetData>
  <mergeCells count="9">
    <mergeCell ref="C8:D8"/>
    <mergeCell ref="A17:B17"/>
    <mergeCell ref="C1:E1"/>
    <mergeCell ref="B2:E2"/>
    <mergeCell ref="B3:E3"/>
    <mergeCell ref="B4:E4"/>
    <mergeCell ref="A6:E6"/>
    <mergeCell ref="C9:D9"/>
    <mergeCell ref="C10:D10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18"/>
  <sheetViews>
    <sheetView workbookViewId="0">
      <selection activeCell="B4" sqref="B4:I4"/>
    </sheetView>
  </sheetViews>
  <sheetFormatPr defaultRowHeight="15"/>
  <cols>
    <col min="1" max="1" width="7" customWidth="1"/>
    <col min="2" max="2" width="28.28515625" customWidth="1"/>
    <col min="5" max="5" width="12.140625" customWidth="1"/>
    <col min="9" max="9" width="2.42578125" customWidth="1"/>
  </cols>
  <sheetData>
    <row r="1" spans="1:9" ht="15.75">
      <c r="C1" s="140" t="s">
        <v>248</v>
      </c>
      <c r="D1" s="141"/>
      <c r="E1" s="141"/>
      <c r="F1" s="141"/>
      <c r="G1" s="141"/>
      <c r="H1" s="141"/>
      <c r="I1" s="141"/>
    </row>
    <row r="2" spans="1:9" ht="15.75">
      <c r="A2" s="3"/>
      <c r="B2" s="140" t="s">
        <v>217</v>
      </c>
      <c r="C2" s="141"/>
      <c r="D2" s="141"/>
      <c r="E2" s="141"/>
      <c r="F2" s="141"/>
      <c r="G2" s="141"/>
      <c r="H2" s="141"/>
      <c r="I2" s="141"/>
    </row>
    <row r="3" spans="1:9" ht="15.75">
      <c r="A3" s="3"/>
      <c r="B3" s="140" t="s">
        <v>218</v>
      </c>
      <c r="C3" s="141"/>
      <c r="D3" s="141"/>
      <c r="E3" s="141"/>
      <c r="F3" s="141"/>
      <c r="G3" s="141"/>
      <c r="H3" s="141"/>
      <c r="I3" s="141"/>
    </row>
    <row r="4" spans="1:9" ht="15.75">
      <c r="A4" s="3"/>
      <c r="B4" s="140" t="s">
        <v>350</v>
      </c>
      <c r="C4" s="141"/>
      <c r="D4" s="141"/>
      <c r="E4" s="141"/>
      <c r="F4" s="141"/>
      <c r="G4" s="141"/>
      <c r="H4" s="141"/>
      <c r="I4" s="141"/>
    </row>
    <row r="5" spans="1:9" ht="18" customHeight="1">
      <c r="A5" s="3"/>
      <c r="B5" s="3"/>
      <c r="C5" s="3"/>
    </row>
    <row r="6" spans="1:9" ht="45.75" customHeight="1">
      <c r="A6" s="145" t="s">
        <v>325</v>
      </c>
      <c r="B6" s="145"/>
      <c r="C6" s="145"/>
      <c r="D6" s="141"/>
      <c r="E6" s="141"/>
      <c r="F6" s="141"/>
      <c r="G6" s="141"/>
      <c r="H6" s="141"/>
      <c r="I6" s="141"/>
    </row>
    <row r="8" spans="1:9" ht="15.75">
      <c r="A8" s="158" t="s">
        <v>178</v>
      </c>
      <c r="B8" s="158" t="s">
        <v>199</v>
      </c>
      <c r="C8" s="158" t="s">
        <v>1</v>
      </c>
      <c r="D8" s="158"/>
      <c r="E8" s="158"/>
      <c r="F8" s="158" t="s">
        <v>300</v>
      </c>
      <c r="G8" s="158"/>
      <c r="H8" s="158"/>
      <c r="I8" s="158"/>
    </row>
    <row r="9" spans="1:9" ht="78.75" customHeight="1">
      <c r="A9" s="158"/>
      <c r="B9" s="158"/>
      <c r="C9" s="158" t="s">
        <v>200</v>
      </c>
      <c r="D9" s="158"/>
      <c r="E9" s="16" t="s">
        <v>210</v>
      </c>
      <c r="F9" s="158" t="s">
        <v>200</v>
      </c>
      <c r="G9" s="158"/>
      <c r="H9" s="158" t="s">
        <v>210</v>
      </c>
      <c r="I9" s="158"/>
    </row>
    <row r="10" spans="1:9" ht="31.5">
      <c r="A10" s="16">
        <v>1</v>
      </c>
      <c r="B10" s="22" t="s">
        <v>201</v>
      </c>
      <c r="C10" s="161"/>
      <c r="D10" s="162"/>
      <c r="E10" s="16" t="s">
        <v>202</v>
      </c>
      <c r="F10" s="161"/>
      <c r="G10" s="162"/>
      <c r="H10" s="158" t="s">
        <v>202</v>
      </c>
      <c r="I10" s="158"/>
    </row>
    <row r="11" spans="1:9" ht="15.75">
      <c r="A11" s="16">
        <v>2</v>
      </c>
      <c r="B11" s="22" t="s">
        <v>203</v>
      </c>
      <c r="C11" s="161"/>
      <c r="D11" s="162"/>
      <c r="E11" s="16" t="s">
        <v>202</v>
      </c>
      <c r="F11" s="161"/>
      <c r="G11" s="162"/>
      <c r="H11" s="158" t="s">
        <v>202</v>
      </c>
      <c r="I11" s="158"/>
    </row>
    <row r="12" spans="1:9" ht="31.5">
      <c r="A12" s="16">
        <v>3</v>
      </c>
      <c r="B12" s="22" t="s">
        <v>204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163">
        <v>0</v>
      </c>
      <c r="I12" s="163"/>
    </row>
    <row r="13" spans="1:9" ht="31.5">
      <c r="A13" s="16">
        <v>4</v>
      </c>
      <c r="B13" s="22" t="s">
        <v>205</v>
      </c>
      <c r="C13" s="23">
        <v>0</v>
      </c>
      <c r="D13" s="23">
        <v>0</v>
      </c>
      <c r="E13" s="23">
        <v>0</v>
      </c>
      <c r="F13" s="23">
        <v>0</v>
      </c>
      <c r="G13" s="23">
        <v>0</v>
      </c>
      <c r="H13" s="163">
        <v>0</v>
      </c>
      <c r="I13" s="163"/>
    </row>
    <row r="14" spans="1:9" ht="94.5">
      <c r="A14" s="16">
        <v>5</v>
      </c>
      <c r="B14" s="22" t="s">
        <v>206</v>
      </c>
      <c r="C14" s="23">
        <v>0</v>
      </c>
      <c r="D14" s="23">
        <v>0</v>
      </c>
      <c r="E14" s="23">
        <v>0</v>
      </c>
      <c r="F14" s="23">
        <v>0</v>
      </c>
      <c r="G14" s="23">
        <v>0</v>
      </c>
      <c r="H14" s="163">
        <v>0</v>
      </c>
      <c r="I14" s="163"/>
    </row>
    <row r="15" spans="1:9" ht="110.25">
      <c r="A15" s="16">
        <v>6</v>
      </c>
      <c r="B15" s="22" t="s">
        <v>207</v>
      </c>
      <c r="C15" s="23">
        <v>0</v>
      </c>
      <c r="D15" s="23">
        <v>0</v>
      </c>
      <c r="E15" s="23">
        <v>0</v>
      </c>
      <c r="F15" s="23">
        <v>0</v>
      </c>
      <c r="G15" s="23">
        <v>0</v>
      </c>
      <c r="H15" s="163">
        <v>0</v>
      </c>
      <c r="I15" s="163"/>
    </row>
    <row r="16" spans="1:9" ht="94.5">
      <c r="A16" s="16">
        <v>7</v>
      </c>
      <c r="B16" s="22" t="s">
        <v>208</v>
      </c>
      <c r="C16" s="23">
        <v>0</v>
      </c>
      <c r="D16" s="23">
        <v>0</v>
      </c>
      <c r="E16" s="23">
        <v>0</v>
      </c>
      <c r="F16" s="23">
        <v>0</v>
      </c>
      <c r="G16" s="23">
        <v>0</v>
      </c>
      <c r="H16" s="163">
        <v>0</v>
      </c>
      <c r="I16" s="163"/>
    </row>
    <row r="17" spans="1:9" ht="31.5">
      <c r="A17" s="16">
        <v>8</v>
      </c>
      <c r="B17" s="22" t="s">
        <v>209</v>
      </c>
      <c r="C17" s="23">
        <v>0</v>
      </c>
      <c r="D17" s="23">
        <v>0</v>
      </c>
      <c r="E17" s="23">
        <v>0</v>
      </c>
      <c r="F17" s="23">
        <v>0</v>
      </c>
      <c r="G17" s="23">
        <v>0</v>
      </c>
      <c r="H17" s="164">
        <v>0</v>
      </c>
      <c r="I17" s="165"/>
    </row>
    <row r="18" spans="1:9" ht="15.75">
      <c r="A18" s="160" t="s">
        <v>126</v>
      </c>
      <c r="B18" s="160"/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166">
        <v>0</v>
      </c>
      <c r="I18" s="165"/>
    </row>
  </sheetData>
  <mergeCells count="26">
    <mergeCell ref="H16:I16"/>
    <mergeCell ref="A18:B18"/>
    <mergeCell ref="H10:I10"/>
    <mergeCell ref="H11:I11"/>
    <mergeCell ref="H12:I12"/>
    <mergeCell ref="H13:I13"/>
    <mergeCell ref="H14:I14"/>
    <mergeCell ref="H15:I15"/>
    <mergeCell ref="C10:D10"/>
    <mergeCell ref="C11:D11"/>
    <mergeCell ref="F10:G10"/>
    <mergeCell ref="F11:G11"/>
    <mergeCell ref="H17:I17"/>
    <mergeCell ref="H18:I18"/>
    <mergeCell ref="A8:A9"/>
    <mergeCell ref="B8:B9"/>
    <mergeCell ref="C8:E8"/>
    <mergeCell ref="F8:I8"/>
    <mergeCell ref="C9:D9"/>
    <mergeCell ref="F9:G9"/>
    <mergeCell ref="H9:I9"/>
    <mergeCell ref="C1:I1"/>
    <mergeCell ref="B2:I2"/>
    <mergeCell ref="B3:I3"/>
    <mergeCell ref="B4:I4"/>
    <mergeCell ref="A6:I6"/>
  </mergeCells>
  <pageMargins left="0.9055118110236221" right="0.31496062992125984" top="0.35433070866141736" bottom="0.35433070866141736" header="0.31496062992125984" footer="0.31496062992125984"/>
  <pageSetup paperSize="9" scale="90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13"/>
  <sheetViews>
    <sheetView workbookViewId="0">
      <selection activeCell="B4" sqref="B4:E4"/>
    </sheetView>
  </sheetViews>
  <sheetFormatPr defaultRowHeight="15"/>
  <cols>
    <col min="1" max="1" width="6.7109375" customWidth="1"/>
    <col min="2" max="2" width="46" customWidth="1"/>
    <col min="3" max="5" width="16.7109375" customWidth="1"/>
  </cols>
  <sheetData>
    <row r="1" spans="1:5" ht="15.75">
      <c r="C1" s="140" t="s">
        <v>249</v>
      </c>
      <c r="D1" s="141"/>
      <c r="E1" s="141"/>
    </row>
    <row r="2" spans="1:5" ht="15.75">
      <c r="A2" s="3"/>
      <c r="B2" s="140" t="s">
        <v>217</v>
      </c>
      <c r="C2" s="141"/>
      <c r="D2" s="141"/>
      <c r="E2" s="141"/>
    </row>
    <row r="3" spans="1:5" ht="15.75">
      <c r="A3" s="3"/>
      <c r="B3" s="140" t="s">
        <v>218</v>
      </c>
      <c r="C3" s="141"/>
      <c r="D3" s="141"/>
      <c r="E3" s="141"/>
    </row>
    <row r="4" spans="1:5" ht="15.75">
      <c r="A4" s="3"/>
      <c r="B4" s="140" t="s">
        <v>350</v>
      </c>
      <c r="C4" s="141"/>
      <c r="D4" s="141"/>
      <c r="E4" s="141"/>
    </row>
    <row r="5" spans="1:5" ht="18" customHeight="1">
      <c r="A5" s="3"/>
      <c r="B5" s="3"/>
      <c r="C5" s="3"/>
    </row>
    <row r="6" spans="1:5" ht="45.75" customHeight="1">
      <c r="A6" s="145" t="s">
        <v>323</v>
      </c>
      <c r="B6" s="145"/>
      <c r="C6" s="145"/>
      <c r="D6" s="141"/>
      <c r="E6" s="141"/>
    </row>
    <row r="8" spans="1:5" ht="15.75">
      <c r="A8" s="167" t="s">
        <v>211</v>
      </c>
      <c r="B8" s="167" t="s">
        <v>4</v>
      </c>
      <c r="C8" s="167" t="s">
        <v>0</v>
      </c>
      <c r="D8" s="167"/>
      <c r="E8" s="167"/>
    </row>
    <row r="9" spans="1:5" ht="15.75">
      <c r="A9" s="167"/>
      <c r="B9" s="167"/>
      <c r="C9" s="167" t="s">
        <v>212</v>
      </c>
      <c r="D9" s="167" t="s">
        <v>213</v>
      </c>
      <c r="E9" s="167"/>
    </row>
    <row r="10" spans="1:5" ht="31.5">
      <c r="A10" s="167"/>
      <c r="B10" s="167"/>
      <c r="C10" s="167"/>
      <c r="D10" s="2" t="s">
        <v>214</v>
      </c>
      <c r="E10" s="2" t="s">
        <v>215</v>
      </c>
    </row>
    <row r="11" spans="1:5" ht="47.25">
      <c r="A11" s="2">
        <v>1</v>
      </c>
      <c r="B11" s="18" t="s">
        <v>216</v>
      </c>
      <c r="C11" s="19">
        <f>SUM(D11:E11)</f>
        <v>1082709</v>
      </c>
      <c r="D11" s="19">
        <v>0</v>
      </c>
      <c r="E11" s="19">
        <v>1082709</v>
      </c>
    </row>
    <row r="12" spans="1:5" ht="78.75">
      <c r="A12" s="2">
        <v>2</v>
      </c>
      <c r="B12" s="20" t="s">
        <v>280</v>
      </c>
      <c r="C12" s="19">
        <v>565591</v>
      </c>
      <c r="D12" s="19">
        <v>0</v>
      </c>
      <c r="E12" s="19">
        <v>565591</v>
      </c>
    </row>
    <row r="13" spans="1:5" ht="15.75">
      <c r="A13" s="14"/>
      <c r="B13" s="21" t="s">
        <v>126</v>
      </c>
      <c r="C13" s="13">
        <f>SUM(C11:C12)</f>
        <v>1648300</v>
      </c>
      <c r="D13" s="13">
        <f>SUM(D11:D12)</f>
        <v>0</v>
      </c>
      <c r="E13" s="13">
        <f>SUM(E11:E12)</f>
        <v>1648300</v>
      </c>
    </row>
  </sheetData>
  <mergeCells count="10">
    <mergeCell ref="A8:A10"/>
    <mergeCell ref="B8:B10"/>
    <mergeCell ref="C8:E8"/>
    <mergeCell ref="C9:C10"/>
    <mergeCell ref="D9:E9"/>
    <mergeCell ref="C1:E1"/>
    <mergeCell ref="B2:E2"/>
    <mergeCell ref="B3:E3"/>
    <mergeCell ref="B4:E4"/>
    <mergeCell ref="A6:E6"/>
  </mergeCells>
  <pageMargins left="0.7" right="0.7" top="0.75" bottom="0.75" header="0.3" footer="0.3"/>
  <pageSetup paperSize="9" scale="85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E16"/>
  <sheetViews>
    <sheetView workbookViewId="0">
      <selection activeCell="A14" sqref="A14:E14"/>
    </sheetView>
  </sheetViews>
  <sheetFormatPr defaultRowHeight="15"/>
  <cols>
    <col min="1" max="1" width="6.85546875" customWidth="1"/>
    <col min="2" max="2" width="46.28515625" customWidth="1"/>
    <col min="3" max="5" width="15.140625" customWidth="1"/>
  </cols>
  <sheetData>
    <row r="1" spans="1:5" ht="15.75">
      <c r="C1" s="140" t="s">
        <v>250</v>
      </c>
      <c r="D1" s="141"/>
      <c r="E1" s="141"/>
    </row>
    <row r="2" spans="1:5" ht="15.75">
      <c r="A2" s="3"/>
      <c r="B2" s="140" t="s">
        <v>217</v>
      </c>
      <c r="C2" s="141"/>
      <c r="D2" s="141"/>
      <c r="E2" s="141"/>
    </row>
    <row r="3" spans="1:5" ht="15.75">
      <c r="A3" s="3"/>
      <c r="B3" s="140" t="s">
        <v>218</v>
      </c>
      <c r="C3" s="141"/>
      <c r="D3" s="141"/>
      <c r="E3" s="141"/>
    </row>
    <row r="4" spans="1:5" ht="15.75">
      <c r="A4" s="3"/>
      <c r="B4" s="140" t="s">
        <v>350</v>
      </c>
      <c r="C4" s="141"/>
      <c r="D4" s="141"/>
      <c r="E4" s="141"/>
    </row>
    <row r="5" spans="1:5" ht="18" customHeight="1">
      <c r="A5" s="3"/>
      <c r="B5" s="3"/>
      <c r="C5" s="3"/>
    </row>
    <row r="6" spans="1:5" ht="45.75" customHeight="1">
      <c r="A6" s="145" t="s">
        <v>324</v>
      </c>
      <c r="B6" s="145"/>
      <c r="C6" s="145"/>
      <c r="D6" s="141"/>
      <c r="E6" s="141"/>
    </row>
    <row r="8" spans="1:5" ht="15.75">
      <c r="A8" s="167" t="s">
        <v>211</v>
      </c>
      <c r="B8" s="167" t="s">
        <v>4</v>
      </c>
      <c r="C8" s="167" t="s">
        <v>0</v>
      </c>
      <c r="D8" s="167"/>
      <c r="E8" s="167"/>
    </row>
    <row r="9" spans="1:5" ht="15.75">
      <c r="A9" s="167"/>
      <c r="B9" s="167"/>
      <c r="C9" s="167" t="s">
        <v>212</v>
      </c>
      <c r="D9" s="167" t="s">
        <v>213</v>
      </c>
      <c r="E9" s="167"/>
    </row>
    <row r="10" spans="1:5" ht="31.5">
      <c r="A10" s="167"/>
      <c r="B10" s="167"/>
      <c r="C10" s="167"/>
      <c r="D10" s="2" t="s">
        <v>214</v>
      </c>
      <c r="E10" s="2" t="s">
        <v>215</v>
      </c>
    </row>
    <row r="11" spans="1:5" ht="15.75">
      <c r="A11" s="144" t="s">
        <v>1</v>
      </c>
      <c r="B11" s="144"/>
      <c r="C11" s="144"/>
      <c r="D11" s="144"/>
      <c r="E11" s="144"/>
    </row>
    <row r="12" spans="1:5" ht="47.25">
      <c r="A12" s="2">
        <v>1</v>
      </c>
      <c r="B12" s="18" t="s">
        <v>216</v>
      </c>
      <c r="C12" s="19">
        <f>SUM(D12:E12)</f>
        <v>1667900</v>
      </c>
      <c r="D12" s="19">
        <v>0</v>
      </c>
      <c r="E12" s="19">
        <v>1667900</v>
      </c>
    </row>
    <row r="13" spans="1:5" ht="15.75">
      <c r="A13" s="14"/>
      <c r="B13" s="21" t="s">
        <v>126</v>
      </c>
      <c r="C13" s="13">
        <f>SUM(C12)</f>
        <v>1667900</v>
      </c>
      <c r="D13" s="13">
        <f>SUM(D12)</f>
        <v>0</v>
      </c>
      <c r="E13" s="13">
        <f>SUM(E12)</f>
        <v>1667900</v>
      </c>
    </row>
    <row r="14" spans="1:5" s="7" customFormat="1" ht="15.75">
      <c r="A14" s="144" t="s">
        <v>300</v>
      </c>
      <c r="B14" s="144"/>
      <c r="C14" s="144"/>
      <c r="D14" s="144"/>
      <c r="E14" s="144"/>
    </row>
    <row r="15" spans="1:5" ht="47.25">
      <c r="A15" s="2">
        <v>1</v>
      </c>
      <c r="B15" s="18" t="s">
        <v>216</v>
      </c>
      <c r="C15" s="19">
        <f>SUM(D15:E15)</f>
        <v>1732800</v>
      </c>
      <c r="D15" s="19">
        <v>0</v>
      </c>
      <c r="E15" s="19">
        <v>1732800</v>
      </c>
    </row>
    <row r="16" spans="1:5" ht="15.75">
      <c r="A16" s="14"/>
      <c r="B16" s="21" t="s">
        <v>126</v>
      </c>
      <c r="C16" s="13">
        <f>SUM(C15)</f>
        <v>1732800</v>
      </c>
      <c r="D16" s="13">
        <f>SUM(D15)</f>
        <v>0</v>
      </c>
      <c r="E16" s="13">
        <f>SUM(E15)</f>
        <v>1732800</v>
      </c>
    </row>
  </sheetData>
  <mergeCells count="12">
    <mergeCell ref="A14:E14"/>
    <mergeCell ref="A8:A10"/>
    <mergeCell ref="B8:B10"/>
    <mergeCell ref="C8:E8"/>
    <mergeCell ref="C9:C10"/>
    <mergeCell ref="D9:E9"/>
    <mergeCell ref="A11:E11"/>
    <mergeCell ref="C1:E1"/>
    <mergeCell ref="B2:E2"/>
    <mergeCell ref="B3:E3"/>
    <mergeCell ref="B4:E4"/>
    <mergeCell ref="A6:E6"/>
  </mergeCells>
  <pageMargins left="0.7" right="0.7" top="0.75" bottom="0.75" header="0.3" footer="0.3"/>
  <pageSetup paperSize="9" scale="8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19"/>
  <sheetViews>
    <sheetView zoomScale="80" zoomScaleNormal="80" workbookViewId="0">
      <selection activeCell="B4" sqref="B4:E4"/>
    </sheetView>
  </sheetViews>
  <sheetFormatPr defaultRowHeight="15"/>
  <cols>
    <col min="1" max="1" width="18.28515625" customWidth="1"/>
    <col min="3" max="3" width="45.42578125" customWidth="1"/>
    <col min="4" max="5" width="15.5703125" customWidth="1"/>
  </cols>
  <sheetData>
    <row r="1" spans="1:5" ht="15.75">
      <c r="C1" s="140" t="s">
        <v>221</v>
      </c>
      <c r="D1" s="141"/>
      <c r="E1" s="141"/>
    </row>
    <row r="2" spans="1:5" ht="15.75">
      <c r="A2" s="3"/>
      <c r="B2" s="140" t="s">
        <v>217</v>
      </c>
      <c r="C2" s="141"/>
      <c r="D2" s="141"/>
      <c r="E2" s="141"/>
    </row>
    <row r="3" spans="1:5" ht="15.75">
      <c r="A3" s="3"/>
      <c r="B3" s="140" t="s">
        <v>218</v>
      </c>
      <c r="C3" s="141"/>
      <c r="D3" s="141"/>
      <c r="E3" s="141"/>
    </row>
    <row r="4" spans="1:5" ht="15.75">
      <c r="A4" s="3"/>
      <c r="B4" s="140" t="s">
        <v>350</v>
      </c>
      <c r="C4" s="141"/>
      <c r="D4" s="141"/>
      <c r="E4" s="141"/>
    </row>
    <row r="5" spans="1:5" ht="18" customHeight="1">
      <c r="A5" s="3"/>
      <c r="B5" s="3"/>
      <c r="C5" s="3"/>
    </row>
    <row r="6" spans="1:5" ht="59.25" customHeight="1">
      <c r="A6" s="145" t="s">
        <v>302</v>
      </c>
      <c r="B6" s="145"/>
      <c r="C6" s="145"/>
      <c r="D6" s="141"/>
      <c r="E6" s="141"/>
    </row>
    <row r="8" spans="1:5" ht="30.75" customHeight="1">
      <c r="A8" s="144" t="s">
        <v>2</v>
      </c>
      <c r="B8" s="144" t="s">
        <v>3</v>
      </c>
      <c r="C8" s="144" t="s">
        <v>4</v>
      </c>
      <c r="D8" s="144" t="s">
        <v>0</v>
      </c>
      <c r="E8" s="144"/>
    </row>
    <row r="9" spans="1:5" ht="15.75">
      <c r="A9" s="144"/>
      <c r="B9" s="144"/>
      <c r="C9" s="144"/>
      <c r="D9" s="46" t="s">
        <v>1</v>
      </c>
      <c r="E9" s="46" t="s">
        <v>300</v>
      </c>
    </row>
    <row r="10" spans="1:5" ht="63">
      <c r="A10" s="111" t="s">
        <v>5</v>
      </c>
      <c r="B10" s="111"/>
      <c r="C10" s="36" t="s">
        <v>6</v>
      </c>
      <c r="D10" s="93">
        <f>SUM(D11,D15,D40)</f>
        <v>3241027.2</v>
      </c>
      <c r="E10" s="93">
        <f>SUM(E11,E15,E40)</f>
        <v>3326738.16</v>
      </c>
    </row>
    <row r="11" spans="1:5" ht="63">
      <c r="A11" s="135" t="s">
        <v>7</v>
      </c>
      <c r="B11" s="135"/>
      <c r="C11" s="36" t="s">
        <v>8</v>
      </c>
      <c r="D11" s="85">
        <f t="shared" ref="D11:E13" si="0">D12</f>
        <v>141517</v>
      </c>
      <c r="E11" s="85">
        <f t="shared" si="0"/>
        <v>185540</v>
      </c>
    </row>
    <row r="12" spans="1:5" ht="15.75">
      <c r="A12" s="135" t="s">
        <v>9</v>
      </c>
      <c r="B12" s="135"/>
      <c r="C12" s="134" t="s">
        <v>10</v>
      </c>
      <c r="D12" s="85">
        <f t="shared" si="0"/>
        <v>141517</v>
      </c>
      <c r="E12" s="85">
        <f t="shared" si="0"/>
        <v>185540</v>
      </c>
    </row>
    <row r="13" spans="1:5" ht="31.5">
      <c r="A13" s="37" t="s">
        <v>344</v>
      </c>
      <c r="B13" s="37"/>
      <c r="C13" s="45" t="s">
        <v>345</v>
      </c>
      <c r="D13" s="137">
        <f t="shared" si="0"/>
        <v>141517</v>
      </c>
      <c r="E13" s="137">
        <f t="shared" si="0"/>
        <v>185540</v>
      </c>
    </row>
    <row r="14" spans="1:5" ht="47.25">
      <c r="A14" s="136"/>
      <c r="B14" s="136">
        <v>200</v>
      </c>
      <c r="C14" s="18" t="s">
        <v>11</v>
      </c>
      <c r="D14" s="137">
        <v>141517</v>
      </c>
      <c r="E14" s="138">
        <v>185540</v>
      </c>
    </row>
    <row r="15" spans="1:5" ht="47.25">
      <c r="A15" s="83" t="s">
        <v>13</v>
      </c>
      <c r="B15" s="83"/>
      <c r="C15" s="84" t="s">
        <v>14</v>
      </c>
      <c r="D15" s="85">
        <f>SUM(D16,D19,D28,D31)</f>
        <v>1431610.2</v>
      </c>
      <c r="E15" s="13">
        <f>SUM(E16,E19,E28,E31)</f>
        <v>1408398.16</v>
      </c>
    </row>
    <row r="16" spans="1:5" ht="31.5">
      <c r="A16" s="15" t="s">
        <v>15</v>
      </c>
      <c r="B16" s="15"/>
      <c r="C16" s="30" t="s">
        <v>16</v>
      </c>
      <c r="D16" s="13">
        <f>SUM(D17)</f>
        <v>55956</v>
      </c>
      <c r="E16" s="13">
        <f>SUM(E17)</f>
        <v>55956</v>
      </c>
    </row>
    <row r="17" spans="1:5" ht="31.5">
      <c r="A17" s="16" t="s">
        <v>288</v>
      </c>
      <c r="B17" s="16"/>
      <c r="C17" s="22" t="s">
        <v>298</v>
      </c>
      <c r="D17" s="19">
        <f>SUM(D18)</f>
        <v>55956</v>
      </c>
      <c r="E17" s="19">
        <f>SUM(E18)</f>
        <v>55956</v>
      </c>
    </row>
    <row r="18" spans="1:5" ht="47.25">
      <c r="A18" s="16"/>
      <c r="B18" s="16">
        <v>200</v>
      </c>
      <c r="C18" s="18" t="s">
        <v>11</v>
      </c>
      <c r="D18" s="19">
        <v>55956</v>
      </c>
      <c r="E18" s="19">
        <v>55956</v>
      </c>
    </row>
    <row r="19" spans="1:5" ht="31.5">
      <c r="A19" s="15" t="s">
        <v>17</v>
      </c>
      <c r="B19" s="15"/>
      <c r="C19" s="30" t="s">
        <v>18</v>
      </c>
      <c r="D19" s="13">
        <f>SUM(D20,D22,D24,D26)</f>
        <v>1181884</v>
      </c>
      <c r="E19" s="56">
        <f>SUM(E20,E22,E24,E26)</f>
        <v>1168559</v>
      </c>
    </row>
    <row r="20" spans="1:5" ht="31.5">
      <c r="A20" s="16" t="s">
        <v>289</v>
      </c>
      <c r="B20" s="16"/>
      <c r="C20" s="22" t="s">
        <v>19</v>
      </c>
      <c r="D20" s="19">
        <f>SUM(D21)</f>
        <v>145488</v>
      </c>
      <c r="E20" s="19">
        <f>SUM(E21)</f>
        <v>145488</v>
      </c>
    </row>
    <row r="21" spans="1:5" ht="47.25">
      <c r="A21" s="16"/>
      <c r="B21" s="16">
        <v>200</v>
      </c>
      <c r="C21" s="18" t="s">
        <v>11</v>
      </c>
      <c r="D21" s="19">
        <v>145488</v>
      </c>
      <c r="E21" s="19">
        <v>145488</v>
      </c>
    </row>
    <row r="22" spans="1:5" ht="31.5">
      <c r="A22" s="2" t="s">
        <v>290</v>
      </c>
      <c r="B22" s="2"/>
      <c r="C22" s="18" t="s">
        <v>20</v>
      </c>
      <c r="D22" s="19">
        <f>SUM(D23)</f>
        <v>944980</v>
      </c>
      <c r="E22" s="19">
        <f>SUM(E23)</f>
        <v>944980</v>
      </c>
    </row>
    <row r="23" spans="1:5" ht="47.25">
      <c r="A23" s="2"/>
      <c r="B23" s="16">
        <v>200</v>
      </c>
      <c r="C23" s="18" t="s">
        <v>11</v>
      </c>
      <c r="D23" s="19">
        <v>944980</v>
      </c>
      <c r="E23" s="19">
        <v>944980</v>
      </c>
    </row>
    <row r="24" spans="1:5" ht="31.5">
      <c r="A24" s="59" t="s">
        <v>291</v>
      </c>
      <c r="B24" s="59"/>
      <c r="C24" s="18" t="s">
        <v>21</v>
      </c>
      <c r="D24" s="19">
        <f>SUM(D25)</f>
        <v>50000</v>
      </c>
      <c r="E24" s="19">
        <f>SUM(E25)</f>
        <v>50000</v>
      </c>
    </row>
    <row r="25" spans="1:5" ht="47.25">
      <c r="A25" s="59"/>
      <c r="B25" s="57">
        <v>200</v>
      </c>
      <c r="C25" s="18" t="s">
        <v>11</v>
      </c>
      <c r="D25" s="19">
        <v>50000</v>
      </c>
      <c r="E25" s="19">
        <v>50000</v>
      </c>
    </row>
    <row r="26" spans="1:5" ht="47.25">
      <c r="A26" s="59" t="s">
        <v>292</v>
      </c>
      <c r="B26" s="59"/>
      <c r="C26" s="18" t="s">
        <v>293</v>
      </c>
      <c r="D26" s="19">
        <f>SUM(D27)</f>
        <v>41416</v>
      </c>
      <c r="E26" s="19">
        <f>SUM(E27)</f>
        <v>28091</v>
      </c>
    </row>
    <row r="27" spans="1:5" ht="47.25">
      <c r="A27" s="59"/>
      <c r="B27" s="57">
        <v>200</v>
      </c>
      <c r="C27" s="18" t="s">
        <v>11</v>
      </c>
      <c r="D27" s="19">
        <v>41416</v>
      </c>
      <c r="E27" s="19">
        <v>28091</v>
      </c>
    </row>
    <row r="28" spans="1:5" ht="15.75">
      <c r="A28" s="15" t="s">
        <v>22</v>
      </c>
      <c r="B28" s="15"/>
      <c r="C28" s="30" t="s">
        <v>23</v>
      </c>
      <c r="D28" s="13">
        <f>SUM(D29)</f>
        <v>15000</v>
      </c>
      <c r="E28" s="13">
        <f>SUM(E29)</f>
        <v>15000</v>
      </c>
    </row>
    <row r="29" spans="1:5" ht="15.75">
      <c r="A29" s="16" t="s">
        <v>294</v>
      </c>
      <c r="B29" s="16"/>
      <c r="C29" s="22" t="s">
        <v>24</v>
      </c>
      <c r="D29" s="19">
        <f>SUM(D30)</f>
        <v>15000</v>
      </c>
      <c r="E29" s="19">
        <f>SUM(E30)</f>
        <v>15000</v>
      </c>
    </row>
    <row r="30" spans="1:5" ht="47.25">
      <c r="A30" s="16"/>
      <c r="B30" s="16">
        <v>200</v>
      </c>
      <c r="C30" s="18" t="s">
        <v>11</v>
      </c>
      <c r="D30" s="19">
        <v>15000</v>
      </c>
      <c r="E30" s="19">
        <v>15000</v>
      </c>
    </row>
    <row r="31" spans="1:5" ht="31.5">
      <c r="A31" s="15" t="s">
        <v>25</v>
      </c>
      <c r="B31" s="15"/>
      <c r="C31" s="30" t="s">
        <v>26</v>
      </c>
      <c r="D31" s="13">
        <f>SUM(D32,D34,D36,D38)</f>
        <v>178770.2</v>
      </c>
      <c r="E31" s="93">
        <f>SUM(E32,E34,E36,E38)</f>
        <v>168883.16</v>
      </c>
    </row>
    <row r="32" spans="1:5" ht="31.5">
      <c r="A32" s="16" t="s">
        <v>27</v>
      </c>
      <c r="B32" s="16"/>
      <c r="C32" s="22" t="s">
        <v>251</v>
      </c>
      <c r="D32" s="19">
        <f>SUM(D33)</f>
        <v>49080.2</v>
      </c>
      <c r="E32" s="19">
        <f>SUM(E33)</f>
        <v>39193.160000000003</v>
      </c>
    </row>
    <row r="33" spans="1:5" ht="47.25">
      <c r="A33" s="16"/>
      <c r="B33" s="16">
        <v>200</v>
      </c>
      <c r="C33" s="18" t="s">
        <v>11</v>
      </c>
      <c r="D33" s="19">
        <v>49080.2</v>
      </c>
      <c r="E33" s="19">
        <v>39193.160000000003</v>
      </c>
    </row>
    <row r="34" spans="1:5" s="64" customFormat="1" ht="63">
      <c r="A34" s="61" t="s">
        <v>28</v>
      </c>
      <c r="B34" s="61"/>
      <c r="C34" s="73" t="s">
        <v>304</v>
      </c>
      <c r="D34" s="62">
        <f>SUM(D35)</f>
        <v>48400</v>
      </c>
      <c r="E34" s="62">
        <f>SUM(E35)</f>
        <v>48400</v>
      </c>
    </row>
    <row r="35" spans="1:5" s="64" customFormat="1" ht="47.25">
      <c r="A35" s="61"/>
      <c r="B35" s="61">
        <v>200</v>
      </c>
      <c r="C35" s="65" t="s">
        <v>11</v>
      </c>
      <c r="D35" s="62">
        <v>48400</v>
      </c>
      <c r="E35" s="62">
        <v>48400</v>
      </c>
    </row>
    <row r="36" spans="1:5" ht="31.5">
      <c r="A36" s="16" t="s">
        <v>29</v>
      </c>
      <c r="B36" s="16"/>
      <c r="C36" s="22" t="s">
        <v>30</v>
      </c>
      <c r="D36" s="19">
        <f>SUM(D37)</f>
        <v>31290</v>
      </c>
      <c r="E36" s="19">
        <f>SUM(E37)</f>
        <v>31290</v>
      </c>
    </row>
    <row r="37" spans="1:5" ht="47.25">
      <c r="A37" s="16"/>
      <c r="B37" s="16">
        <v>200</v>
      </c>
      <c r="C37" s="18" t="s">
        <v>11</v>
      </c>
      <c r="D37" s="19">
        <v>31290</v>
      </c>
      <c r="E37" s="19">
        <v>31290</v>
      </c>
    </row>
    <row r="38" spans="1:5" ht="31.5">
      <c r="A38" s="16" t="s">
        <v>252</v>
      </c>
      <c r="B38" s="16"/>
      <c r="C38" s="22" t="s">
        <v>253</v>
      </c>
      <c r="D38" s="19">
        <f>SUM(D39)</f>
        <v>50000</v>
      </c>
      <c r="E38" s="19">
        <f>SUM(E39)</f>
        <v>50000</v>
      </c>
    </row>
    <row r="39" spans="1:5" ht="47.25">
      <c r="A39" s="16"/>
      <c r="B39" s="16">
        <v>200</v>
      </c>
      <c r="C39" s="18" t="s">
        <v>11</v>
      </c>
      <c r="D39" s="19">
        <v>50000</v>
      </c>
      <c r="E39" s="19">
        <v>50000</v>
      </c>
    </row>
    <row r="40" spans="1:5" ht="78.75">
      <c r="A40" s="14" t="s">
        <v>31</v>
      </c>
      <c r="B40" s="14"/>
      <c r="C40" s="21" t="s">
        <v>32</v>
      </c>
      <c r="D40" s="13">
        <f t="shared" ref="D40:E42" si="1">SUM(D41)</f>
        <v>1667900</v>
      </c>
      <c r="E40" s="13">
        <f t="shared" si="1"/>
        <v>1732800</v>
      </c>
    </row>
    <row r="41" spans="1:5" ht="63">
      <c r="A41" s="15" t="s">
        <v>33</v>
      </c>
      <c r="B41" s="15"/>
      <c r="C41" s="30" t="s">
        <v>34</v>
      </c>
      <c r="D41" s="13">
        <f t="shared" si="1"/>
        <v>1667900</v>
      </c>
      <c r="E41" s="13">
        <f t="shared" si="1"/>
        <v>1732800</v>
      </c>
    </row>
    <row r="42" spans="1:5" ht="47.25">
      <c r="A42" s="16" t="s">
        <v>254</v>
      </c>
      <c r="B42" s="16"/>
      <c r="C42" s="22" t="s">
        <v>35</v>
      </c>
      <c r="D42" s="19">
        <f t="shared" si="1"/>
        <v>1667900</v>
      </c>
      <c r="E42" s="19">
        <f t="shared" si="1"/>
        <v>1732800</v>
      </c>
    </row>
    <row r="43" spans="1:5" ht="47.25">
      <c r="A43" s="16"/>
      <c r="B43" s="16">
        <v>200</v>
      </c>
      <c r="C43" s="18" t="s">
        <v>11</v>
      </c>
      <c r="D43" s="19">
        <v>1667900</v>
      </c>
      <c r="E43" s="19">
        <v>1732800</v>
      </c>
    </row>
    <row r="44" spans="1:5" s="64" customFormat="1" ht="63">
      <c r="A44" s="74" t="s">
        <v>36</v>
      </c>
      <c r="B44" s="74"/>
      <c r="C44" s="76" t="s">
        <v>37</v>
      </c>
      <c r="D44" s="77">
        <f>SUM(D45,D49)</f>
        <v>5050857</v>
      </c>
      <c r="E44" s="77">
        <f>SUM(E45,E49)</f>
        <v>5050857</v>
      </c>
    </row>
    <row r="45" spans="1:5" s="64" customFormat="1" ht="78.75">
      <c r="A45" s="74" t="s">
        <v>38</v>
      </c>
      <c r="B45" s="74"/>
      <c r="C45" s="76" t="s">
        <v>39</v>
      </c>
      <c r="D45" s="77">
        <f t="shared" ref="D45:E47" si="2">SUM(D46)</f>
        <v>4687064</v>
      </c>
      <c r="E45" s="77">
        <f t="shared" si="2"/>
        <v>4687064</v>
      </c>
    </row>
    <row r="46" spans="1:5" s="64" customFormat="1" ht="47.25">
      <c r="A46" s="74" t="s">
        <v>40</v>
      </c>
      <c r="B46" s="76"/>
      <c r="C46" s="76" t="s">
        <v>41</v>
      </c>
      <c r="D46" s="77">
        <f t="shared" si="2"/>
        <v>4687064</v>
      </c>
      <c r="E46" s="77">
        <f t="shared" si="2"/>
        <v>4687064</v>
      </c>
    </row>
    <row r="47" spans="1:5" s="64" customFormat="1" ht="63">
      <c r="A47" s="61" t="s">
        <v>255</v>
      </c>
      <c r="B47" s="73"/>
      <c r="C47" s="73" t="s">
        <v>256</v>
      </c>
      <c r="D47" s="62">
        <f t="shared" si="2"/>
        <v>4687064</v>
      </c>
      <c r="E47" s="62">
        <f t="shared" si="2"/>
        <v>4687064</v>
      </c>
    </row>
    <row r="48" spans="1:5" s="64" customFormat="1" ht="47.25">
      <c r="A48" s="61"/>
      <c r="B48" s="73">
        <v>600</v>
      </c>
      <c r="C48" s="65" t="s">
        <v>42</v>
      </c>
      <c r="D48" s="62">
        <v>4687064</v>
      </c>
      <c r="E48" s="62">
        <v>4687064</v>
      </c>
    </row>
    <row r="49" spans="1:5" s="64" customFormat="1" ht="63">
      <c r="A49" s="74" t="s">
        <v>43</v>
      </c>
      <c r="B49" s="76"/>
      <c r="C49" s="76" t="s">
        <v>44</v>
      </c>
      <c r="D49" s="77">
        <f t="shared" ref="D49:E51" si="3">SUM(D50)</f>
        <v>363793</v>
      </c>
      <c r="E49" s="77">
        <f t="shared" si="3"/>
        <v>363793</v>
      </c>
    </row>
    <row r="50" spans="1:5" s="64" customFormat="1" ht="47.25">
      <c r="A50" s="74" t="s">
        <v>45</v>
      </c>
      <c r="B50" s="76"/>
      <c r="C50" s="76" t="s">
        <v>46</v>
      </c>
      <c r="D50" s="77">
        <f t="shared" si="3"/>
        <v>363793</v>
      </c>
      <c r="E50" s="77">
        <f t="shared" si="3"/>
        <v>363793</v>
      </c>
    </row>
    <row r="51" spans="1:5" s="64" customFormat="1" ht="78.75">
      <c r="A51" s="61" t="s">
        <v>257</v>
      </c>
      <c r="B51" s="73"/>
      <c r="C51" s="73" t="s">
        <v>258</v>
      </c>
      <c r="D51" s="62">
        <f t="shared" si="3"/>
        <v>363793</v>
      </c>
      <c r="E51" s="62">
        <f t="shared" si="3"/>
        <v>363793</v>
      </c>
    </row>
    <row r="52" spans="1:5" s="64" customFormat="1" ht="47.25">
      <c r="A52" s="61"/>
      <c r="B52" s="61">
        <v>600</v>
      </c>
      <c r="C52" s="65" t="s">
        <v>42</v>
      </c>
      <c r="D52" s="62">
        <v>363793</v>
      </c>
      <c r="E52" s="62">
        <v>363793</v>
      </c>
    </row>
    <row r="53" spans="1:5" ht="63">
      <c r="A53" s="15" t="s">
        <v>47</v>
      </c>
      <c r="B53" s="30"/>
      <c r="C53" s="30" t="s">
        <v>48</v>
      </c>
      <c r="D53" s="13">
        <f>SUM(D54,D60)</f>
        <v>139344</v>
      </c>
      <c r="E53" s="13">
        <f>SUM(E54,E60)</f>
        <v>139344</v>
      </c>
    </row>
    <row r="54" spans="1:5" ht="78.75">
      <c r="A54" s="15" t="s">
        <v>49</v>
      </c>
      <c r="B54" s="30"/>
      <c r="C54" s="30" t="s">
        <v>50</v>
      </c>
      <c r="D54" s="13">
        <f>SUM(D55)</f>
        <v>17440</v>
      </c>
      <c r="E54" s="13">
        <f>SUM(E55)</f>
        <v>17440</v>
      </c>
    </row>
    <row r="55" spans="1:5" ht="31.5">
      <c r="A55" s="15" t="s">
        <v>51</v>
      </c>
      <c r="B55" s="30"/>
      <c r="C55" s="30" t="s">
        <v>52</v>
      </c>
      <c r="D55" s="13">
        <f>SUM(D56,D58)</f>
        <v>17440</v>
      </c>
      <c r="E55" s="13">
        <f>SUM(E56,E58)</f>
        <v>17440</v>
      </c>
    </row>
    <row r="56" spans="1:5" ht="47.25">
      <c r="A56" s="16" t="s">
        <v>53</v>
      </c>
      <c r="B56" s="22"/>
      <c r="C56" s="22" t="s">
        <v>54</v>
      </c>
      <c r="D56" s="19">
        <f>SUM(D57)</f>
        <v>1120</v>
      </c>
      <c r="E56" s="19">
        <f>SUM(E57)</f>
        <v>1120</v>
      </c>
    </row>
    <row r="57" spans="1:5" ht="47.25">
      <c r="A57" s="15"/>
      <c r="B57" s="16">
        <v>200</v>
      </c>
      <c r="C57" s="18" t="s">
        <v>11</v>
      </c>
      <c r="D57" s="19">
        <v>1120</v>
      </c>
      <c r="E57" s="19">
        <v>1120</v>
      </c>
    </row>
    <row r="58" spans="1:5" ht="31.5">
      <c r="A58" s="16" t="s">
        <v>55</v>
      </c>
      <c r="B58" s="22"/>
      <c r="C58" s="22" t="s">
        <v>56</v>
      </c>
      <c r="D58" s="19">
        <f>SUM(D59)</f>
        <v>16320</v>
      </c>
      <c r="E58" s="19">
        <f>SUM(E59)</f>
        <v>16320</v>
      </c>
    </row>
    <row r="59" spans="1:5" ht="47.25">
      <c r="A59" s="15"/>
      <c r="B59" s="16">
        <v>200</v>
      </c>
      <c r="C59" s="18" t="s">
        <v>11</v>
      </c>
      <c r="D59" s="19">
        <v>16320</v>
      </c>
      <c r="E59" s="19">
        <v>16320</v>
      </c>
    </row>
    <row r="60" spans="1:5" ht="63">
      <c r="A60" s="15" t="s">
        <v>57</v>
      </c>
      <c r="B60" s="15"/>
      <c r="C60" s="30" t="s">
        <v>58</v>
      </c>
      <c r="D60" s="13">
        <f>SUM(D61)</f>
        <v>121904</v>
      </c>
      <c r="E60" s="13">
        <f>SUM(E61)</f>
        <v>121904</v>
      </c>
    </row>
    <row r="61" spans="1:5" ht="31.5">
      <c r="A61" s="15" t="s">
        <v>59</v>
      </c>
      <c r="B61" s="15"/>
      <c r="C61" s="30" t="s">
        <v>60</v>
      </c>
      <c r="D61" s="13">
        <f>SUM(D62,D64)</f>
        <v>121904</v>
      </c>
      <c r="E61" s="13">
        <f>SUM(E62,E64)</f>
        <v>121904</v>
      </c>
    </row>
    <row r="62" spans="1:5" ht="47.25">
      <c r="A62" s="16" t="s">
        <v>61</v>
      </c>
      <c r="B62" s="16"/>
      <c r="C62" s="22" t="s">
        <v>62</v>
      </c>
      <c r="D62" s="19">
        <f>SUM(D63)</f>
        <v>98123</v>
      </c>
      <c r="E62" s="19">
        <f>SUM(E63)</f>
        <v>98123</v>
      </c>
    </row>
    <row r="63" spans="1:5" ht="47.25">
      <c r="A63" s="16"/>
      <c r="B63" s="16">
        <v>200</v>
      </c>
      <c r="C63" s="18" t="s">
        <v>11</v>
      </c>
      <c r="D63" s="19">
        <v>98123</v>
      </c>
      <c r="E63" s="19">
        <v>98123</v>
      </c>
    </row>
    <row r="64" spans="1:5" ht="15.75">
      <c r="A64" s="16" t="s">
        <v>63</v>
      </c>
      <c r="B64" s="16"/>
      <c r="C64" s="22" t="s">
        <v>64</v>
      </c>
      <c r="D64" s="19">
        <f>SUM(D65)</f>
        <v>23781</v>
      </c>
      <c r="E64" s="19">
        <f>SUM(E65)</f>
        <v>23781</v>
      </c>
    </row>
    <row r="65" spans="1:5" ht="47.25">
      <c r="A65" s="16"/>
      <c r="B65" s="16">
        <v>200</v>
      </c>
      <c r="C65" s="18" t="s">
        <v>11</v>
      </c>
      <c r="D65" s="19">
        <v>23781</v>
      </c>
      <c r="E65" s="19">
        <v>23781</v>
      </c>
    </row>
    <row r="66" spans="1:5" ht="78.75">
      <c r="A66" s="15" t="s">
        <v>65</v>
      </c>
      <c r="B66" s="15"/>
      <c r="C66" s="30" t="s">
        <v>66</v>
      </c>
      <c r="D66" s="13">
        <f t="shared" ref="D66:E68" si="4">SUM(D67)</f>
        <v>3358</v>
      </c>
      <c r="E66" s="13">
        <f t="shared" si="4"/>
        <v>3358</v>
      </c>
    </row>
    <row r="67" spans="1:5" ht="47.25">
      <c r="A67" s="15" t="s">
        <v>67</v>
      </c>
      <c r="B67" s="15"/>
      <c r="C67" s="30" t="s">
        <v>68</v>
      </c>
      <c r="D67" s="13">
        <f t="shared" si="4"/>
        <v>3358</v>
      </c>
      <c r="E67" s="13">
        <f t="shared" si="4"/>
        <v>3358</v>
      </c>
    </row>
    <row r="68" spans="1:5" ht="47.25">
      <c r="A68" s="2" t="s">
        <v>69</v>
      </c>
      <c r="B68" s="2"/>
      <c r="C68" s="18" t="s">
        <v>70</v>
      </c>
      <c r="D68" s="19">
        <f t="shared" si="4"/>
        <v>3358</v>
      </c>
      <c r="E68" s="19">
        <f t="shared" si="4"/>
        <v>3358</v>
      </c>
    </row>
    <row r="69" spans="1:5" ht="47.25">
      <c r="A69" s="14"/>
      <c r="B69" s="16">
        <v>200</v>
      </c>
      <c r="C69" s="18" t="s">
        <v>11</v>
      </c>
      <c r="D69" s="19">
        <v>3358</v>
      </c>
      <c r="E69" s="19">
        <v>3358</v>
      </c>
    </row>
    <row r="70" spans="1:5" ht="63">
      <c r="A70" s="15" t="s">
        <v>71</v>
      </c>
      <c r="B70" s="15"/>
      <c r="C70" s="30" t="s">
        <v>72</v>
      </c>
      <c r="D70" s="13">
        <f>SUM(D71,D87)</f>
        <v>3926930</v>
      </c>
      <c r="E70" s="13">
        <f>SUM(E71,E87)</f>
        <v>3926930</v>
      </c>
    </row>
    <row r="71" spans="1:5" ht="63">
      <c r="A71" s="15" t="s">
        <v>73</v>
      </c>
      <c r="B71" s="15"/>
      <c r="C71" s="30" t="s">
        <v>74</v>
      </c>
      <c r="D71" s="13">
        <f>SUM(D72,D75,D84)</f>
        <v>3783410</v>
      </c>
      <c r="E71" s="13">
        <f>SUM(E72,E75,E84)</f>
        <v>3783410</v>
      </c>
    </row>
    <row r="72" spans="1:5" ht="78.75">
      <c r="A72" s="15" t="s">
        <v>85</v>
      </c>
      <c r="B72" s="15"/>
      <c r="C72" s="30" t="s">
        <v>86</v>
      </c>
      <c r="D72" s="13">
        <f>SUM(D73)</f>
        <v>3000</v>
      </c>
      <c r="E72" s="13">
        <f>SUM(E73)</f>
        <v>3000</v>
      </c>
    </row>
    <row r="73" spans="1:5" ht="78.75">
      <c r="A73" s="16" t="s">
        <v>87</v>
      </c>
      <c r="B73" s="16"/>
      <c r="C73" s="22" t="s">
        <v>88</v>
      </c>
      <c r="D73" s="19">
        <f>SUM(D74)</f>
        <v>3000</v>
      </c>
      <c r="E73" s="19">
        <f>SUM(E74)</f>
        <v>3000</v>
      </c>
    </row>
    <row r="74" spans="1:5" ht="47.25">
      <c r="A74" s="16"/>
      <c r="B74" s="16">
        <v>200</v>
      </c>
      <c r="C74" s="18" t="s">
        <v>11</v>
      </c>
      <c r="D74" s="19">
        <v>3000</v>
      </c>
      <c r="E74" s="19">
        <v>3000</v>
      </c>
    </row>
    <row r="75" spans="1:5" ht="63">
      <c r="A75" s="15" t="s">
        <v>89</v>
      </c>
      <c r="B75" s="15"/>
      <c r="C75" s="30" t="s">
        <v>90</v>
      </c>
      <c r="D75" s="13">
        <f>SUM(D76,D78,D82)</f>
        <v>3779110</v>
      </c>
      <c r="E75" s="93">
        <f>SUM(E76,E78,E82)</f>
        <v>3779110</v>
      </c>
    </row>
    <row r="76" spans="1:5" ht="15.75">
      <c r="A76" s="16" t="s">
        <v>91</v>
      </c>
      <c r="B76" s="16"/>
      <c r="C76" s="22" t="s">
        <v>92</v>
      </c>
      <c r="D76" s="19">
        <f>SUM(D77)</f>
        <v>592000</v>
      </c>
      <c r="E76" s="19">
        <f>SUM(E77)</f>
        <v>592000</v>
      </c>
    </row>
    <row r="77" spans="1:5" ht="94.5">
      <c r="A77" s="16"/>
      <c r="B77" s="16">
        <v>100</v>
      </c>
      <c r="C77" s="18" t="s">
        <v>79</v>
      </c>
      <c r="D77" s="19">
        <v>592000</v>
      </c>
      <c r="E77" s="19">
        <v>592000</v>
      </c>
    </row>
    <row r="78" spans="1:5" ht="47.25">
      <c r="A78" s="16" t="s">
        <v>93</v>
      </c>
      <c r="B78" s="16"/>
      <c r="C78" s="22" t="s">
        <v>94</v>
      </c>
      <c r="D78" s="19">
        <f>SUM(D79:D81)</f>
        <v>3184110</v>
      </c>
      <c r="E78" s="19">
        <f>SUM(E79:E81)</f>
        <v>3184110</v>
      </c>
    </row>
    <row r="79" spans="1:5" ht="94.5">
      <c r="A79" s="16"/>
      <c r="B79" s="16">
        <v>100</v>
      </c>
      <c r="C79" s="18" t="s">
        <v>79</v>
      </c>
      <c r="D79" s="19">
        <v>1917520</v>
      </c>
      <c r="E79" s="19">
        <v>1917520</v>
      </c>
    </row>
    <row r="80" spans="1:5" ht="47.25">
      <c r="A80" s="16"/>
      <c r="B80" s="16">
        <v>200</v>
      </c>
      <c r="C80" s="18" t="s">
        <v>11</v>
      </c>
      <c r="D80" s="19">
        <v>1186923</v>
      </c>
      <c r="E80" s="19">
        <v>1186923</v>
      </c>
    </row>
    <row r="81" spans="1:5" ht="15.75">
      <c r="A81" s="16"/>
      <c r="B81" s="16">
        <v>800</v>
      </c>
      <c r="C81" s="22" t="s">
        <v>84</v>
      </c>
      <c r="D81" s="19">
        <v>79667</v>
      </c>
      <c r="E81" s="19">
        <v>79667</v>
      </c>
    </row>
    <row r="82" spans="1:5" s="64" customFormat="1" ht="94.5">
      <c r="A82" s="61" t="s">
        <v>335</v>
      </c>
      <c r="B82" s="61"/>
      <c r="C82" s="73" t="s">
        <v>305</v>
      </c>
      <c r="D82" s="62">
        <f>SUM(D83)</f>
        <v>3000</v>
      </c>
      <c r="E82" s="62">
        <f>SUM(E83)</f>
        <v>3000</v>
      </c>
    </row>
    <row r="83" spans="1:5" ht="47.25">
      <c r="A83" s="52"/>
      <c r="B83" s="52">
        <v>200</v>
      </c>
      <c r="C83" s="18" t="s">
        <v>11</v>
      </c>
      <c r="D83" s="19">
        <v>3000</v>
      </c>
      <c r="E83" s="19">
        <v>3000</v>
      </c>
    </row>
    <row r="84" spans="1:5" ht="78.75">
      <c r="A84" s="15" t="s">
        <v>97</v>
      </c>
      <c r="B84" s="15"/>
      <c r="C84" s="30" t="s">
        <v>98</v>
      </c>
      <c r="D84" s="13">
        <f>SUM(D85)</f>
        <v>1300</v>
      </c>
      <c r="E84" s="13">
        <f>SUM(E85)</f>
        <v>1300</v>
      </c>
    </row>
    <row r="85" spans="1:5" ht="31.5">
      <c r="A85" s="16" t="s">
        <v>281</v>
      </c>
      <c r="B85" s="16"/>
      <c r="C85" s="22" t="s">
        <v>99</v>
      </c>
      <c r="D85" s="19">
        <f>SUM(D86)</f>
        <v>1300</v>
      </c>
      <c r="E85" s="19">
        <f>SUM(E86)</f>
        <v>1300</v>
      </c>
    </row>
    <row r="86" spans="1:5" ht="47.25">
      <c r="A86" s="16"/>
      <c r="B86" s="16">
        <v>200</v>
      </c>
      <c r="C86" s="18" t="s">
        <v>11</v>
      </c>
      <c r="D86" s="19">
        <v>1300</v>
      </c>
      <c r="E86" s="19">
        <v>1300</v>
      </c>
    </row>
    <row r="87" spans="1:5" ht="78.75">
      <c r="A87" s="15" t="s">
        <v>100</v>
      </c>
      <c r="B87" s="15"/>
      <c r="C87" s="30" t="s">
        <v>101</v>
      </c>
      <c r="D87" s="13">
        <f>SUM(D88,D95)</f>
        <v>143520</v>
      </c>
      <c r="E87" s="13">
        <f>SUM(E88,E95)</f>
        <v>143520</v>
      </c>
    </row>
    <row r="88" spans="1:5" ht="31.5">
      <c r="A88" s="15" t="s">
        <v>106</v>
      </c>
      <c r="B88" s="15"/>
      <c r="C88" s="41" t="s">
        <v>107</v>
      </c>
      <c r="D88" s="12">
        <f>SUM(D89,D91,D93)</f>
        <v>133520</v>
      </c>
      <c r="E88" s="12">
        <f>SUM(E89,E91,E93)</f>
        <v>133520</v>
      </c>
    </row>
    <row r="89" spans="1:5" ht="47.25">
      <c r="A89" s="16" t="s">
        <v>108</v>
      </c>
      <c r="B89" s="16"/>
      <c r="C89" s="42" t="s">
        <v>109</v>
      </c>
      <c r="D89" s="11">
        <f>SUM(D90)</f>
        <v>108600</v>
      </c>
      <c r="E89" s="11">
        <f>SUM(E90)</f>
        <v>108600</v>
      </c>
    </row>
    <row r="90" spans="1:5" ht="47.25">
      <c r="A90" s="16"/>
      <c r="B90" s="16">
        <v>200</v>
      </c>
      <c r="C90" s="34" t="s">
        <v>11</v>
      </c>
      <c r="D90" s="11">
        <v>108600</v>
      </c>
      <c r="E90" s="11">
        <v>108600</v>
      </c>
    </row>
    <row r="91" spans="1:5" ht="31.5">
      <c r="A91" s="16" t="s">
        <v>274</v>
      </c>
      <c r="B91" s="16"/>
      <c r="C91" s="42" t="s">
        <v>271</v>
      </c>
      <c r="D91" s="11">
        <f>SUM(D92)</f>
        <v>5200</v>
      </c>
      <c r="E91" s="11">
        <f>SUM(E92)</f>
        <v>5200</v>
      </c>
    </row>
    <row r="92" spans="1:5" ht="47.25">
      <c r="A92" s="16"/>
      <c r="B92" s="16">
        <v>200</v>
      </c>
      <c r="C92" s="34" t="s">
        <v>11</v>
      </c>
      <c r="D92" s="11">
        <v>5200</v>
      </c>
      <c r="E92" s="11">
        <v>5200</v>
      </c>
    </row>
    <row r="93" spans="1:5" ht="31.5">
      <c r="A93" s="120" t="s">
        <v>342</v>
      </c>
      <c r="B93" s="120"/>
      <c r="C93" s="48" t="s">
        <v>321</v>
      </c>
      <c r="D93" s="19">
        <f>D94</f>
        <v>19720</v>
      </c>
      <c r="E93" s="11">
        <f>E94</f>
        <v>19720</v>
      </c>
    </row>
    <row r="94" spans="1:5" ht="47.25">
      <c r="A94" s="120"/>
      <c r="B94" s="120">
        <v>200</v>
      </c>
      <c r="C94" s="18" t="s">
        <v>11</v>
      </c>
      <c r="D94" s="19">
        <v>19720</v>
      </c>
      <c r="E94" s="11">
        <v>19720</v>
      </c>
    </row>
    <row r="95" spans="1:5" ht="47.25">
      <c r="A95" s="15" t="s">
        <v>110</v>
      </c>
      <c r="B95" s="15"/>
      <c r="C95" s="41" t="s">
        <v>111</v>
      </c>
      <c r="D95" s="12">
        <f>SUM(D96)</f>
        <v>10000</v>
      </c>
      <c r="E95" s="12">
        <f>SUM(E96)</f>
        <v>10000</v>
      </c>
    </row>
    <row r="96" spans="1:5" ht="54" customHeight="1">
      <c r="A96" s="16" t="s">
        <v>112</v>
      </c>
      <c r="B96" s="16"/>
      <c r="C96" s="42" t="s">
        <v>113</v>
      </c>
      <c r="D96" s="11">
        <f>SUM(D97)</f>
        <v>10000</v>
      </c>
      <c r="E96" s="11">
        <f>SUM(E97)</f>
        <v>10000</v>
      </c>
    </row>
    <row r="97" spans="1:5" ht="47.25">
      <c r="A97" s="16"/>
      <c r="B97" s="16">
        <v>200</v>
      </c>
      <c r="C97" s="34" t="s">
        <v>11</v>
      </c>
      <c r="D97" s="11">
        <v>10000</v>
      </c>
      <c r="E97" s="11">
        <v>10000</v>
      </c>
    </row>
    <row r="98" spans="1:5" ht="47.25">
      <c r="A98" s="15" t="s">
        <v>259</v>
      </c>
      <c r="B98" s="15"/>
      <c r="C98" s="33" t="s">
        <v>260</v>
      </c>
      <c r="D98" s="12">
        <f t="shared" ref="D98:E100" si="5">SUM(D99)</f>
        <v>20000</v>
      </c>
      <c r="E98" s="12">
        <f t="shared" si="5"/>
        <v>0</v>
      </c>
    </row>
    <row r="99" spans="1:5" ht="78.75">
      <c r="A99" s="15" t="s">
        <v>261</v>
      </c>
      <c r="B99" s="15"/>
      <c r="C99" s="33" t="s">
        <v>262</v>
      </c>
      <c r="D99" s="12">
        <f t="shared" si="5"/>
        <v>20000</v>
      </c>
      <c r="E99" s="12">
        <f t="shared" si="5"/>
        <v>0</v>
      </c>
    </row>
    <row r="100" spans="1:5" ht="110.25">
      <c r="A100" s="15" t="s">
        <v>263</v>
      </c>
      <c r="B100" s="15"/>
      <c r="C100" s="33" t="s">
        <v>264</v>
      </c>
      <c r="D100" s="12">
        <f t="shared" si="5"/>
        <v>20000</v>
      </c>
      <c r="E100" s="12">
        <f t="shared" si="5"/>
        <v>0</v>
      </c>
    </row>
    <row r="101" spans="1:5" ht="63">
      <c r="A101" s="16" t="s">
        <v>265</v>
      </c>
      <c r="B101" s="16"/>
      <c r="C101" s="34" t="s">
        <v>266</v>
      </c>
      <c r="D101" s="11">
        <f>SUM(D102:D103)</f>
        <v>20000</v>
      </c>
      <c r="E101" s="11">
        <f>SUM(E102:E103)</f>
        <v>0</v>
      </c>
    </row>
    <row r="102" spans="1:5" ht="47.25">
      <c r="A102" s="44"/>
      <c r="B102" s="44">
        <v>200</v>
      </c>
      <c r="C102" s="34" t="s">
        <v>11</v>
      </c>
      <c r="D102" s="11">
        <v>0</v>
      </c>
      <c r="E102" s="11">
        <v>0</v>
      </c>
    </row>
    <row r="103" spans="1:5" ht="47.25">
      <c r="A103" s="16"/>
      <c r="B103" s="16">
        <v>600</v>
      </c>
      <c r="C103" s="34" t="s">
        <v>42</v>
      </c>
      <c r="D103" s="11">
        <v>20000</v>
      </c>
      <c r="E103" s="11">
        <v>0</v>
      </c>
    </row>
    <row r="104" spans="1:5" ht="78.75">
      <c r="A104" s="15" t="s">
        <v>267</v>
      </c>
      <c r="B104" s="15"/>
      <c r="C104" s="33" t="s">
        <v>299</v>
      </c>
      <c r="D104" s="12">
        <f t="shared" ref="D104:E106" si="6">SUM(D105)</f>
        <v>85000</v>
      </c>
      <c r="E104" s="12">
        <f t="shared" si="6"/>
        <v>95000</v>
      </c>
    </row>
    <row r="105" spans="1:5" ht="47.25">
      <c r="A105" s="15" t="s">
        <v>268</v>
      </c>
      <c r="B105" s="15"/>
      <c r="C105" s="33" t="s">
        <v>269</v>
      </c>
      <c r="D105" s="12">
        <f t="shared" si="6"/>
        <v>85000</v>
      </c>
      <c r="E105" s="12">
        <f t="shared" si="6"/>
        <v>95000</v>
      </c>
    </row>
    <row r="106" spans="1:5" ht="31.5">
      <c r="A106" s="37" t="s">
        <v>295</v>
      </c>
      <c r="B106" s="37"/>
      <c r="C106" s="38" t="s">
        <v>270</v>
      </c>
      <c r="D106" s="11">
        <f t="shared" si="6"/>
        <v>85000</v>
      </c>
      <c r="E106" s="11">
        <f t="shared" si="6"/>
        <v>95000</v>
      </c>
    </row>
    <row r="107" spans="1:5" ht="47.25">
      <c r="A107" s="16"/>
      <c r="B107" s="16">
        <v>200</v>
      </c>
      <c r="C107" s="34" t="s">
        <v>11</v>
      </c>
      <c r="D107" s="11">
        <v>85000</v>
      </c>
      <c r="E107" s="11">
        <v>95000</v>
      </c>
    </row>
    <row r="108" spans="1:5" ht="31.5">
      <c r="A108" s="15" t="s">
        <v>114</v>
      </c>
      <c r="B108" s="15"/>
      <c r="C108" s="41" t="s">
        <v>115</v>
      </c>
      <c r="D108" s="12">
        <f>SUM(D109,D111,D113,D115,D117)</f>
        <v>537740.80000000005</v>
      </c>
      <c r="E108" s="12">
        <f>SUM(E109,E111,E113,E115,E117)</f>
        <v>553427.84</v>
      </c>
    </row>
    <row r="109" spans="1:5" ht="126">
      <c r="A109" s="16" t="s">
        <v>282</v>
      </c>
      <c r="B109" s="16"/>
      <c r="C109" s="42" t="s">
        <v>287</v>
      </c>
      <c r="D109" s="11">
        <f>SUM(D110)</f>
        <v>0</v>
      </c>
      <c r="E109" s="11">
        <f>SUM(E110)</f>
        <v>0</v>
      </c>
    </row>
    <row r="110" spans="1:5" ht="47.25">
      <c r="A110" s="15"/>
      <c r="B110" s="44">
        <v>600</v>
      </c>
      <c r="C110" s="34" t="s">
        <v>42</v>
      </c>
      <c r="D110" s="11">
        <v>0</v>
      </c>
      <c r="E110" s="11">
        <v>0</v>
      </c>
    </row>
    <row r="111" spans="1:5" ht="31.5">
      <c r="A111" s="16" t="s">
        <v>116</v>
      </c>
      <c r="B111" s="16"/>
      <c r="C111" s="42" t="s">
        <v>117</v>
      </c>
      <c r="D111" s="11">
        <f>SUM(D112)</f>
        <v>60000</v>
      </c>
      <c r="E111" s="11">
        <f>SUM(E112)</f>
        <v>60000</v>
      </c>
    </row>
    <row r="112" spans="1:5" ht="94.5">
      <c r="A112" s="16"/>
      <c r="B112" s="16">
        <v>100</v>
      </c>
      <c r="C112" s="34" t="s">
        <v>79</v>
      </c>
      <c r="D112" s="11">
        <v>60000</v>
      </c>
      <c r="E112" s="11">
        <v>60000</v>
      </c>
    </row>
    <row r="113" spans="1:5" ht="63">
      <c r="A113" s="16" t="s">
        <v>118</v>
      </c>
      <c r="B113" s="16"/>
      <c r="C113" s="42" t="s">
        <v>119</v>
      </c>
      <c r="D113" s="11">
        <f>SUM(D114)</f>
        <v>156940.79999999999</v>
      </c>
      <c r="E113" s="11">
        <f>SUM(E114)</f>
        <v>166827.84</v>
      </c>
    </row>
    <row r="114" spans="1:5" ht="31.5">
      <c r="A114" s="16"/>
      <c r="B114" s="16">
        <v>300</v>
      </c>
      <c r="C114" s="42" t="s">
        <v>120</v>
      </c>
      <c r="D114" s="11">
        <v>156940.79999999999</v>
      </c>
      <c r="E114" s="11">
        <v>166827.84</v>
      </c>
    </row>
    <row r="115" spans="1:5" s="64" customFormat="1" ht="15.75">
      <c r="A115" s="71" t="s">
        <v>121</v>
      </c>
      <c r="B115" s="71"/>
      <c r="C115" s="86" t="s">
        <v>122</v>
      </c>
      <c r="D115" s="87">
        <f>SUM(D116)</f>
        <v>100000</v>
      </c>
      <c r="E115" s="87">
        <f>SUM(E116)</f>
        <v>100000</v>
      </c>
    </row>
    <row r="116" spans="1:5" s="64" customFormat="1" ht="15.75">
      <c r="A116" s="61"/>
      <c r="B116" s="61">
        <v>800</v>
      </c>
      <c r="C116" s="88" t="s">
        <v>84</v>
      </c>
      <c r="D116" s="87">
        <v>100000</v>
      </c>
      <c r="E116" s="87">
        <v>100000</v>
      </c>
    </row>
    <row r="117" spans="1:5" ht="47.25">
      <c r="A117" s="16" t="s">
        <v>124</v>
      </c>
      <c r="B117" s="16"/>
      <c r="C117" s="42" t="s">
        <v>125</v>
      </c>
      <c r="D117" s="11">
        <f>SUM(D118:D118)</f>
        <v>220800</v>
      </c>
      <c r="E117" s="11">
        <f>SUM(E118:E118)</f>
        <v>226600</v>
      </c>
    </row>
    <row r="118" spans="1:5" ht="94.5">
      <c r="A118" s="16"/>
      <c r="B118" s="16">
        <v>100</v>
      </c>
      <c r="C118" s="34" t="s">
        <v>79</v>
      </c>
      <c r="D118" s="11">
        <v>220800</v>
      </c>
      <c r="E118" s="11">
        <v>226600</v>
      </c>
    </row>
    <row r="119" spans="1:5" s="8" customFormat="1" ht="15.75">
      <c r="A119" s="43"/>
      <c r="B119" s="43"/>
      <c r="C119" s="43" t="s">
        <v>126</v>
      </c>
      <c r="D119" s="12">
        <f>SUM(D10,D44,D53,D66,D70,D98,D104,D108)</f>
        <v>13004257</v>
      </c>
      <c r="E119" s="12">
        <f>SUM(E10,E44,E53,E66,E70,E98,E104,E108)</f>
        <v>13095655</v>
      </c>
    </row>
  </sheetData>
  <mergeCells count="9">
    <mergeCell ref="A8:A9"/>
    <mergeCell ref="B8:B9"/>
    <mergeCell ref="C8:C9"/>
    <mergeCell ref="D8:E8"/>
    <mergeCell ref="C1:E1"/>
    <mergeCell ref="B2:E2"/>
    <mergeCell ref="B3:E3"/>
    <mergeCell ref="B4:E4"/>
    <mergeCell ref="A6:E6"/>
  </mergeCells>
  <pageMargins left="0.70866141732283472" right="0.70866141732283472" top="0.74803149606299213" bottom="0.74803149606299213" header="0.31496062992125984" footer="0.31496062992125984"/>
  <pageSetup paperSize="9" scale="83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00"/>
  <sheetViews>
    <sheetView zoomScale="80" zoomScaleNormal="80" workbookViewId="0">
      <selection activeCell="E13" sqref="E13"/>
    </sheetView>
  </sheetViews>
  <sheetFormatPr defaultRowHeight="15"/>
  <cols>
    <col min="2" max="2" width="12.85546875" customWidth="1"/>
    <col min="3" max="3" width="18" customWidth="1"/>
    <col min="5" max="5" width="48.5703125" customWidth="1"/>
    <col min="6" max="6" width="18.42578125" customWidth="1"/>
  </cols>
  <sheetData>
    <row r="1" spans="1:6" ht="15.75">
      <c r="C1" s="140" t="s">
        <v>220</v>
      </c>
      <c r="D1" s="141"/>
      <c r="E1" s="141"/>
      <c r="F1" s="141"/>
    </row>
    <row r="2" spans="1:6" ht="15.75">
      <c r="A2" s="3"/>
      <c r="B2" s="140" t="s">
        <v>217</v>
      </c>
      <c r="C2" s="141"/>
      <c r="D2" s="141"/>
      <c r="E2" s="141"/>
      <c r="F2" s="141"/>
    </row>
    <row r="3" spans="1:6" ht="15.75">
      <c r="A3" s="3"/>
      <c r="B3" s="140" t="s">
        <v>218</v>
      </c>
      <c r="C3" s="141"/>
      <c r="D3" s="141"/>
      <c r="E3" s="141"/>
      <c r="F3" s="141"/>
    </row>
    <row r="4" spans="1:6" ht="15.75">
      <c r="A4" s="3"/>
      <c r="B4" s="140" t="s">
        <v>350</v>
      </c>
      <c r="C4" s="141"/>
      <c r="D4" s="141"/>
      <c r="E4" s="141"/>
      <c r="F4" s="141"/>
    </row>
    <row r="5" spans="1:6" ht="18" customHeight="1">
      <c r="A5" s="3"/>
      <c r="B5" s="3"/>
      <c r="C5" s="3"/>
    </row>
    <row r="6" spans="1:6" ht="41.25" customHeight="1">
      <c r="A6" s="145" t="s">
        <v>303</v>
      </c>
      <c r="B6" s="145"/>
      <c r="C6" s="145"/>
      <c r="D6" s="141"/>
      <c r="E6" s="141"/>
      <c r="F6" s="141"/>
    </row>
    <row r="8" spans="1:6" ht="15.75">
      <c r="A8" s="14" t="s">
        <v>127</v>
      </c>
      <c r="B8" s="14" t="s">
        <v>128</v>
      </c>
      <c r="C8" s="14" t="s">
        <v>2</v>
      </c>
      <c r="D8" s="14" t="s">
        <v>3</v>
      </c>
      <c r="E8" s="14" t="s">
        <v>4</v>
      </c>
      <c r="F8" s="14" t="s">
        <v>0</v>
      </c>
    </row>
    <row r="9" spans="1:6" ht="32.25" customHeight="1">
      <c r="A9" s="15">
        <v>904</v>
      </c>
      <c r="B9" s="147" t="s">
        <v>129</v>
      </c>
      <c r="C9" s="148"/>
      <c r="D9" s="148"/>
      <c r="E9" s="149"/>
      <c r="F9" s="13">
        <f>SUM(F10,F72,F76,F96,F111,F157,F169,F176,F187)</f>
        <v>14152334.77</v>
      </c>
    </row>
    <row r="10" spans="1:6" ht="15.75">
      <c r="A10" s="15"/>
      <c r="B10" s="29" t="s">
        <v>222</v>
      </c>
      <c r="C10" s="15"/>
      <c r="D10" s="15"/>
      <c r="E10" s="30" t="s">
        <v>130</v>
      </c>
      <c r="F10" s="13">
        <f>SUM(F11,F17,F42,F46)</f>
        <v>4620754.7699999996</v>
      </c>
    </row>
    <row r="11" spans="1:6" ht="47.25">
      <c r="A11" s="15"/>
      <c r="B11" s="29" t="s">
        <v>223</v>
      </c>
      <c r="C11" s="15"/>
      <c r="D11" s="15"/>
      <c r="E11" s="30" t="s">
        <v>131</v>
      </c>
      <c r="F11" s="13">
        <f>SUM(F12)</f>
        <v>592000</v>
      </c>
    </row>
    <row r="12" spans="1:6" ht="63">
      <c r="A12" s="15"/>
      <c r="B12" s="29"/>
      <c r="C12" s="15" t="s">
        <v>71</v>
      </c>
      <c r="D12" s="15"/>
      <c r="E12" s="30" t="s">
        <v>72</v>
      </c>
      <c r="F12" s="13">
        <f>SUM(F13)</f>
        <v>592000</v>
      </c>
    </row>
    <row r="13" spans="1:6" ht="63">
      <c r="A13" s="15"/>
      <c r="B13" s="29"/>
      <c r="C13" s="15" t="s">
        <v>132</v>
      </c>
      <c r="D13" s="15"/>
      <c r="E13" s="30" t="s">
        <v>74</v>
      </c>
      <c r="F13" s="13">
        <f>SUM(F14)</f>
        <v>592000</v>
      </c>
    </row>
    <row r="14" spans="1:6" ht="63">
      <c r="A14" s="15"/>
      <c r="B14" s="29"/>
      <c r="C14" s="15" t="s">
        <v>89</v>
      </c>
      <c r="D14" s="15"/>
      <c r="E14" s="30" t="s">
        <v>90</v>
      </c>
      <c r="F14" s="13">
        <f>SUM(F15)</f>
        <v>592000</v>
      </c>
    </row>
    <row r="15" spans="1:6" ht="15.75">
      <c r="A15" s="16"/>
      <c r="B15" s="31"/>
      <c r="C15" s="16" t="s">
        <v>91</v>
      </c>
      <c r="D15" s="16"/>
      <c r="E15" s="22" t="s">
        <v>92</v>
      </c>
      <c r="F15" s="19">
        <f>SUM(F16)</f>
        <v>592000</v>
      </c>
    </row>
    <row r="16" spans="1:6" ht="94.5">
      <c r="A16" s="15"/>
      <c r="B16" s="31"/>
      <c r="C16" s="16"/>
      <c r="D16" s="16">
        <v>100</v>
      </c>
      <c r="E16" s="22" t="s">
        <v>133</v>
      </c>
      <c r="F16" s="19">
        <v>592000</v>
      </c>
    </row>
    <row r="17" spans="1:6" ht="78.75">
      <c r="A17" s="16"/>
      <c r="B17" s="29" t="s">
        <v>224</v>
      </c>
      <c r="C17" s="15"/>
      <c r="D17" s="15"/>
      <c r="E17" s="30" t="s">
        <v>134</v>
      </c>
      <c r="F17" s="13">
        <f>SUM(F18,F21,F37)</f>
        <v>3332131.77</v>
      </c>
    </row>
    <row r="18" spans="1:6" ht="15.75">
      <c r="A18" s="118"/>
      <c r="B18" s="96"/>
      <c r="C18" s="117" t="s">
        <v>114</v>
      </c>
      <c r="D18" s="117"/>
      <c r="E18" s="123" t="s">
        <v>115</v>
      </c>
      <c r="F18" s="93">
        <f>F19</f>
        <v>534.77</v>
      </c>
    </row>
    <row r="19" spans="1:6" ht="31.5">
      <c r="A19" s="118"/>
      <c r="B19" s="96"/>
      <c r="C19" s="121" t="s">
        <v>340</v>
      </c>
      <c r="D19" s="117"/>
      <c r="E19" s="122" t="s">
        <v>341</v>
      </c>
      <c r="F19" s="93">
        <f>F20</f>
        <v>534.77</v>
      </c>
    </row>
    <row r="20" spans="1:6" ht="47.25">
      <c r="A20" s="118"/>
      <c r="B20" s="96"/>
      <c r="C20" s="118"/>
      <c r="D20" s="118">
        <v>200</v>
      </c>
      <c r="E20" s="18" t="s">
        <v>11</v>
      </c>
      <c r="F20" s="19">
        <v>534.77</v>
      </c>
    </row>
    <row r="21" spans="1:6" ht="63">
      <c r="A21" s="15"/>
      <c r="B21" s="32"/>
      <c r="C21" s="15" t="s">
        <v>71</v>
      </c>
      <c r="D21" s="15"/>
      <c r="E21" s="30" t="s">
        <v>72</v>
      </c>
      <c r="F21" s="13">
        <f>SUM(F22)</f>
        <v>3306597</v>
      </c>
    </row>
    <row r="22" spans="1:6" ht="63">
      <c r="A22" s="15"/>
      <c r="B22" s="32"/>
      <c r="C22" s="15" t="s">
        <v>132</v>
      </c>
      <c r="D22" s="15"/>
      <c r="E22" s="30" t="s">
        <v>74</v>
      </c>
      <c r="F22" s="13">
        <f>SUM(F23,F34)</f>
        <v>3306597</v>
      </c>
    </row>
    <row r="23" spans="1:6" ht="63">
      <c r="A23" s="15"/>
      <c r="B23" s="31"/>
      <c r="C23" s="15" t="s">
        <v>89</v>
      </c>
      <c r="D23" s="15"/>
      <c r="E23" s="30" t="s">
        <v>90</v>
      </c>
      <c r="F23" s="13">
        <f>SUM(F24,F28,F30,F32)</f>
        <v>3305297</v>
      </c>
    </row>
    <row r="24" spans="1:6" ht="31.5">
      <c r="A24" s="16"/>
      <c r="B24" s="29"/>
      <c r="C24" s="16" t="s">
        <v>93</v>
      </c>
      <c r="D24" s="16"/>
      <c r="E24" s="22" t="s">
        <v>94</v>
      </c>
      <c r="F24" s="19">
        <f>SUM(F25:F26,F27)</f>
        <v>3224110</v>
      </c>
    </row>
    <row r="25" spans="1:6" ht="94.5">
      <c r="A25" s="16"/>
      <c r="B25" s="29"/>
      <c r="C25" s="16"/>
      <c r="D25" s="16">
        <v>100</v>
      </c>
      <c r="E25" s="18" t="s">
        <v>79</v>
      </c>
      <c r="F25" s="19">
        <v>1917520</v>
      </c>
    </row>
    <row r="26" spans="1:6" ht="47.25">
      <c r="A26" s="16"/>
      <c r="B26" s="29"/>
      <c r="C26" s="16"/>
      <c r="D26" s="16">
        <v>200</v>
      </c>
      <c r="E26" s="18" t="s">
        <v>11</v>
      </c>
      <c r="F26" s="19">
        <v>1226923</v>
      </c>
    </row>
    <row r="27" spans="1:6" ht="15.75">
      <c r="A27" s="16"/>
      <c r="B27" s="29"/>
      <c r="C27" s="16"/>
      <c r="D27" s="16">
        <v>800</v>
      </c>
      <c r="E27" s="22" t="s">
        <v>84</v>
      </c>
      <c r="F27" s="19">
        <v>79667</v>
      </c>
    </row>
    <row r="28" spans="1:6" ht="15.75">
      <c r="A28" s="57"/>
      <c r="B28" s="58"/>
      <c r="C28" s="57" t="s">
        <v>317</v>
      </c>
      <c r="D28" s="57"/>
      <c r="E28" s="22" t="s">
        <v>95</v>
      </c>
      <c r="F28" s="19">
        <f>SUM(F29)</f>
        <v>26684</v>
      </c>
    </row>
    <row r="29" spans="1:6" ht="15.75">
      <c r="A29" s="57"/>
      <c r="B29" s="58"/>
      <c r="C29" s="57"/>
      <c r="D29" s="57">
        <v>500</v>
      </c>
      <c r="E29" s="22" t="s">
        <v>12</v>
      </c>
      <c r="F29" s="19">
        <v>26684</v>
      </c>
    </row>
    <row r="30" spans="1:6" ht="31.5">
      <c r="A30" s="57"/>
      <c r="B30" s="58"/>
      <c r="C30" s="57" t="s">
        <v>318</v>
      </c>
      <c r="D30" s="57"/>
      <c r="E30" s="22" t="s">
        <v>96</v>
      </c>
      <c r="F30" s="19">
        <f>SUM(F31)</f>
        <v>51503</v>
      </c>
    </row>
    <row r="31" spans="1:6" ht="15.75">
      <c r="A31" s="57"/>
      <c r="B31" s="58"/>
      <c r="C31" s="57"/>
      <c r="D31" s="57">
        <v>500</v>
      </c>
      <c r="E31" s="22" t="s">
        <v>12</v>
      </c>
      <c r="F31" s="19">
        <v>51503</v>
      </c>
    </row>
    <row r="32" spans="1:6" ht="94.5">
      <c r="A32" s="54"/>
      <c r="B32" s="53"/>
      <c r="C32" s="61" t="s">
        <v>339</v>
      </c>
      <c r="D32" s="52"/>
      <c r="E32" s="22" t="s">
        <v>305</v>
      </c>
      <c r="F32" s="19">
        <f>SUM(F33)</f>
        <v>3000</v>
      </c>
    </row>
    <row r="33" spans="1:6" ht="34.5" customHeight="1">
      <c r="A33" s="54"/>
      <c r="B33" s="53"/>
      <c r="C33" s="52"/>
      <c r="D33" s="52">
        <v>200</v>
      </c>
      <c r="E33" s="18" t="s">
        <v>11</v>
      </c>
      <c r="F33" s="19">
        <v>3000</v>
      </c>
    </row>
    <row r="34" spans="1:6" ht="78.75">
      <c r="A34" s="95"/>
      <c r="B34" s="96"/>
      <c r="C34" s="97" t="s">
        <v>97</v>
      </c>
      <c r="D34" s="97"/>
      <c r="E34" s="94" t="s">
        <v>98</v>
      </c>
      <c r="F34" s="93">
        <f>SUM(F35)</f>
        <v>1300</v>
      </c>
    </row>
    <row r="35" spans="1:6" ht="31.5">
      <c r="A35" s="95"/>
      <c r="B35" s="96"/>
      <c r="C35" s="95" t="s">
        <v>281</v>
      </c>
      <c r="D35" s="95"/>
      <c r="E35" s="22" t="s">
        <v>99</v>
      </c>
      <c r="F35" s="19">
        <f>SUM(F36)</f>
        <v>1300</v>
      </c>
    </row>
    <row r="36" spans="1:6" ht="47.25">
      <c r="A36" s="95"/>
      <c r="B36" s="96"/>
      <c r="C36" s="95"/>
      <c r="D36" s="95">
        <v>200</v>
      </c>
      <c r="E36" s="18" t="s">
        <v>11</v>
      </c>
      <c r="F36" s="19">
        <v>1300</v>
      </c>
    </row>
    <row r="37" spans="1:6" ht="47.25">
      <c r="A37" s="16"/>
      <c r="B37" s="29"/>
      <c r="C37" s="15" t="s">
        <v>259</v>
      </c>
      <c r="D37" s="15"/>
      <c r="E37" s="21" t="s">
        <v>260</v>
      </c>
      <c r="F37" s="13">
        <f>SUM(F38)</f>
        <v>25000</v>
      </c>
    </row>
    <row r="38" spans="1:6" ht="63">
      <c r="A38" s="16"/>
      <c r="B38" s="31"/>
      <c r="C38" s="15" t="s">
        <v>261</v>
      </c>
      <c r="D38" s="15"/>
      <c r="E38" s="21" t="s">
        <v>262</v>
      </c>
      <c r="F38" s="13">
        <f>SUM(F39)</f>
        <v>25000</v>
      </c>
    </row>
    <row r="39" spans="1:6" ht="110.25">
      <c r="A39" s="16"/>
      <c r="B39" s="31"/>
      <c r="C39" s="15" t="s">
        <v>263</v>
      </c>
      <c r="D39" s="15"/>
      <c r="E39" s="21" t="s">
        <v>264</v>
      </c>
      <c r="F39" s="13">
        <f>SUM(F40)</f>
        <v>25000</v>
      </c>
    </row>
    <row r="40" spans="1:6" ht="63">
      <c r="A40" s="16"/>
      <c r="B40" s="29"/>
      <c r="C40" s="16" t="s">
        <v>265</v>
      </c>
      <c r="D40" s="16"/>
      <c r="E40" s="18" t="s">
        <v>266</v>
      </c>
      <c r="F40" s="19">
        <f>SUM(F41)</f>
        <v>25000</v>
      </c>
    </row>
    <row r="41" spans="1:6" ht="47.25">
      <c r="A41" s="16"/>
      <c r="B41" s="31"/>
      <c r="C41" s="16"/>
      <c r="D41" s="16">
        <v>200</v>
      </c>
      <c r="E41" s="18" t="s">
        <v>11</v>
      </c>
      <c r="F41" s="19">
        <v>25000</v>
      </c>
    </row>
    <row r="42" spans="1:6" ht="23.25" customHeight="1">
      <c r="A42" s="16"/>
      <c r="B42" s="29" t="s">
        <v>225</v>
      </c>
      <c r="C42" s="15"/>
      <c r="D42" s="15"/>
      <c r="E42" s="30" t="s">
        <v>135</v>
      </c>
      <c r="F42" s="13">
        <f>SUM(F43)</f>
        <v>177207</v>
      </c>
    </row>
    <row r="43" spans="1:6" ht="15.75">
      <c r="A43" s="15"/>
      <c r="B43" s="29"/>
      <c r="C43" s="15" t="s">
        <v>114</v>
      </c>
      <c r="D43" s="15"/>
      <c r="E43" s="30" t="s">
        <v>115</v>
      </c>
      <c r="F43" s="13">
        <f>SUM(F44)</f>
        <v>177207</v>
      </c>
    </row>
    <row r="44" spans="1:6" ht="15.75">
      <c r="A44" s="16"/>
      <c r="B44" s="31"/>
      <c r="C44" s="16" t="s">
        <v>121</v>
      </c>
      <c r="D44" s="16"/>
      <c r="E44" s="22" t="s">
        <v>122</v>
      </c>
      <c r="F44" s="19">
        <f>SUM(F45)</f>
        <v>177207</v>
      </c>
    </row>
    <row r="45" spans="1:6" ht="15.75">
      <c r="A45" s="16"/>
      <c r="B45" s="31"/>
      <c r="C45" s="16"/>
      <c r="D45" s="16">
        <v>800</v>
      </c>
      <c r="E45" s="22" t="s">
        <v>84</v>
      </c>
      <c r="F45" s="19">
        <v>177207</v>
      </c>
    </row>
    <row r="46" spans="1:6" ht="15" customHeight="1">
      <c r="A46" s="100"/>
      <c r="B46" s="101" t="s">
        <v>226</v>
      </c>
      <c r="C46" s="81"/>
      <c r="D46" s="81"/>
      <c r="E46" s="102" t="s">
        <v>136</v>
      </c>
      <c r="F46" s="82">
        <f>SUM(F47)</f>
        <v>519416</v>
      </c>
    </row>
    <row r="47" spans="1:6" ht="63">
      <c r="A47" s="16"/>
      <c r="B47" s="31"/>
      <c r="C47" s="15" t="s">
        <v>71</v>
      </c>
      <c r="D47" s="15"/>
      <c r="E47" s="30" t="s">
        <v>72</v>
      </c>
      <c r="F47" s="13">
        <f>SUM(F48,F62,)</f>
        <v>519416</v>
      </c>
    </row>
    <row r="48" spans="1:6" ht="63">
      <c r="A48" s="16"/>
      <c r="B48" s="31"/>
      <c r="C48" s="15" t="s">
        <v>132</v>
      </c>
      <c r="D48" s="15"/>
      <c r="E48" s="30" t="s">
        <v>74</v>
      </c>
      <c r="F48" s="13">
        <f>SUM(F49,F53,F56,F59)</f>
        <v>330816</v>
      </c>
    </row>
    <row r="49" spans="1:6" ht="31.5">
      <c r="A49" s="114"/>
      <c r="B49" s="32"/>
      <c r="C49" s="114" t="s">
        <v>75</v>
      </c>
      <c r="D49" s="114"/>
      <c r="E49" s="113" t="s">
        <v>76</v>
      </c>
      <c r="F49" s="93">
        <f>SUM(F50)</f>
        <v>21716</v>
      </c>
    </row>
    <row r="50" spans="1:6" ht="78.75">
      <c r="A50" s="114"/>
      <c r="B50" s="32"/>
      <c r="C50" s="115" t="s">
        <v>77</v>
      </c>
      <c r="D50" s="115"/>
      <c r="E50" s="22" t="s">
        <v>78</v>
      </c>
      <c r="F50" s="19">
        <f>SUM(F51:F52)</f>
        <v>21716</v>
      </c>
    </row>
    <row r="51" spans="1:6" ht="94.5">
      <c r="A51" s="114"/>
      <c r="B51" s="32"/>
      <c r="C51" s="115"/>
      <c r="D51" s="115">
        <v>100</v>
      </c>
      <c r="E51" s="18" t="s">
        <v>79</v>
      </c>
      <c r="F51" s="19">
        <v>3000</v>
      </c>
    </row>
    <row r="52" spans="1:6" ht="47.25">
      <c r="A52" s="114"/>
      <c r="B52" s="31"/>
      <c r="C52" s="115"/>
      <c r="D52" s="115">
        <v>200</v>
      </c>
      <c r="E52" s="18" t="s">
        <v>11</v>
      </c>
      <c r="F52" s="19">
        <v>18716</v>
      </c>
    </row>
    <row r="53" spans="1:6" ht="71.25" customHeight="1">
      <c r="A53" s="16"/>
      <c r="B53" s="31"/>
      <c r="C53" s="15" t="s">
        <v>80</v>
      </c>
      <c r="D53" s="15"/>
      <c r="E53" s="30" t="s">
        <v>81</v>
      </c>
      <c r="F53" s="13">
        <f>SUM(F54)</f>
        <v>25000</v>
      </c>
    </row>
    <row r="54" spans="1:6" ht="34.15" customHeight="1">
      <c r="A54" s="16"/>
      <c r="B54" s="31"/>
      <c r="C54" s="16" t="s">
        <v>82</v>
      </c>
      <c r="D54" s="16"/>
      <c r="E54" s="22" t="s">
        <v>83</v>
      </c>
      <c r="F54" s="19">
        <f>SUM(F55)</f>
        <v>25000</v>
      </c>
    </row>
    <row r="55" spans="1:6" ht="24.6" customHeight="1">
      <c r="A55" s="16"/>
      <c r="B55" s="31"/>
      <c r="C55" s="16"/>
      <c r="D55" s="16">
        <v>800</v>
      </c>
      <c r="E55" s="22" t="s">
        <v>84</v>
      </c>
      <c r="F55" s="19">
        <v>25000</v>
      </c>
    </row>
    <row r="56" spans="1:6" ht="63">
      <c r="A56" s="16"/>
      <c r="B56" s="31"/>
      <c r="C56" s="15" t="s">
        <v>85</v>
      </c>
      <c r="D56" s="15"/>
      <c r="E56" s="30" t="s">
        <v>86</v>
      </c>
      <c r="F56" s="13">
        <f>SUM(F57)</f>
        <v>3000</v>
      </c>
    </row>
    <row r="57" spans="1:6" ht="78.75">
      <c r="A57" s="16"/>
      <c r="B57" s="31"/>
      <c r="C57" s="16" t="s">
        <v>87</v>
      </c>
      <c r="D57" s="16"/>
      <c r="E57" s="22" t="s">
        <v>88</v>
      </c>
      <c r="F57" s="19">
        <f>SUM(F58)</f>
        <v>3000</v>
      </c>
    </row>
    <row r="58" spans="1:6" ht="47.25">
      <c r="A58" s="16"/>
      <c r="B58" s="31"/>
      <c r="C58" s="16"/>
      <c r="D58" s="16">
        <v>200</v>
      </c>
      <c r="E58" s="18" t="s">
        <v>11</v>
      </c>
      <c r="F58" s="19">
        <v>3000</v>
      </c>
    </row>
    <row r="59" spans="1:6" ht="63">
      <c r="A59" s="109"/>
      <c r="B59" s="31"/>
      <c r="C59" s="109" t="s">
        <v>89</v>
      </c>
      <c r="D59" s="109"/>
      <c r="E59" s="108" t="s">
        <v>90</v>
      </c>
      <c r="F59" s="93">
        <f>SUM(F60)</f>
        <v>281100</v>
      </c>
    </row>
    <row r="60" spans="1:6" ht="47.25">
      <c r="A60" s="57"/>
      <c r="B60" s="58"/>
      <c r="C60" s="61" t="s">
        <v>320</v>
      </c>
      <c r="D60" s="57"/>
      <c r="E60" s="60" t="s">
        <v>307</v>
      </c>
      <c r="F60" s="19">
        <f>SUM(F61)</f>
        <v>281100</v>
      </c>
    </row>
    <row r="61" spans="1:6" ht="15.75">
      <c r="A61" s="57"/>
      <c r="B61" s="58"/>
      <c r="C61" s="57"/>
      <c r="D61" s="57">
        <v>500</v>
      </c>
      <c r="E61" s="22" t="s">
        <v>12</v>
      </c>
      <c r="F61" s="19">
        <v>281100</v>
      </c>
    </row>
    <row r="62" spans="1:6" ht="78.75">
      <c r="A62" s="16"/>
      <c r="B62" s="31"/>
      <c r="C62" s="15" t="s">
        <v>100</v>
      </c>
      <c r="D62" s="15"/>
      <c r="E62" s="30" t="s">
        <v>101</v>
      </c>
      <c r="F62" s="13">
        <f>SUM(F63,F66,F69)</f>
        <v>188600</v>
      </c>
    </row>
    <row r="63" spans="1:6" ht="31.5">
      <c r="A63" s="15"/>
      <c r="B63" s="31"/>
      <c r="C63" s="15" t="s">
        <v>102</v>
      </c>
      <c r="D63" s="15"/>
      <c r="E63" s="30" t="s">
        <v>103</v>
      </c>
      <c r="F63" s="13">
        <f>SUM(F64)</f>
        <v>10000</v>
      </c>
    </row>
    <row r="64" spans="1:6" ht="47.25">
      <c r="A64" s="15"/>
      <c r="B64" s="31"/>
      <c r="C64" s="16" t="s">
        <v>104</v>
      </c>
      <c r="D64" s="16"/>
      <c r="E64" s="22" t="s">
        <v>105</v>
      </c>
      <c r="F64" s="19">
        <f>SUM(F65)</f>
        <v>10000</v>
      </c>
    </row>
    <row r="65" spans="1:6" ht="47.25">
      <c r="A65" s="15"/>
      <c r="B65" s="31"/>
      <c r="C65" s="16"/>
      <c r="D65" s="16">
        <v>200</v>
      </c>
      <c r="E65" s="18" t="s">
        <v>11</v>
      </c>
      <c r="F65" s="19">
        <v>10000</v>
      </c>
    </row>
    <row r="66" spans="1:6" ht="31.5">
      <c r="A66" s="15"/>
      <c r="B66" s="31"/>
      <c r="C66" s="15" t="s">
        <v>106</v>
      </c>
      <c r="D66" s="15"/>
      <c r="E66" s="30" t="s">
        <v>107</v>
      </c>
      <c r="F66" s="13">
        <f>SUM(F67)</f>
        <v>108600</v>
      </c>
    </row>
    <row r="67" spans="1:6" ht="47.25">
      <c r="A67" s="15"/>
      <c r="B67" s="31"/>
      <c r="C67" s="16" t="s">
        <v>108</v>
      </c>
      <c r="D67" s="16"/>
      <c r="E67" s="22" t="s">
        <v>109</v>
      </c>
      <c r="F67" s="19">
        <f>SUM(F68)</f>
        <v>108600</v>
      </c>
    </row>
    <row r="68" spans="1:6" ht="47.25">
      <c r="A68" s="15"/>
      <c r="B68" s="31"/>
      <c r="C68" s="16"/>
      <c r="D68" s="16">
        <v>200</v>
      </c>
      <c r="E68" s="18" t="s">
        <v>11</v>
      </c>
      <c r="F68" s="19">
        <v>108600</v>
      </c>
    </row>
    <row r="69" spans="1:6" ht="47.25">
      <c r="A69" s="15"/>
      <c r="B69" s="31"/>
      <c r="C69" s="15" t="s">
        <v>110</v>
      </c>
      <c r="D69" s="15"/>
      <c r="E69" s="30" t="s">
        <v>111</v>
      </c>
      <c r="F69" s="13">
        <f>SUM(F70)</f>
        <v>70000</v>
      </c>
    </row>
    <row r="70" spans="1:6" ht="47.25">
      <c r="A70" s="15"/>
      <c r="B70" s="31"/>
      <c r="C70" s="16" t="s">
        <v>112</v>
      </c>
      <c r="D70" s="16"/>
      <c r="E70" s="22" t="s">
        <v>113</v>
      </c>
      <c r="F70" s="19">
        <f>SUM(F71)</f>
        <v>70000</v>
      </c>
    </row>
    <row r="71" spans="1:6" ht="47.25">
      <c r="A71" s="15"/>
      <c r="B71" s="31"/>
      <c r="C71" s="16"/>
      <c r="D71" s="16">
        <v>200</v>
      </c>
      <c r="E71" s="18" t="s">
        <v>11</v>
      </c>
      <c r="F71" s="19">
        <v>70000</v>
      </c>
    </row>
    <row r="72" spans="1:6" ht="15.75">
      <c r="A72" s="16"/>
      <c r="B72" s="29" t="s">
        <v>227</v>
      </c>
      <c r="C72" s="15"/>
      <c r="D72" s="15"/>
      <c r="E72" s="30" t="s">
        <v>137</v>
      </c>
      <c r="F72" s="13">
        <f>SUM(F73)</f>
        <v>220800</v>
      </c>
    </row>
    <row r="73" spans="1:6" ht="31.5">
      <c r="A73" s="16"/>
      <c r="B73" s="29" t="s">
        <v>228</v>
      </c>
      <c r="C73" s="15"/>
      <c r="D73" s="15"/>
      <c r="E73" s="30" t="s">
        <v>138</v>
      </c>
      <c r="F73" s="13">
        <f>SUM(F74)</f>
        <v>220800</v>
      </c>
    </row>
    <row r="74" spans="1:6" ht="47.25">
      <c r="A74" s="16"/>
      <c r="B74" s="31"/>
      <c r="C74" s="16" t="s">
        <v>124</v>
      </c>
      <c r="D74" s="16"/>
      <c r="E74" s="22" t="s">
        <v>125</v>
      </c>
      <c r="F74" s="19">
        <f>SUM(F75)</f>
        <v>220800</v>
      </c>
    </row>
    <row r="75" spans="1:6" ht="94.5">
      <c r="A75" s="16"/>
      <c r="B75" s="31"/>
      <c r="C75" s="16"/>
      <c r="D75" s="16">
        <v>100</v>
      </c>
      <c r="E75" s="18" t="s">
        <v>79</v>
      </c>
      <c r="F75" s="19">
        <v>220800</v>
      </c>
    </row>
    <row r="76" spans="1:6" ht="31.5">
      <c r="A76" s="16"/>
      <c r="B76" s="29" t="s">
        <v>229</v>
      </c>
      <c r="C76" s="15"/>
      <c r="D76" s="15"/>
      <c r="E76" s="30" t="s">
        <v>139</v>
      </c>
      <c r="F76" s="13">
        <f>SUM(F77,F91)</f>
        <v>223002</v>
      </c>
    </row>
    <row r="77" spans="1:6" ht="15.75">
      <c r="A77" s="15"/>
      <c r="B77" s="29" t="s">
        <v>230</v>
      </c>
      <c r="C77" s="15"/>
      <c r="D77" s="15"/>
      <c r="E77" s="30" t="s">
        <v>140</v>
      </c>
      <c r="F77" s="13">
        <f>SUM(F78)</f>
        <v>219644</v>
      </c>
    </row>
    <row r="78" spans="1:6" ht="63">
      <c r="A78" s="16"/>
      <c r="B78" s="31"/>
      <c r="C78" s="15" t="s">
        <v>47</v>
      </c>
      <c r="D78" s="30"/>
      <c r="E78" s="30" t="s">
        <v>48</v>
      </c>
      <c r="F78" s="13">
        <f>SUM(F79,F85)</f>
        <v>219644</v>
      </c>
    </row>
    <row r="79" spans="1:6" ht="78.75">
      <c r="A79" s="15"/>
      <c r="B79" s="29"/>
      <c r="C79" s="15" t="s">
        <v>49</v>
      </c>
      <c r="D79" s="30"/>
      <c r="E79" s="30" t="s">
        <v>50</v>
      </c>
      <c r="F79" s="13">
        <f>SUM(F80)</f>
        <v>17440</v>
      </c>
    </row>
    <row r="80" spans="1:6" ht="31.5">
      <c r="A80" s="16"/>
      <c r="B80" s="31"/>
      <c r="C80" s="15" t="s">
        <v>51</v>
      </c>
      <c r="D80" s="30"/>
      <c r="E80" s="30" t="s">
        <v>52</v>
      </c>
      <c r="F80" s="13">
        <f>SUM(F81,F83)</f>
        <v>17440</v>
      </c>
    </row>
    <row r="81" spans="1:6" ht="47.25">
      <c r="A81" s="16"/>
      <c r="B81" s="31"/>
      <c r="C81" s="16" t="s">
        <v>53</v>
      </c>
      <c r="D81" s="22"/>
      <c r="E81" s="22" t="s">
        <v>54</v>
      </c>
      <c r="F81" s="19">
        <f>SUM(F82)</f>
        <v>1120</v>
      </c>
    </row>
    <row r="82" spans="1:6" ht="47.25">
      <c r="A82" s="16"/>
      <c r="B82" s="31"/>
      <c r="C82" s="15"/>
      <c r="D82" s="16">
        <v>200</v>
      </c>
      <c r="E82" s="18" t="s">
        <v>11</v>
      </c>
      <c r="F82" s="19">
        <v>1120</v>
      </c>
    </row>
    <row r="83" spans="1:6" ht="31.5">
      <c r="A83" s="15"/>
      <c r="B83" s="31"/>
      <c r="C83" s="16" t="s">
        <v>55</v>
      </c>
      <c r="D83" s="22"/>
      <c r="E83" s="22" t="s">
        <v>56</v>
      </c>
      <c r="F83" s="19">
        <f>SUM(F84)</f>
        <v>16320</v>
      </c>
    </row>
    <row r="84" spans="1:6" ht="47.25">
      <c r="A84" s="15"/>
      <c r="B84" s="29"/>
      <c r="C84" s="15"/>
      <c r="D84" s="16">
        <v>200</v>
      </c>
      <c r="E84" s="18" t="s">
        <v>11</v>
      </c>
      <c r="F84" s="19">
        <v>16320</v>
      </c>
    </row>
    <row r="85" spans="1:6" ht="63">
      <c r="A85" s="16"/>
      <c r="B85" s="31"/>
      <c r="C85" s="15" t="s">
        <v>57</v>
      </c>
      <c r="D85" s="15"/>
      <c r="E85" s="30" t="s">
        <v>58</v>
      </c>
      <c r="F85" s="13">
        <f>SUM(F86)</f>
        <v>202204</v>
      </c>
    </row>
    <row r="86" spans="1:6" ht="31.5">
      <c r="A86" s="16"/>
      <c r="B86" s="31"/>
      <c r="C86" s="15" t="s">
        <v>59</v>
      </c>
      <c r="D86" s="15"/>
      <c r="E86" s="30" t="s">
        <v>60</v>
      </c>
      <c r="F86" s="13">
        <f>SUM(F87,F89)</f>
        <v>202204</v>
      </c>
    </row>
    <row r="87" spans="1:6" ht="31.5">
      <c r="A87" s="15"/>
      <c r="B87" s="29"/>
      <c r="C87" s="16" t="s">
        <v>61</v>
      </c>
      <c r="D87" s="16"/>
      <c r="E87" s="22" t="s">
        <v>62</v>
      </c>
      <c r="F87" s="19">
        <f>SUM(F88)</f>
        <v>181563</v>
      </c>
    </row>
    <row r="88" spans="1:6" ht="47.25">
      <c r="A88" s="15"/>
      <c r="B88" s="29"/>
      <c r="C88" s="16"/>
      <c r="D88" s="16">
        <v>200</v>
      </c>
      <c r="E88" s="18" t="s">
        <v>11</v>
      </c>
      <c r="F88" s="19">
        <v>181563</v>
      </c>
    </row>
    <row r="89" spans="1:6" ht="15.75">
      <c r="A89" s="15"/>
      <c r="B89" s="31"/>
      <c r="C89" s="16" t="s">
        <v>63</v>
      </c>
      <c r="D89" s="16"/>
      <c r="E89" s="22" t="s">
        <v>64</v>
      </c>
      <c r="F89" s="19">
        <f>SUM(F90)</f>
        <v>20641</v>
      </c>
    </row>
    <row r="90" spans="1:6" ht="47.25">
      <c r="A90" s="16"/>
      <c r="B90" s="31"/>
      <c r="C90" s="16"/>
      <c r="D90" s="16">
        <v>200</v>
      </c>
      <c r="E90" s="18" t="s">
        <v>11</v>
      </c>
      <c r="F90" s="19">
        <v>20641</v>
      </c>
    </row>
    <row r="91" spans="1:6" ht="47.25">
      <c r="A91" s="15"/>
      <c r="B91" s="29" t="s">
        <v>231</v>
      </c>
      <c r="C91" s="15"/>
      <c r="D91" s="30"/>
      <c r="E91" s="30" t="s">
        <v>141</v>
      </c>
      <c r="F91" s="13">
        <f>SUM(F92)</f>
        <v>3358</v>
      </c>
    </row>
    <row r="92" spans="1:6" ht="78.75">
      <c r="A92" s="15"/>
      <c r="B92" s="29"/>
      <c r="C92" s="15" t="s">
        <v>65</v>
      </c>
      <c r="D92" s="30"/>
      <c r="E92" s="30" t="s">
        <v>66</v>
      </c>
      <c r="F92" s="13">
        <f>SUM(F93)</f>
        <v>3358</v>
      </c>
    </row>
    <row r="93" spans="1:6" ht="31.5">
      <c r="A93" s="15"/>
      <c r="B93" s="29"/>
      <c r="C93" s="15" t="s">
        <v>67</v>
      </c>
      <c r="D93" s="30"/>
      <c r="E93" s="30" t="s">
        <v>68</v>
      </c>
      <c r="F93" s="13">
        <f>SUM(F94)</f>
        <v>3358</v>
      </c>
    </row>
    <row r="94" spans="1:6" ht="47.25">
      <c r="A94" s="16"/>
      <c r="B94" s="31"/>
      <c r="C94" s="16" t="s">
        <v>69</v>
      </c>
      <c r="D94" s="22"/>
      <c r="E94" s="22" t="s">
        <v>142</v>
      </c>
      <c r="F94" s="19">
        <f>SUM(F95)</f>
        <v>3358</v>
      </c>
    </row>
    <row r="95" spans="1:6" ht="47.25">
      <c r="A95" s="16"/>
      <c r="B95" s="31"/>
      <c r="C95" s="16"/>
      <c r="D95" s="16">
        <v>200</v>
      </c>
      <c r="E95" s="22" t="s">
        <v>143</v>
      </c>
      <c r="F95" s="19">
        <v>3358</v>
      </c>
    </row>
    <row r="96" spans="1:6" ht="15.75">
      <c r="A96" s="15"/>
      <c r="B96" s="29" t="s">
        <v>232</v>
      </c>
      <c r="C96" s="15"/>
      <c r="D96" s="15"/>
      <c r="E96" s="30" t="s">
        <v>144</v>
      </c>
      <c r="F96" s="13">
        <f>SUM(F97,F102)</f>
        <v>1668020</v>
      </c>
    </row>
    <row r="97" spans="1:6" ht="15.75">
      <c r="A97" s="54"/>
      <c r="B97" s="53" t="s">
        <v>309</v>
      </c>
      <c r="C97" s="54"/>
      <c r="D97" s="54"/>
      <c r="E97" s="51" t="s">
        <v>310</v>
      </c>
      <c r="F97" s="50">
        <f>F99</f>
        <v>19720</v>
      </c>
    </row>
    <row r="98" spans="1:6" ht="78.75">
      <c r="A98" s="70"/>
      <c r="B98" s="69"/>
      <c r="C98" s="70" t="s">
        <v>100</v>
      </c>
      <c r="D98" s="70"/>
      <c r="E98" s="67" t="s">
        <v>101</v>
      </c>
      <c r="F98" s="66">
        <v>19720</v>
      </c>
    </row>
    <row r="99" spans="1:6" ht="31.5">
      <c r="A99" s="54"/>
      <c r="B99" s="53"/>
      <c r="C99" s="116" t="s">
        <v>106</v>
      </c>
      <c r="D99" s="116"/>
      <c r="E99" s="21" t="s">
        <v>277</v>
      </c>
      <c r="F99" s="50">
        <f>SUM(F100)</f>
        <v>19720</v>
      </c>
    </row>
    <row r="100" spans="1:6" ht="32.450000000000003" customHeight="1">
      <c r="A100" s="54"/>
      <c r="B100" s="53"/>
      <c r="C100" s="118" t="s">
        <v>342</v>
      </c>
      <c r="D100" s="68"/>
      <c r="E100" s="48" t="s">
        <v>321</v>
      </c>
      <c r="F100" s="19">
        <f>F101</f>
        <v>19720</v>
      </c>
    </row>
    <row r="101" spans="1:6" ht="47.25">
      <c r="A101" s="54"/>
      <c r="B101" s="53"/>
      <c r="C101" s="68"/>
      <c r="D101" s="68">
        <v>200</v>
      </c>
      <c r="E101" s="18" t="s">
        <v>11</v>
      </c>
      <c r="F101" s="19">
        <v>19720</v>
      </c>
    </row>
    <row r="102" spans="1:6" ht="15.75">
      <c r="A102" s="15"/>
      <c r="B102" s="29" t="s">
        <v>233</v>
      </c>
      <c r="C102" s="15"/>
      <c r="D102" s="15"/>
      <c r="E102" s="30" t="s">
        <v>145</v>
      </c>
      <c r="F102" s="13">
        <f>SUM(F103)</f>
        <v>1648300</v>
      </c>
    </row>
    <row r="103" spans="1:6" ht="63">
      <c r="A103" s="15"/>
      <c r="B103" s="29"/>
      <c r="C103" s="15" t="s">
        <v>5</v>
      </c>
      <c r="D103" s="15"/>
      <c r="E103" s="30" t="s">
        <v>6</v>
      </c>
      <c r="F103" s="13">
        <f>SUM(F104)</f>
        <v>1648300</v>
      </c>
    </row>
    <row r="104" spans="1:6" ht="78.75">
      <c r="A104" s="15"/>
      <c r="B104" s="29"/>
      <c r="C104" s="15" t="s">
        <v>31</v>
      </c>
      <c r="D104" s="15"/>
      <c r="E104" s="30" t="s">
        <v>32</v>
      </c>
      <c r="F104" s="13">
        <f>SUM(F105)</f>
        <v>1648300</v>
      </c>
    </row>
    <row r="105" spans="1:6" ht="63">
      <c r="A105" s="15"/>
      <c r="B105" s="29"/>
      <c r="C105" s="15" t="s">
        <v>33</v>
      </c>
      <c r="D105" s="15"/>
      <c r="E105" s="30" t="s">
        <v>34</v>
      </c>
      <c r="F105" s="13">
        <f>SUM(F106,F108)</f>
        <v>1648300</v>
      </c>
    </row>
    <row r="106" spans="1:6" ht="34.5" customHeight="1">
      <c r="A106" s="15"/>
      <c r="B106" s="29"/>
      <c r="C106" s="16" t="s">
        <v>254</v>
      </c>
      <c r="D106" s="16"/>
      <c r="E106" s="22" t="s">
        <v>35</v>
      </c>
      <c r="F106" s="19">
        <f>SUM(F107)</f>
        <v>1082709</v>
      </c>
    </row>
    <row r="107" spans="1:6" ht="47.25">
      <c r="A107" s="15"/>
      <c r="B107" s="29"/>
      <c r="C107" s="16"/>
      <c r="D107" s="16">
        <v>200</v>
      </c>
      <c r="E107" s="18" t="s">
        <v>11</v>
      </c>
      <c r="F107" s="19">
        <v>1082709</v>
      </c>
    </row>
    <row r="108" spans="1:6" ht="78.75">
      <c r="A108" s="15"/>
      <c r="B108" s="29"/>
      <c r="C108" s="16" t="s">
        <v>279</v>
      </c>
      <c r="D108" s="16"/>
      <c r="E108" s="18" t="s">
        <v>280</v>
      </c>
      <c r="F108" s="19">
        <f>SUM(F109:F110)</f>
        <v>565591</v>
      </c>
    </row>
    <row r="109" spans="1:6" ht="37.5" customHeight="1">
      <c r="A109" s="15"/>
      <c r="B109" s="29"/>
      <c r="C109" s="16"/>
      <c r="D109" s="16">
        <v>200</v>
      </c>
      <c r="E109" s="18" t="s">
        <v>11</v>
      </c>
      <c r="F109" s="19">
        <v>509450</v>
      </c>
    </row>
    <row r="110" spans="1:6" ht="15.75">
      <c r="A110" s="15"/>
      <c r="B110" s="29"/>
      <c r="C110" s="16"/>
      <c r="D110" s="16">
        <v>500</v>
      </c>
      <c r="E110" s="18" t="s">
        <v>12</v>
      </c>
      <c r="F110" s="19">
        <v>56141</v>
      </c>
    </row>
    <row r="111" spans="1:6" ht="15.75">
      <c r="A111" s="14"/>
      <c r="B111" s="35" t="s">
        <v>234</v>
      </c>
      <c r="C111" s="14"/>
      <c r="D111" s="14"/>
      <c r="E111" s="21" t="s">
        <v>146</v>
      </c>
      <c r="F111" s="13">
        <f>SUM(F112,F118,F126)</f>
        <v>2080057.84</v>
      </c>
    </row>
    <row r="112" spans="1:6" ht="15.75">
      <c r="A112" s="14"/>
      <c r="B112" s="35" t="s">
        <v>272</v>
      </c>
      <c r="C112" s="14"/>
      <c r="D112" s="14"/>
      <c r="E112" s="21" t="s">
        <v>273</v>
      </c>
      <c r="F112" s="13">
        <f>SUM(F113)</f>
        <v>5200</v>
      </c>
    </row>
    <row r="113" spans="1:6" ht="36" customHeight="1">
      <c r="A113" s="14"/>
      <c r="B113" s="35"/>
      <c r="C113" s="14" t="s">
        <v>71</v>
      </c>
      <c r="D113" s="14"/>
      <c r="E113" s="21" t="s">
        <v>275</v>
      </c>
      <c r="F113" s="13">
        <f>SUM(F114)</f>
        <v>5200</v>
      </c>
    </row>
    <row r="114" spans="1:6" ht="78.75">
      <c r="A114" s="14"/>
      <c r="B114" s="35"/>
      <c r="C114" s="14" t="s">
        <v>100</v>
      </c>
      <c r="D114" s="14"/>
      <c r="E114" s="21" t="s">
        <v>276</v>
      </c>
      <c r="F114" s="13">
        <f>SUM(F115)</f>
        <v>5200</v>
      </c>
    </row>
    <row r="115" spans="1:6" ht="31.5">
      <c r="A115" s="14"/>
      <c r="B115" s="35"/>
      <c r="C115" s="14" t="s">
        <v>106</v>
      </c>
      <c r="D115" s="14"/>
      <c r="E115" s="21" t="s">
        <v>277</v>
      </c>
      <c r="F115" s="13">
        <f>SUM(F116)</f>
        <v>5200</v>
      </c>
    </row>
    <row r="116" spans="1:6" ht="31.5">
      <c r="A116" s="14"/>
      <c r="B116" s="35"/>
      <c r="C116" s="37" t="s">
        <v>274</v>
      </c>
      <c r="D116" s="16"/>
      <c r="E116" s="18" t="s">
        <v>271</v>
      </c>
      <c r="F116" s="19">
        <f>SUM(F117)</f>
        <v>5200</v>
      </c>
    </row>
    <row r="117" spans="1:6" ht="47.25">
      <c r="A117" s="14"/>
      <c r="B117" s="35"/>
      <c r="C117" s="16"/>
      <c r="D117" s="16">
        <v>200</v>
      </c>
      <c r="E117" s="18" t="s">
        <v>11</v>
      </c>
      <c r="F117" s="19">
        <v>5200</v>
      </c>
    </row>
    <row r="118" spans="1:6" ht="15.75">
      <c r="A118" s="15"/>
      <c r="B118" s="35" t="s">
        <v>235</v>
      </c>
      <c r="C118" s="14"/>
      <c r="D118" s="14"/>
      <c r="E118" s="36" t="s">
        <v>147</v>
      </c>
      <c r="F118" s="13">
        <f>SUM(F119)</f>
        <v>365100</v>
      </c>
    </row>
    <row r="119" spans="1:6" ht="63">
      <c r="A119" s="15"/>
      <c r="B119" s="31"/>
      <c r="C119" s="15" t="s">
        <v>5</v>
      </c>
      <c r="D119" s="16"/>
      <c r="E119" s="36" t="s">
        <v>6</v>
      </c>
      <c r="F119" s="13">
        <f>SUM(F120)</f>
        <v>365100</v>
      </c>
    </row>
    <row r="120" spans="1:6" ht="63">
      <c r="A120" s="15"/>
      <c r="B120" s="31"/>
      <c r="C120" s="15" t="s">
        <v>7</v>
      </c>
      <c r="D120" s="16"/>
      <c r="E120" s="36" t="s">
        <v>8</v>
      </c>
      <c r="F120" s="13">
        <f>SUM(F121)</f>
        <v>365100</v>
      </c>
    </row>
    <row r="121" spans="1:6" ht="15.75">
      <c r="A121" s="15"/>
      <c r="B121" s="29"/>
      <c r="C121" s="15" t="s">
        <v>9</v>
      </c>
      <c r="D121" s="15"/>
      <c r="E121" s="30" t="s">
        <v>10</v>
      </c>
      <c r="F121" s="13">
        <f>SUM(F122,F124)</f>
        <v>365100</v>
      </c>
    </row>
    <row r="122" spans="1:6" ht="31.5">
      <c r="A122" s="15"/>
      <c r="B122" s="29"/>
      <c r="C122" s="37" t="s">
        <v>284</v>
      </c>
      <c r="D122" s="37"/>
      <c r="E122" s="45" t="s">
        <v>308</v>
      </c>
      <c r="F122" s="26">
        <f>SUM(F123)</f>
        <v>250000</v>
      </c>
    </row>
    <row r="123" spans="1:6" ht="15.75">
      <c r="A123" s="15"/>
      <c r="B123" s="29"/>
      <c r="C123" s="16"/>
      <c r="D123" s="16">
        <v>500</v>
      </c>
      <c r="E123" s="18" t="s">
        <v>12</v>
      </c>
      <c r="F123" s="19">
        <v>250000</v>
      </c>
    </row>
    <row r="124" spans="1:6" ht="31.5">
      <c r="A124" s="135"/>
      <c r="B124" s="96"/>
      <c r="C124" s="37" t="s">
        <v>344</v>
      </c>
      <c r="D124" s="37"/>
      <c r="E124" s="45" t="s">
        <v>345</v>
      </c>
      <c r="F124" s="137">
        <f>F125</f>
        <v>115100</v>
      </c>
    </row>
    <row r="125" spans="1:6" ht="47.25">
      <c r="A125" s="135"/>
      <c r="B125" s="96"/>
      <c r="C125" s="136"/>
      <c r="D125" s="136">
        <v>200</v>
      </c>
      <c r="E125" s="18" t="s">
        <v>11</v>
      </c>
      <c r="F125" s="137">
        <v>115100</v>
      </c>
    </row>
    <row r="126" spans="1:6" ht="15.75">
      <c r="A126" s="16"/>
      <c r="B126" s="29" t="s">
        <v>236</v>
      </c>
      <c r="C126" s="15"/>
      <c r="D126" s="15"/>
      <c r="E126" s="30" t="s">
        <v>148</v>
      </c>
      <c r="F126" s="13">
        <f>SUM(F127,F153)</f>
        <v>1709757.84</v>
      </c>
    </row>
    <row r="127" spans="1:6" ht="63">
      <c r="A127" s="22"/>
      <c r="B127" s="29"/>
      <c r="C127" s="15" t="s">
        <v>5</v>
      </c>
      <c r="D127" s="15"/>
      <c r="E127" s="21" t="s">
        <v>6</v>
      </c>
      <c r="F127" s="13">
        <f>SUM(F128)</f>
        <v>1606617.84</v>
      </c>
    </row>
    <row r="128" spans="1:6" ht="47.25">
      <c r="A128" s="15"/>
      <c r="B128" s="29"/>
      <c r="C128" s="15" t="s">
        <v>13</v>
      </c>
      <c r="D128" s="15"/>
      <c r="E128" s="30" t="s">
        <v>14</v>
      </c>
      <c r="F128" s="13">
        <f>SUM(F129,F132,F141,F144)</f>
        <v>1606617.84</v>
      </c>
    </row>
    <row r="129" spans="1:6" ht="31.5">
      <c r="A129" s="15"/>
      <c r="B129" s="29"/>
      <c r="C129" s="15" t="s">
        <v>15</v>
      </c>
      <c r="D129" s="15"/>
      <c r="E129" s="30" t="s">
        <v>16</v>
      </c>
      <c r="F129" s="13">
        <f>SUM(F130)</f>
        <v>55956</v>
      </c>
    </row>
    <row r="130" spans="1:6" ht="31.5">
      <c r="A130" s="15"/>
      <c r="B130" s="29"/>
      <c r="C130" s="16" t="s">
        <v>288</v>
      </c>
      <c r="D130" s="16"/>
      <c r="E130" s="22" t="s">
        <v>298</v>
      </c>
      <c r="F130" s="19">
        <f>SUM(F131)</f>
        <v>55956</v>
      </c>
    </row>
    <row r="131" spans="1:6" ht="47.25">
      <c r="A131" s="15"/>
      <c r="B131" s="29"/>
      <c r="C131" s="16"/>
      <c r="D131" s="16">
        <v>200</v>
      </c>
      <c r="E131" s="18" t="s">
        <v>11</v>
      </c>
      <c r="F131" s="19">
        <v>55956</v>
      </c>
    </row>
    <row r="132" spans="1:6" ht="31.5">
      <c r="A132" s="15"/>
      <c r="B132" s="29"/>
      <c r="C132" s="15" t="s">
        <v>17</v>
      </c>
      <c r="D132" s="15"/>
      <c r="E132" s="30" t="s">
        <v>18</v>
      </c>
      <c r="F132" s="13">
        <f>SUM(F133,F135,F137,F139)</f>
        <v>1255084</v>
      </c>
    </row>
    <row r="133" spans="1:6" ht="31.5">
      <c r="A133" s="15"/>
      <c r="B133" s="29"/>
      <c r="C133" s="16" t="s">
        <v>289</v>
      </c>
      <c r="D133" s="16"/>
      <c r="E133" s="22" t="s">
        <v>19</v>
      </c>
      <c r="F133" s="19">
        <f>SUM(F134)</f>
        <v>145488</v>
      </c>
    </row>
    <row r="134" spans="1:6" ht="47.25">
      <c r="A134" s="15"/>
      <c r="B134" s="29"/>
      <c r="C134" s="16"/>
      <c r="D134" s="16">
        <v>200</v>
      </c>
      <c r="E134" s="18" t="s">
        <v>11</v>
      </c>
      <c r="F134" s="19">
        <v>145488</v>
      </c>
    </row>
    <row r="135" spans="1:6" ht="15.75">
      <c r="A135" s="15"/>
      <c r="B135" s="29"/>
      <c r="C135" s="2" t="s">
        <v>290</v>
      </c>
      <c r="D135" s="2"/>
      <c r="E135" s="18" t="s">
        <v>20</v>
      </c>
      <c r="F135" s="19">
        <f>SUM(F136)</f>
        <v>944980</v>
      </c>
    </row>
    <row r="136" spans="1:6" ht="47.25">
      <c r="A136" s="15"/>
      <c r="B136" s="29"/>
      <c r="C136" s="2"/>
      <c r="D136" s="16">
        <v>200</v>
      </c>
      <c r="E136" s="18" t="s">
        <v>11</v>
      </c>
      <c r="F136" s="19">
        <v>944980</v>
      </c>
    </row>
    <row r="137" spans="1:6" ht="31.5">
      <c r="A137" s="15"/>
      <c r="B137" s="29"/>
      <c r="C137" s="2" t="s">
        <v>291</v>
      </c>
      <c r="D137" s="2"/>
      <c r="E137" s="18" t="s">
        <v>21</v>
      </c>
      <c r="F137" s="19">
        <f>SUM(F138)</f>
        <v>114616</v>
      </c>
    </row>
    <row r="138" spans="1:6" ht="47.25">
      <c r="A138" s="15"/>
      <c r="B138" s="29"/>
      <c r="C138" s="2"/>
      <c r="D138" s="16">
        <v>200</v>
      </c>
      <c r="E138" s="18" t="s">
        <v>11</v>
      </c>
      <c r="F138" s="19">
        <v>114616</v>
      </c>
    </row>
    <row r="139" spans="1:6" ht="31.5">
      <c r="A139" s="15"/>
      <c r="B139" s="29"/>
      <c r="C139" s="2" t="s">
        <v>292</v>
      </c>
      <c r="D139" s="2"/>
      <c r="E139" s="18" t="s">
        <v>293</v>
      </c>
      <c r="F139" s="19">
        <f>SUM(F140)</f>
        <v>50000</v>
      </c>
    </row>
    <row r="140" spans="1:6" ht="47.25">
      <c r="A140" s="15"/>
      <c r="B140" s="29"/>
      <c r="C140" s="2"/>
      <c r="D140" s="16">
        <v>200</v>
      </c>
      <c r="E140" s="18" t="s">
        <v>11</v>
      </c>
      <c r="F140" s="19">
        <v>50000</v>
      </c>
    </row>
    <row r="141" spans="1:6" ht="15.75">
      <c r="A141" s="15"/>
      <c r="B141" s="29"/>
      <c r="C141" s="15" t="s">
        <v>22</v>
      </c>
      <c r="D141" s="15"/>
      <c r="E141" s="30" t="s">
        <v>23</v>
      </c>
      <c r="F141" s="13">
        <f>SUM(F142)</f>
        <v>50000</v>
      </c>
    </row>
    <row r="142" spans="1:6" ht="15.75">
      <c r="A142" s="15"/>
      <c r="B142" s="29"/>
      <c r="C142" s="16" t="s">
        <v>294</v>
      </c>
      <c r="D142" s="16"/>
      <c r="E142" s="22" t="s">
        <v>24</v>
      </c>
      <c r="F142" s="19">
        <f>SUM(F143)</f>
        <v>50000</v>
      </c>
    </row>
    <row r="143" spans="1:6" ht="47.25">
      <c r="A143" s="15"/>
      <c r="B143" s="29"/>
      <c r="C143" s="16"/>
      <c r="D143" s="16">
        <v>200</v>
      </c>
      <c r="E143" s="18" t="s">
        <v>11</v>
      </c>
      <c r="F143" s="19">
        <v>50000</v>
      </c>
    </row>
    <row r="144" spans="1:6" ht="15.75">
      <c r="A144" s="15"/>
      <c r="B144" s="29"/>
      <c r="C144" s="15" t="s">
        <v>25</v>
      </c>
      <c r="D144" s="15"/>
      <c r="E144" s="30" t="s">
        <v>26</v>
      </c>
      <c r="F144" s="13">
        <f>SUM(F145,F147,F149,F151)</f>
        <v>245577.84</v>
      </c>
    </row>
    <row r="145" spans="1:6" ht="31.5">
      <c r="A145" s="15"/>
      <c r="B145" s="29"/>
      <c r="C145" s="16" t="s">
        <v>27</v>
      </c>
      <c r="D145" s="16"/>
      <c r="E145" s="22" t="s">
        <v>251</v>
      </c>
      <c r="F145" s="19">
        <f>SUM(F146)</f>
        <v>58696.84</v>
      </c>
    </row>
    <row r="146" spans="1:6" ht="47.25">
      <c r="A146" s="15"/>
      <c r="B146" s="29"/>
      <c r="C146" s="16"/>
      <c r="D146" s="16">
        <v>200</v>
      </c>
      <c r="E146" s="18" t="s">
        <v>11</v>
      </c>
      <c r="F146" s="19">
        <v>58696.84</v>
      </c>
    </row>
    <row r="147" spans="1:6" ht="31.5">
      <c r="A147" s="15"/>
      <c r="B147" s="29"/>
      <c r="C147" s="16" t="s">
        <v>29</v>
      </c>
      <c r="D147" s="16"/>
      <c r="E147" s="22" t="s">
        <v>30</v>
      </c>
      <c r="F147" s="19">
        <f>SUM(F148)</f>
        <v>31290</v>
      </c>
    </row>
    <row r="148" spans="1:6" ht="47.25">
      <c r="A148" s="15"/>
      <c r="B148" s="29"/>
      <c r="C148" s="16"/>
      <c r="D148" s="16">
        <v>200</v>
      </c>
      <c r="E148" s="18" t="s">
        <v>11</v>
      </c>
      <c r="F148" s="19">
        <v>31290</v>
      </c>
    </row>
    <row r="149" spans="1:6" ht="31.5">
      <c r="A149" s="15"/>
      <c r="B149" s="29"/>
      <c r="C149" s="16" t="s">
        <v>252</v>
      </c>
      <c r="D149" s="16"/>
      <c r="E149" s="22" t="s">
        <v>253</v>
      </c>
      <c r="F149" s="19">
        <f>F150</f>
        <v>40000</v>
      </c>
    </row>
    <row r="150" spans="1:6" ht="34.5" customHeight="1">
      <c r="A150" s="15"/>
      <c r="B150" s="29"/>
      <c r="C150" s="16"/>
      <c r="D150" s="16">
        <v>200</v>
      </c>
      <c r="E150" s="18" t="s">
        <v>11</v>
      </c>
      <c r="F150" s="19">
        <v>40000</v>
      </c>
    </row>
    <row r="151" spans="1:6" ht="49.9" customHeight="1">
      <c r="A151" s="70"/>
      <c r="B151" s="69"/>
      <c r="C151" s="128" t="s">
        <v>343</v>
      </c>
      <c r="D151" s="128"/>
      <c r="E151" s="129" t="s">
        <v>322</v>
      </c>
      <c r="F151" s="130">
        <f>F152</f>
        <v>115591</v>
      </c>
    </row>
    <row r="152" spans="1:6" ht="34.5" customHeight="1">
      <c r="A152" s="70"/>
      <c r="B152" s="69"/>
      <c r="C152" s="128"/>
      <c r="D152" s="128">
        <v>200</v>
      </c>
      <c r="E152" s="131" t="s">
        <v>11</v>
      </c>
      <c r="F152" s="130">
        <v>115591</v>
      </c>
    </row>
    <row r="153" spans="1:6" ht="78.75">
      <c r="A153" s="15"/>
      <c r="B153" s="29"/>
      <c r="C153" s="15" t="s">
        <v>267</v>
      </c>
      <c r="D153" s="15"/>
      <c r="E153" s="21" t="s">
        <v>299</v>
      </c>
      <c r="F153" s="13">
        <f>SUM(F154)</f>
        <v>103140</v>
      </c>
    </row>
    <row r="154" spans="1:6" ht="47.25">
      <c r="A154" s="15"/>
      <c r="B154" s="29"/>
      <c r="C154" s="15" t="s">
        <v>268</v>
      </c>
      <c r="D154" s="15"/>
      <c r="E154" s="21" t="s">
        <v>269</v>
      </c>
      <c r="F154" s="13">
        <f>SUM(F156)</f>
        <v>103140</v>
      </c>
    </row>
    <row r="155" spans="1:6" ht="35.450000000000003" customHeight="1">
      <c r="A155" s="15"/>
      <c r="B155" s="29"/>
      <c r="C155" s="37" t="s">
        <v>295</v>
      </c>
      <c r="D155" s="37"/>
      <c r="E155" s="40" t="s">
        <v>270</v>
      </c>
      <c r="F155" s="19">
        <f>SUM(F156)</f>
        <v>103140</v>
      </c>
    </row>
    <row r="156" spans="1:6" ht="35.450000000000003" customHeight="1">
      <c r="A156" s="15"/>
      <c r="B156" s="29"/>
      <c r="C156" s="16"/>
      <c r="D156" s="16">
        <v>200</v>
      </c>
      <c r="E156" s="18" t="s">
        <v>11</v>
      </c>
      <c r="F156" s="19">
        <v>103140</v>
      </c>
    </row>
    <row r="157" spans="1:6" s="64" customFormat="1" ht="15.75">
      <c r="A157" s="76"/>
      <c r="B157" s="75" t="s">
        <v>238</v>
      </c>
      <c r="C157" s="74"/>
      <c r="D157" s="74"/>
      <c r="E157" s="76" t="s">
        <v>149</v>
      </c>
      <c r="F157" s="77">
        <f>SUM(F158)</f>
        <v>4639005</v>
      </c>
    </row>
    <row r="158" spans="1:6" s="64" customFormat="1" ht="15.75">
      <c r="A158" s="76"/>
      <c r="B158" s="75" t="s">
        <v>239</v>
      </c>
      <c r="C158" s="74"/>
      <c r="D158" s="74"/>
      <c r="E158" s="76" t="s">
        <v>150</v>
      </c>
      <c r="F158" s="77">
        <f>SUM(F159,F164)</f>
        <v>4639005</v>
      </c>
    </row>
    <row r="159" spans="1:6" s="64" customFormat="1" ht="47.25">
      <c r="A159" s="74"/>
      <c r="B159" s="75"/>
      <c r="C159" s="74" t="s">
        <v>36</v>
      </c>
      <c r="D159" s="74"/>
      <c r="E159" s="76" t="s">
        <v>37</v>
      </c>
      <c r="F159" s="77">
        <f>SUM(F160)</f>
        <v>4569005</v>
      </c>
    </row>
    <row r="160" spans="1:6" s="64" customFormat="1" ht="63">
      <c r="A160" s="74"/>
      <c r="B160" s="75"/>
      <c r="C160" s="74" t="s">
        <v>38</v>
      </c>
      <c r="D160" s="74"/>
      <c r="E160" s="76" t="s">
        <v>39</v>
      </c>
      <c r="F160" s="77">
        <f>SUM(F161)</f>
        <v>4569005</v>
      </c>
    </row>
    <row r="161" spans="1:6" s="64" customFormat="1" ht="47.25">
      <c r="A161" s="74"/>
      <c r="B161" s="75"/>
      <c r="C161" s="74" t="s">
        <v>40</v>
      </c>
      <c r="D161" s="76"/>
      <c r="E161" s="76" t="s">
        <v>41</v>
      </c>
      <c r="F161" s="77">
        <f>SUM(F162,)</f>
        <v>4569005</v>
      </c>
    </row>
    <row r="162" spans="1:6" s="64" customFormat="1" ht="63">
      <c r="A162" s="74"/>
      <c r="B162" s="75"/>
      <c r="C162" s="61" t="s">
        <v>255</v>
      </c>
      <c r="D162" s="73"/>
      <c r="E162" s="73" t="s">
        <v>256</v>
      </c>
      <c r="F162" s="62">
        <f>SUM(F163)</f>
        <v>4569005</v>
      </c>
    </row>
    <row r="163" spans="1:6" s="64" customFormat="1" ht="47.25">
      <c r="A163" s="74"/>
      <c r="B163" s="75"/>
      <c r="C163" s="61"/>
      <c r="D163" s="61">
        <v>600</v>
      </c>
      <c r="E163" s="65" t="s">
        <v>42</v>
      </c>
      <c r="F163" s="62">
        <v>4569005</v>
      </c>
    </row>
    <row r="164" spans="1:6" s="79" customFormat="1" ht="47.25">
      <c r="A164" s="61"/>
      <c r="B164" s="75"/>
      <c r="C164" s="74" t="s">
        <v>259</v>
      </c>
      <c r="D164" s="74"/>
      <c r="E164" s="78" t="s">
        <v>260</v>
      </c>
      <c r="F164" s="77">
        <f>SUM(F165)</f>
        <v>70000</v>
      </c>
    </row>
    <row r="165" spans="1:6" s="64" customFormat="1" ht="63">
      <c r="A165" s="61"/>
      <c r="B165" s="75"/>
      <c r="C165" s="74" t="s">
        <v>261</v>
      </c>
      <c r="D165" s="74"/>
      <c r="E165" s="78" t="s">
        <v>262</v>
      </c>
      <c r="F165" s="77">
        <f>SUM(F166)</f>
        <v>70000</v>
      </c>
    </row>
    <row r="166" spans="1:6" s="64" customFormat="1" ht="110.25">
      <c r="A166" s="61"/>
      <c r="B166" s="75"/>
      <c r="C166" s="74" t="s">
        <v>263</v>
      </c>
      <c r="D166" s="74"/>
      <c r="E166" s="78" t="s">
        <v>264</v>
      </c>
      <c r="F166" s="77">
        <f>SUM(F167)</f>
        <v>70000</v>
      </c>
    </row>
    <row r="167" spans="1:6" s="64" customFormat="1" ht="63">
      <c r="A167" s="61"/>
      <c r="B167" s="132"/>
      <c r="C167" s="128" t="s">
        <v>265</v>
      </c>
      <c r="D167" s="128"/>
      <c r="E167" s="131" t="s">
        <v>266</v>
      </c>
      <c r="F167" s="130">
        <f>SUM(F168)</f>
        <v>70000</v>
      </c>
    </row>
    <row r="168" spans="1:6" s="79" customFormat="1" ht="47.25">
      <c r="A168" s="61"/>
      <c r="B168" s="132"/>
      <c r="C168" s="128"/>
      <c r="D168" s="128">
        <v>600</v>
      </c>
      <c r="E168" s="131" t="s">
        <v>42</v>
      </c>
      <c r="F168" s="130">
        <v>70000</v>
      </c>
    </row>
    <row r="169" spans="1:6" s="79" customFormat="1" ht="15.75">
      <c r="A169" s="61"/>
      <c r="B169" s="75" t="s">
        <v>326</v>
      </c>
      <c r="C169" s="61"/>
      <c r="D169" s="61"/>
      <c r="E169" s="78" t="s">
        <v>327</v>
      </c>
      <c r="F169" s="77">
        <f>F170</f>
        <v>48400</v>
      </c>
    </row>
    <row r="170" spans="1:6" s="79" customFormat="1" ht="16.5" customHeight="1">
      <c r="A170" s="61"/>
      <c r="B170" s="75" t="s">
        <v>328</v>
      </c>
      <c r="C170" s="61"/>
      <c r="D170" s="61"/>
      <c r="E170" s="78" t="s">
        <v>329</v>
      </c>
      <c r="F170" s="77">
        <f>F171</f>
        <v>48400</v>
      </c>
    </row>
    <row r="171" spans="1:6" s="79" customFormat="1" ht="61.5" customHeight="1">
      <c r="A171" s="61"/>
      <c r="B171" s="75"/>
      <c r="C171" s="106" t="s">
        <v>5</v>
      </c>
      <c r="D171" s="106"/>
      <c r="E171" s="21" t="s">
        <v>6</v>
      </c>
      <c r="F171" s="77">
        <f>F172</f>
        <v>48400</v>
      </c>
    </row>
    <row r="172" spans="1:6" s="79" customFormat="1" ht="51.75" customHeight="1">
      <c r="A172" s="61"/>
      <c r="B172" s="75"/>
      <c r="C172" s="106" t="s">
        <v>13</v>
      </c>
      <c r="D172" s="106"/>
      <c r="E172" s="105" t="s">
        <v>14</v>
      </c>
      <c r="F172" s="77">
        <f>F173</f>
        <v>48400</v>
      </c>
    </row>
    <row r="173" spans="1:6" s="64" customFormat="1" ht="15.75">
      <c r="A173" s="74"/>
      <c r="B173" s="75"/>
      <c r="C173" s="106" t="s">
        <v>25</v>
      </c>
      <c r="D173" s="106"/>
      <c r="E173" s="105" t="s">
        <v>26</v>
      </c>
      <c r="F173" s="77">
        <f>F174</f>
        <v>48400</v>
      </c>
    </row>
    <row r="174" spans="1:6" ht="63">
      <c r="A174" s="97"/>
      <c r="B174" s="96"/>
      <c r="C174" s="112" t="s">
        <v>338</v>
      </c>
      <c r="D174" s="95"/>
      <c r="E174" s="22" t="s">
        <v>304</v>
      </c>
      <c r="F174" s="19">
        <f>SUM(F175)</f>
        <v>48400</v>
      </c>
    </row>
    <row r="175" spans="1:6" ht="47.25">
      <c r="A175" s="97"/>
      <c r="B175" s="96"/>
      <c r="C175" s="95"/>
      <c r="D175" s="95">
        <v>200</v>
      </c>
      <c r="E175" s="18" t="s">
        <v>11</v>
      </c>
      <c r="F175" s="19">
        <v>48400</v>
      </c>
    </row>
    <row r="176" spans="1:6" ht="15.75">
      <c r="A176" s="99"/>
      <c r="B176" s="96" t="s">
        <v>330</v>
      </c>
      <c r="C176" s="98"/>
      <c r="D176" s="98"/>
      <c r="E176" s="21" t="s">
        <v>151</v>
      </c>
      <c r="F176" s="93">
        <f>F177+F181</f>
        <v>350824.16000000003</v>
      </c>
    </row>
    <row r="177" spans="1:6" ht="15.75">
      <c r="A177" s="99"/>
      <c r="B177" s="96" t="s">
        <v>241</v>
      </c>
      <c r="C177" s="98"/>
      <c r="D177" s="98"/>
      <c r="E177" s="21" t="s">
        <v>152</v>
      </c>
      <c r="F177" s="93">
        <f>F178</f>
        <v>147224.16</v>
      </c>
    </row>
    <row r="178" spans="1:6" s="64" customFormat="1" ht="15.75">
      <c r="A178" s="74"/>
      <c r="B178" s="75"/>
      <c r="C178" s="74" t="s">
        <v>114</v>
      </c>
      <c r="D178" s="74"/>
      <c r="E178" s="76" t="s">
        <v>115</v>
      </c>
      <c r="F178" s="77">
        <f>SUM(F179)</f>
        <v>147224.16</v>
      </c>
    </row>
    <row r="179" spans="1:6" s="64" customFormat="1" ht="46.9" customHeight="1">
      <c r="A179" s="61"/>
      <c r="B179" s="80"/>
      <c r="C179" s="61" t="s">
        <v>118</v>
      </c>
      <c r="D179" s="61"/>
      <c r="E179" s="73" t="s">
        <v>119</v>
      </c>
      <c r="F179" s="62">
        <f>SUM(F180)</f>
        <v>147224.16</v>
      </c>
    </row>
    <row r="180" spans="1:6" s="64" customFormat="1" ht="35.25" customHeight="1">
      <c r="A180" s="61"/>
      <c r="B180" s="80"/>
      <c r="C180" s="61"/>
      <c r="D180" s="61">
        <v>300</v>
      </c>
      <c r="E180" s="73" t="s">
        <v>120</v>
      </c>
      <c r="F180" s="62">
        <v>147224.16</v>
      </c>
    </row>
    <row r="181" spans="1:6" s="64" customFormat="1" ht="15.75">
      <c r="A181" s="74"/>
      <c r="B181" s="75">
        <v>1003</v>
      </c>
      <c r="C181" s="74"/>
      <c r="D181" s="74"/>
      <c r="E181" s="76" t="s">
        <v>153</v>
      </c>
      <c r="F181" s="77">
        <f>SUM(F182)</f>
        <v>203600</v>
      </c>
    </row>
    <row r="182" spans="1:6" s="64" customFormat="1" ht="66" customHeight="1">
      <c r="A182" s="74"/>
      <c r="B182" s="75"/>
      <c r="C182" s="74" t="s">
        <v>114</v>
      </c>
      <c r="D182" s="74"/>
      <c r="E182" s="76" t="s">
        <v>115</v>
      </c>
      <c r="F182" s="77">
        <f>SUM(F183,F185)</f>
        <v>203600</v>
      </c>
    </row>
    <row r="183" spans="1:6" s="79" customFormat="1" ht="110.25">
      <c r="A183" s="61"/>
      <c r="B183" s="80"/>
      <c r="C183" s="61" t="s">
        <v>282</v>
      </c>
      <c r="D183" s="61"/>
      <c r="E183" s="73" t="s">
        <v>287</v>
      </c>
      <c r="F183" s="62">
        <f>SUM(F184)</f>
        <v>33600</v>
      </c>
    </row>
    <row r="184" spans="1:6" s="64" customFormat="1" ht="47.25">
      <c r="A184" s="61"/>
      <c r="B184" s="80"/>
      <c r="C184" s="61"/>
      <c r="D184" s="61">
        <v>600</v>
      </c>
      <c r="E184" s="73" t="s">
        <v>42</v>
      </c>
      <c r="F184" s="62">
        <v>33600</v>
      </c>
    </row>
    <row r="185" spans="1:6" ht="63">
      <c r="A185" s="16"/>
      <c r="B185" s="31"/>
      <c r="C185" s="16" t="s">
        <v>123</v>
      </c>
      <c r="D185" s="16"/>
      <c r="E185" s="22" t="s">
        <v>286</v>
      </c>
      <c r="F185" s="19">
        <f>SUM(F186)</f>
        <v>170000</v>
      </c>
    </row>
    <row r="186" spans="1:6" ht="15.75">
      <c r="A186" s="16"/>
      <c r="B186" s="31"/>
      <c r="C186" s="16"/>
      <c r="D186" s="16">
        <v>500</v>
      </c>
      <c r="E186" s="22" t="s">
        <v>12</v>
      </c>
      <c r="F186" s="19">
        <v>170000</v>
      </c>
    </row>
    <row r="187" spans="1:6" s="8" customFormat="1" ht="15.75">
      <c r="A187" s="106"/>
      <c r="B187" s="96" t="s">
        <v>331</v>
      </c>
      <c r="C187" s="106"/>
      <c r="D187" s="106"/>
      <c r="E187" s="105" t="s">
        <v>332</v>
      </c>
      <c r="F187" s="93">
        <f>F188</f>
        <v>301471</v>
      </c>
    </row>
    <row r="188" spans="1:6" s="8" customFormat="1" ht="15.75">
      <c r="A188" s="106"/>
      <c r="B188" s="96" t="s">
        <v>333</v>
      </c>
      <c r="C188" s="106"/>
      <c r="D188" s="106"/>
      <c r="E188" s="105" t="s">
        <v>334</v>
      </c>
      <c r="F188" s="93">
        <f>F189</f>
        <v>301471</v>
      </c>
    </row>
    <row r="189" spans="1:6" s="8" customFormat="1" ht="63">
      <c r="A189" s="106"/>
      <c r="B189" s="96"/>
      <c r="C189" s="74" t="s">
        <v>43</v>
      </c>
      <c r="D189" s="76"/>
      <c r="E189" s="76" t="s">
        <v>44</v>
      </c>
      <c r="F189" s="77">
        <f>SUM(F190)</f>
        <v>301471</v>
      </c>
    </row>
    <row r="190" spans="1:6" s="8" customFormat="1" ht="47.25">
      <c r="A190" s="106"/>
      <c r="B190" s="96"/>
      <c r="C190" s="74" t="s">
        <v>45</v>
      </c>
      <c r="D190" s="76"/>
      <c r="E190" s="76" t="s">
        <v>46</v>
      </c>
      <c r="F190" s="77">
        <f>SUM(F191)</f>
        <v>301471</v>
      </c>
    </row>
    <row r="191" spans="1:6" s="8" customFormat="1" ht="78.75">
      <c r="A191" s="106"/>
      <c r="B191" s="96"/>
      <c r="C191" s="61" t="s">
        <v>257</v>
      </c>
      <c r="D191" s="73"/>
      <c r="E191" s="73" t="s">
        <v>258</v>
      </c>
      <c r="F191" s="62">
        <f>SUM(F192)</f>
        <v>301471</v>
      </c>
    </row>
    <row r="192" spans="1:6" s="8" customFormat="1" ht="47.25">
      <c r="A192" s="106"/>
      <c r="B192" s="96"/>
      <c r="C192" s="61"/>
      <c r="D192" s="61">
        <v>600</v>
      </c>
      <c r="E192" s="65" t="s">
        <v>42</v>
      </c>
      <c r="F192" s="62">
        <v>301471</v>
      </c>
    </row>
    <row r="193" spans="1:6" ht="15.75">
      <c r="A193" s="15">
        <v>924</v>
      </c>
      <c r="B193" s="146" t="s">
        <v>154</v>
      </c>
      <c r="C193" s="146"/>
      <c r="D193" s="146"/>
      <c r="E193" s="146"/>
      <c r="F193" s="13">
        <f>SUM(F194)</f>
        <v>60000</v>
      </c>
    </row>
    <row r="194" spans="1:6" ht="15.75">
      <c r="A194" s="15"/>
      <c r="B194" s="29" t="s">
        <v>222</v>
      </c>
      <c r="C194" s="15"/>
      <c r="D194" s="15"/>
      <c r="E194" s="30" t="s">
        <v>130</v>
      </c>
      <c r="F194" s="13">
        <f>SUM(F195)</f>
        <v>60000</v>
      </c>
    </row>
    <row r="195" spans="1:6" ht="78.75">
      <c r="A195" s="15"/>
      <c r="B195" s="29" t="s">
        <v>237</v>
      </c>
      <c r="C195" s="15"/>
      <c r="D195" s="15"/>
      <c r="E195" s="30" t="s">
        <v>155</v>
      </c>
      <c r="F195" s="13">
        <f>SUM(F196)</f>
        <v>60000</v>
      </c>
    </row>
    <row r="196" spans="1:6" ht="15.75">
      <c r="A196" s="15"/>
      <c r="B196" s="29"/>
      <c r="C196" s="15" t="s">
        <v>114</v>
      </c>
      <c r="D196" s="15"/>
      <c r="E196" s="30" t="s">
        <v>115</v>
      </c>
      <c r="F196" s="13">
        <f>SUM(F197)</f>
        <v>60000</v>
      </c>
    </row>
    <row r="197" spans="1:6" ht="31.5">
      <c r="A197" s="16"/>
      <c r="B197" s="31"/>
      <c r="C197" s="16" t="s">
        <v>116</v>
      </c>
      <c r="D197" s="16"/>
      <c r="E197" s="22" t="s">
        <v>117</v>
      </c>
      <c r="F197" s="19">
        <f>SUM(F198)</f>
        <v>60000</v>
      </c>
    </row>
    <row r="198" spans="1:6" ht="94.5">
      <c r="A198" s="16"/>
      <c r="B198" s="31"/>
      <c r="C198" s="16"/>
      <c r="D198" s="16">
        <v>100</v>
      </c>
      <c r="E198" s="22" t="s">
        <v>133</v>
      </c>
      <c r="F198" s="19">
        <v>60000</v>
      </c>
    </row>
    <row r="199" spans="1:6" ht="15.75">
      <c r="A199" s="15"/>
      <c r="B199" s="15"/>
      <c r="C199" s="15"/>
      <c r="D199" s="15"/>
      <c r="E199" s="30" t="s">
        <v>126</v>
      </c>
      <c r="F199" s="13">
        <f>SUM(F9,F193)</f>
        <v>14212334.77</v>
      </c>
    </row>
    <row r="200" spans="1:6">
      <c r="F200" s="9"/>
    </row>
  </sheetData>
  <autoFilter ref="A10:F199"/>
  <mergeCells count="7">
    <mergeCell ref="B193:E193"/>
    <mergeCell ref="B9:E9"/>
    <mergeCell ref="C1:F1"/>
    <mergeCell ref="B2:F2"/>
    <mergeCell ref="B3:F3"/>
    <mergeCell ref="B4:F4"/>
    <mergeCell ref="A6:F6"/>
  </mergeCells>
  <pageMargins left="0.70866141732283472" right="0.70866141732283472" top="0.74803149606299213" bottom="0.74803149606299213" header="0.31496062992125984" footer="0.31496062992125984"/>
  <pageSetup paperSize="9" scale="75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67"/>
  <sheetViews>
    <sheetView zoomScale="80" zoomScaleNormal="80" workbookViewId="0">
      <selection activeCell="B4" sqref="B4:G4"/>
    </sheetView>
  </sheetViews>
  <sheetFormatPr defaultRowHeight="15"/>
  <cols>
    <col min="3" max="3" width="18.28515625" customWidth="1"/>
    <col min="4" max="4" width="9" customWidth="1"/>
    <col min="5" max="5" width="36.85546875" customWidth="1"/>
    <col min="6" max="7" width="16.7109375" customWidth="1"/>
  </cols>
  <sheetData>
    <row r="1" spans="1:7" ht="15.75">
      <c r="C1" s="140" t="s">
        <v>240</v>
      </c>
      <c r="D1" s="141"/>
      <c r="E1" s="141"/>
      <c r="F1" s="141"/>
      <c r="G1" s="141"/>
    </row>
    <row r="2" spans="1:7" ht="15.75">
      <c r="A2" s="3"/>
      <c r="B2" s="140" t="s">
        <v>217</v>
      </c>
      <c r="C2" s="141"/>
      <c r="D2" s="141"/>
      <c r="E2" s="141"/>
      <c r="F2" s="141"/>
      <c r="G2" s="141"/>
    </row>
    <row r="3" spans="1:7" ht="15.75">
      <c r="A3" s="3"/>
      <c r="B3" s="140" t="s">
        <v>218</v>
      </c>
      <c r="C3" s="141"/>
      <c r="D3" s="141"/>
      <c r="E3" s="141"/>
      <c r="F3" s="141"/>
      <c r="G3" s="141"/>
    </row>
    <row r="4" spans="1:7" ht="15.75">
      <c r="A4" s="3"/>
      <c r="B4" s="140" t="s">
        <v>350</v>
      </c>
      <c r="C4" s="141"/>
      <c r="D4" s="141"/>
      <c r="E4" s="141"/>
      <c r="F4" s="141"/>
      <c r="G4" s="141"/>
    </row>
    <row r="5" spans="1:7" ht="18" customHeight="1">
      <c r="A5" s="3"/>
      <c r="B5" s="3"/>
      <c r="C5" s="3"/>
    </row>
    <row r="6" spans="1:7" ht="59.25" customHeight="1">
      <c r="A6" s="145" t="s">
        <v>311</v>
      </c>
      <c r="B6" s="145"/>
      <c r="C6" s="145"/>
      <c r="D6" s="141"/>
      <c r="E6" s="141"/>
      <c r="F6" s="141"/>
      <c r="G6" s="141"/>
    </row>
    <row r="8" spans="1:7" ht="27" customHeight="1">
      <c r="A8" s="144" t="s">
        <v>127</v>
      </c>
      <c r="B8" s="144" t="s">
        <v>128</v>
      </c>
      <c r="C8" s="144" t="s">
        <v>2</v>
      </c>
      <c r="D8" s="144" t="s">
        <v>3</v>
      </c>
      <c r="E8" s="144" t="s">
        <v>4</v>
      </c>
      <c r="F8" s="144" t="s">
        <v>0</v>
      </c>
      <c r="G8" s="144"/>
    </row>
    <row r="9" spans="1:7" ht="15.75">
      <c r="A9" s="144"/>
      <c r="B9" s="144"/>
      <c r="C9" s="144"/>
      <c r="D9" s="144"/>
      <c r="E9" s="144"/>
      <c r="F9" s="49" t="s">
        <v>1</v>
      </c>
      <c r="G9" s="49" t="s">
        <v>300</v>
      </c>
    </row>
    <row r="10" spans="1:7" ht="32.25" customHeight="1">
      <c r="A10" s="15">
        <v>904</v>
      </c>
      <c r="B10" s="146" t="s">
        <v>129</v>
      </c>
      <c r="C10" s="146"/>
      <c r="D10" s="146"/>
      <c r="E10" s="146"/>
      <c r="F10" s="13">
        <f>SUM(F11,F48,F52,F72,F84,F126,F138,F145,F154)</f>
        <v>12944257</v>
      </c>
      <c r="G10" s="93">
        <f>SUM(G11,G48,G52,G72,G84,G126,G138,G145,G154)</f>
        <v>13035655</v>
      </c>
    </row>
    <row r="11" spans="1:7" ht="15.75">
      <c r="A11" s="15"/>
      <c r="B11" s="29" t="s">
        <v>222</v>
      </c>
      <c r="C11" s="15"/>
      <c r="D11" s="15"/>
      <c r="E11" s="30" t="s">
        <v>130</v>
      </c>
      <c r="F11" s="13">
        <f>SUM(F12,F18,F31,F35)</f>
        <v>4002010</v>
      </c>
      <c r="G11" s="13">
        <f>SUM(G12,G18,G31,G35)</f>
        <v>4002010</v>
      </c>
    </row>
    <row r="12" spans="1:7" ht="63">
      <c r="A12" s="15"/>
      <c r="B12" s="29" t="s">
        <v>223</v>
      </c>
      <c r="C12" s="15"/>
      <c r="D12" s="15"/>
      <c r="E12" s="30" t="s">
        <v>131</v>
      </c>
      <c r="F12" s="13">
        <f t="shared" ref="F12:G16" si="0">SUM(F13)</f>
        <v>592000</v>
      </c>
      <c r="G12" s="13">
        <f t="shared" si="0"/>
        <v>592000</v>
      </c>
    </row>
    <row r="13" spans="1:7" ht="78.75">
      <c r="A13" s="16"/>
      <c r="B13" s="31"/>
      <c r="C13" s="15" t="s">
        <v>71</v>
      </c>
      <c r="D13" s="15"/>
      <c r="E13" s="30" t="s">
        <v>72</v>
      </c>
      <c r="F13" s="13">
        <f t="shared" si="0"/>
        <v>592000</v>
      </c>
      <c r="G13" s="13">
        <f t="shared" si="0"/>
        <v>592000</v>
      </c>
    </row>
    <row r="14" spans="1:7" ht="78.75">
      <c r="A14" s="16"/>
      <c r="B14" s="31"/>
      <c r="C14" s="15" t="s">
        <v>73</v>
      </c>
      <c r="D14" s="15"/>
      <c r="E14" s="30" t="s">
        <v>74</v>
      </c>
      <c r="F14" s="13">
        <f t="shared" si="0"/>
        <v>592000</v>
      </c>
      <c r="G14" s="13">
        <f t="shared" si="0"/>
        <v>592000</v>
      </c>
    </row>
    <row r="15" spans="1:7" ht="94.5">
      <c r="A15" s="16"/>
      <c r="B15" s="31"/>
      <c r="C15" s="15" t="s">
        <v>89</v>
      </c>
      <c r="D15" s="15"/>
      <c r="E15" s="30" t="s">
        <v>90</v>
      </c>
      <c r="F15" s="13">
        <f t="shared" si="0"/>
        <v>592000</v>
      </c>
      <c r="G15" s="13">
        <f t="shared" si="0"/>
        <v>592000</v>
      </c>
    </row>
    <row r="16" spans="1:7" ht="15" customHeight="1">
      <c r="A16" s="16"/>
      <c r="B16" s="31"/>
      <c r="C16" s="16" t="s">
        <v>91</v>
      </c>
      <c r="D16" s="16"/>
      <c r="E16" s="22" t="s">
        <v>92</v>
      </c>
      <c r="F16" s="19">
        <f t="shared" si="0"/>
        <v>592000</v>
      </c>
      <c r="G16" s="19">
        <f t="shared" si="0"/>
        <v>592000</v>
      </c>
    </row>
    <row r="17" spans="1:7" ht="126">
      <c r="A17" s="16"/>
      <c r="B17" s="31"/>
      <c r="C17" s="16"/>
      <c r="D17" s="16">
        <v>100</v>
      </c>
      <c r="E17" s="18" t="s">
        <v>79</v>
      </c>
      <c r="F17" s="19">
        <v>592000</v>
      </c>
      <c r="G17" s="19">
        <v>592000</v>
      </c>
    </row>
    <row r="18" spans="1:7" ht="126">
      <c r="A18" s="15"/>
      <c r="B18" s="29" t="s">
        <v>224</v>
      </c>
      <c r="C18" s="15"/>
      <c r="D18" s="15"/>
      <c r="E18" s="30" t="s">
        <v>134</v>
      </c>
      <c r="F18" s="13">
        <f>SUM(F19)</f>
        <v>3188410</v>
      </c>
      <c r="G18" s="13">
        <f>SUM(G19)</f>
        <v>3188410</v>
      </c>
    </row>
    <row r="19" spans="1:7" ht="78.75">
      <c r="A19" s="15"/>
      <c r="B19" s="32"/>
      <c r="C19" s="15" t="s">
        <v>71</v>
      </c>
      <c r="D19" s="15"/>
      <c r="E19" s="30" t="s">
        <v>72</v>
      </c>
      <c r="F19" s="13">
        <f>SUM(F20)</f>
        <v>3188410</v>
      </c>
      <c r="G19" s="13">
        <f>SUM(G20)</f>
        <v>3188410</v>
      </c>
    </row>
    <row r="20" spans="1:7" ht="78.75">
      <c r="A20" s="15"/>
      <c r="B20" s="32"/>
      <c r="C20" s="15" t="s">
        <v>73</v>
      </c>
      <c r="D20" s="15"/>
      <c r="E20" s="30" t="s">
        <v>74</v>
      </c>
      <c r="F20" s="13">
        <f>SUM(F21,F28)</f>
        <v>3188410</v>
      </c>
      <c r="G20" s="93">
        <f>SUM(G21,G28)</f>
        <v>3188410</v>
      </c>
    </row>
    <row r="21" spans="1:7" ht="94.5">
      <c r="A21" s="15"/>
      <c r="B21" s="32"/>
      <c r="C21" s="15" t="s">
        <v>89</v>
      </c>
      <c r="D21" s="15"/>
      <c r="E21" s="30" t="s">
        <v>90</v>
      </c>
      <c r="F21" s="13">
        <f>SUM(F22,F26)</f>
        <v>3187110</v>
      </c>
      <c r="G21" s="93">
        <f>SUM(G22,G26)</f>
        <v>3187110</v>
      </c>
    </row>
    <row r="22" spans="1:7" ht="47.25">
      <c r="A22" s="15"/>
      <c r="B22" s="32"/>
      <c r="C22" s="16" t="s">
        <v>93</v>
      </c>
      <c r="D22" s="16"/>
      <c r="E22" s="22" t="s">
        <v>94</v>
      </c>
      <c r="F22" s="19">
        <f>SUM(F23:F25)</f>
        <v>3184110</v>
      </c>
      <c r="G22" s="19">
        <f>SUM(G23:G25)</f>
        <v>3184110</v>
      </c>
    </row>
    <row r="23" spans="1:7" ht="126">
      <c r="A23" s="15"/>
      <c r="B23" s="32"/>
      <c r="C23" s="16"/>
      <c r="D23" s="16">
        <v>100</v>
      </c>
      <c r="E23" s="18" t="s">
        <v>79</v>
      </c>
      <c r="F23" s="19">
        <v>1917520</v>
      </c>
      <c r="G23" s="19">
        <v>1917520</v>
      </c>
    </row>
    <row r="24" spans="1:7" ht="47.25">
      <c r="A24" s="15"/>
      <c r="B24" s="32"/>
      <c r="C24" s="16"/>
      <c r="D24" s="16">
        <v>200</v>
      </c>
      <c r="E24" s="18" t="s">
        <v>11</v>
      </c>
      <c r="F24" s="19">
        <v>1186923</v>
      </c>
      <c r="G24" s="19">
        <v>1186923</v>
      </c>
    </row>
    <row r="25" spans="1:7" ht="15.75">
      <c r="A25" s="15"/>
      <c r="B25" s="32"/>
      <c r="C25" s="16"/>
      <c r="D25" s="16">
        <v>800</v>
      </c>
      <c r="E25" s="22" t="s">
        <v>84</v>
      </c>
      <c r="F25" s="19">
        <v>79667</v>
      </c>
      <c r="G25" s="19">
        <v>79667</v>
      </c>
    </row>
    <row r="26" spans="1:7" s="8" customFormat="1" ht="145.5" customHeight="1">
      <c r="A26" s="106"/>
      <c r="B26" s="35"/>
      <c r="C26" s="74" t="s">
        <v>339</v>
      </c>
      <c r="D26" s="106"/>
      <c r="E26" s="105" t="s">
        <v>305</v>
      </c>
      <c r="F26" s="93">
        <f>SUM(F27)</f>
        <v>3000</v>
      </c>
      <c r="G26" s="93">
        <f>SUM(G27)</f>
        <v>3000</v>
      </c>
    </row>
    <row r="27" spans="1:7" ht="47.25">
      <c r="A27" s="103"/>
      <c r="B27" s="32"/>
      <c r="C27" s="104"/>
      <c r="D27" s="104">
        <v>200</v>
      </c>
      <c r="E27" s="18" t="s">
        <v>11</v>
      </c>
      <c r="F27" s="19">
        <v>3000</v>
      </c>
      <c r="G27" s="19">
        <v>3000</v>
      </c>
    </row>
    <row r="28" spans="1:7" ht="94.5">
      <c r="A28" s="15"/>
      <c r="B28" s="32"/>
      <c r="C28" s="15" t="s">
        <v>97</v>
      </c>
      <c r="D28" s="15"/>
      <c r="E28" s="30" t="s">
        <v>98</v>
      </c>
      <c r="F28" s="13">
        <f>SUM(F29)</f>
        <v>1300</v>
      </c>
      <c r="G28" s="13">
        <f>SUM(G29)</f>
        <v>1300</v>
      </c>
    </row>
    <row r="29" spans="1:7" ht="47.25">
      <c r="A29" s="15"/>
      <c r="B29" s="32"/>
      <c r="C29" s="16" t="s">
        <v>281</v>
      </c>
      <c r="D29" s="16"/>
      <c r="E29" s="22" t="s">
        <v>99</v>
      </c>
      <c r="F29" s="19">
        <f>SUM(F30)</f>
        <v>1300</v>
      </c>
      <c r="G29" s="19">
        <f>SUM(G30)</f>
        <v>1300</v>
      </c>
    </row>
    <row r="30" spans="1:7" ht="47.25">
      <c r="A30" s="15"/>
      <c r="B30" s="32"/>
      <c r="C30" s="16"/>
      <c r="D30" s="16">
        <v>200</v>
      </c>
      <c r="E30" s="18" t="s">
        <v>11</v>
      </c>
      <c r="F30" s="19">
        <v>1300</v>
      </c>
      <c r="G30" s="19">
        <v>1300</v>
      </c>
    </row>
    <row r="31" spans="1:7" s="64" customFormat="1" ht="15.75">
      <c r="A31" s="61"/>
      <c r="B31" s="75" t="s">
        <v>225</v>
      </c>
      <c r="C31" s="74"/>
      <c r="D31" s="74"/>
      <c r="E31" s="76" t="s">
        <v>135</v>
      </c>
      <c r="F31" s="77">
        <f t="shared" ref="F31:G33" si="1">SUM(F32)</f>
        <v>100000</v>
      </c>
      <c r="G31" s="77">
        <f t="shared" si="1"/>
        <v>100000</v>
      </c>
    </row>
    <row r="32" spans="1:7" s="79" customFormat="1" ht="31.5">
      <c r="A32" s="74"/>
      <c r="B32" s="75"/>
      <c r="C32" s="74" t="s">
        <v>114</v>
      </c>
      <c r="D32" s="74"/>
      <c r="E32" s="76" t="s">
        <v>115</v>
      </c>
      <c r="F32" s="77">
        <f t="shared" si="1"/>
        <v>100000</v>
      </c>
      <c r="G32" s="77">
        <f t="shared" si="1"/>
        <v>100000</v>
      </c>
    </row>
    <row r="33" spans="1:7" s="64" customFormat="1" ht="31.5">
      <c r="A33" s="61"/>
      <c r="B33" s="80"/>
      <c r="C33" s="61" t="s">
        <v>121</v>
      </c>
      <c r="D33" s="61"/>
      <c r="E33" s="73" t="s">
        <v>122</v>
      </c>
      <c r="F33" s="62">
        <f t="shared" si="1"/>
        <v>100000</v>
      </c>
      <c r="G33" s="62">
        <f t="shared" si="1"/>
        <v>100000</v>
      </c>
    </row>
    <row r="34" spans="1:7" s="64" customFormat="1" ht="15.75">
      <c r="A34" s="61"/>
      <c r="B34" s="80"/>
      <c r="C34" s="61"/>
      <c r="D34" s="61">
        <v>800</v>
      </c>
      <c r="E34" s="73" t="s">
        <v>84</v>
      </c>
      <c r="F34" s="62">
        <v>100000</v>
      </c>
      <c r="G34" s="62">
        <v>100000</v>
      </c>
    </row>
    <row r="35" spans="1:7" ht="31.5">
      <c r="A35" s="16"/>
      <c r="B35" s="29" t="s">
        <v>226</v>
      </c>
      <c r="C35" s="15"/>
      <c r="D35" s="15"/>
      <c r="E35" s="30" t="s">
        <v>136</v>
      </c>
      <c r="F35" s="13">
        <f>SUM(F36)</f>
        <v>121600</v>
      </c>
      <c r="G35" s="13">
        <f>SUM(G36)</f>
        <v>121600</v>
      </c>
    </row>
    <row r="36" spans="1:7" ht="78.75">
      <c r="A36" s="16"/>
      <c r="B36" s="31"/>
      <c r="C36" s="15" t="s">
        <v>71</v>
      </c>
      <c r="D36" s="15"/>
      <c r="E36" s="30" t="s">
        <v>72</v>
      </c>
      <c r="F36" s="13">
        <f>SUM(F37,F41)</f>
        <v>121600</v>
      </c>
      <c r="G36" s="13">
        <f>SUM(G37,G41)</f>
        <v>121600</v>
      </c>
    </row>
    <row r="37" spans="1:7" ht="78.75">
      <c r="A37" s="16"/>
      <c r="B37" s="31"/>
      <c r="C37" s="15" t="s">
        <v>73</v>
      </c>
      <c r="D37" s="15"/>
      <c r="E37" s="30" t="s">
        <v>74</v>
      </c>
      <c r="F37" s="13">
        <f t="shared" ref="F37:G39" si="2">SUM(F38)</f>
        <v>3000</v>
      </c>
      <c r="G37" s="13">
        <f t="shared" si="2"/>
        <v>3000</v>
      </c>
    </row>
    <row r="38" spans="1:7" ht="94.5">
      <c r="A38" s="16"/>
      <c r="B38" s="31"/>
      <c r="C38" s="15" t="s">
        <v>85</v>
      </c>
      <c r="D38" s="15"/>
      <c r="E38" s="30" t="s">
        <v>86</v>
      </c>
      <c r="F38" s="13">
        <f t="shared" si="2"/>
        <v>3000</v>
      </c>
      <c r="G38" s="13">
        <f t="shared" si="2"/>
        <v>3000</v>
      </c>
    </row>
    <row r="39" spans="1:7" ht="94.5">
      <c r="A39" s="16"/>
      <c r="B39" s="31"/>
      <c r="C39" s="16" t="s">
        <v>87</v>
      </c>
      <c r="D39" s="16"/>
      <c r="E39" s="22" t="s">
        <v>88</v>
      </c>
      <c r="F39" s="19">
        <f t="shared" si="2"/>
        <v>3000</v>
      </c>
      <c r="G39" s="19">
        <f t="shared" si="2"/>
        <v>3000</v>
      </c>
    </row>
    <row r="40" spans="1:7" ht="47.25">
      <c r="A40" s="16"/>
      <c r="B40" s="31"/>
      <c r="C40" s="16"/>
      <c r="D40" s="16">
        <v>200</v>
      </c>
      <c r="E40" s="18" t="s">
        <v>11</v>
      </c>
      <c r="F40" s="19">
        <v>3000</v>
      </c>
      <c r="G40" s="19">
        <v>3000</v>
      </c>
    </row>
    <row r="41" spans="1:7" ht="94.5">
      <c r="A41" s="16"/>
      <c r="B41" s="31"/>
      <c r="C41" s="15" t="s">
        <v>100</v>
      </c>
      <c r="D41" s="15"/>
      <c r="E41" s="30" t="s">
        <v>101</v>
      </c>
      <c r="F41" s="13">
        <f>SUM(F42,F45)</f>
        <v>118600</v>
      </c>
      <c r="G41" s="13">
        <f>SUM(G42,G45)</f>
        <v>118600</v>
      </c>
    </row>
    <row r="42" spans="1:7" ht="47.25">
      <c r="A42" s="16"/>
      <c r="B42" s="31"/>
      <c r="C42" s="15" t="s">
        <v>106</v>
      </c>
      <c r="D42" s="15"/>
      <c r="E42" s="30" t="s">
        <v>107</v>
      </c>
      <c r="F42" s="13">
        <f>SUM(F43)</f>
        <v>108600</v>
      </c>
      <c r="G42" s="13">
        <f>SUM(G43)</f>
        <v>108600</v>
      </c>
    </row>
    <row r="43" spans="1:7" ht="63">
      <c r="A43" s="16"/>
      <c r="B43" s="31"/>
      <c r="C43" s="16" t="s">
        <v>108</v>
      </c>
      <c r="D43" s="16"/>
      <c r="E43" s="22" t="s">
        <v>109</v>
      </c>
      <c r="F43" s="19">
        <f>SUM(F44)</f>
        <v>108600</v>
      </c>
      <c r="G43" s="19">
        <f>SUM(G44)</f>
        <v>108600</v>
      </c>
    </row>
    <row r="44" spans="1:7" ht="47.25">
      <c r="A44" s="16"/>
      <c r="B44" s="31"/>
      <c r="C44" s="16"/>
      <c r="D44" s="16">
        <v>200</v>
      </c>
      <c r="E44" s="18" t="s">
        <v>11</v>
      </c>
      <c r="F44" s="19">
        <v>108600</v>
      </c>
      <c r="G44" s="19">
        <v>108600</v>
      </c>
    </row>
    <row r="45" spans="1:7" ht="63">
      <c r="A45" s="16"/>
      <c r="B45" s="31"/>
      <c r="C45" s="15" t="s">
        <v>110</v>
      </c>
      <c r="D45" s="15"/>
      <c r="E45" s="30" t="s">
        <v>111</v>
      </c>
      <c r="F45" s="13">
        <f>SUM(F46)</f>
        <v>10000</v>
      </c>
      <c r="G45" s="13">
        <f>SUM(G46)</f>
        <v>10000</v>
      </c>
    </row>
    <row r="46" spans="1:7" ht="63">
      <c r="A46" s="16"/>
      <c r="B46" s="31"/>
      <c r="C46" s="16" t="s">
        <v>112</v>
      </c>
      <c r="D46" s="16"/>
      <c r="E46" s="22" t="s">
        <v>113</v>
      </c>
      <c r="F46" s="19">
        <f>SUM(F47)</f>
        <v>10000</v>
      </c>
      <c r="G46" s="19">
        <f>SUM(G47)</f>
        <v>10000</v>
      </c>
    </row>
    <row r="47" spans="1:7" ht="47.25">
      <c r="A47" s="16"/>
      <c r="B47" s="31"/>
      <c r="C47" s="16"/>
      <c r="D47" s="16">
        <v>200</v>
      </c>
      <c r="E47" s="18" t="s">
        <v>11</v>
      </c>
      <c r="F47" s="19">
        <v>10000</v>
      </c>
      <c r="G47" s="19">
        <v>10000</v>
      </c>
    </row>
    <row r="48" spans="1:7" ht="15.75">
      <c r="A48" s="16"/>
      <c r="B48" s="29" t="s">
        <v>227</v>
      </c>
      <c r="C48" s="15"/>
      <c r="D48" s="15"/>
      <c r="E48" s="30" t="s">
        <v>137</v>
      </c>
      <c r="F48" s="13">
        <f>SUM(F49)</f>
        <v>220800</v>
      </c>
      <c r="G48" s="13">
        <f>SUM(G49)</f>
        <v>226600</v>
      </c>
    </row>
    <row r="49" spans="1:7" ht="31.5">
      <c r="A49" s="16"/>
      <c r="B49" s="29" t="s">
        <v>228</v>
      </c>
      <c r="C49" s="15"/>
      <c r="D49" s="15"/>
      <c r="E49" s="30" t="s">
        <v>138</v>
      </c>
      <c r="F49" s="13">
        <f>SUM(F50)</f>
        <v>220800</v>
      </c>
      <c r="G49" s="13">
        <f>SUM(G50)</f>
        <v>226600</v>
      </c>
    </row>
    <row r="50" spans="1:7" ht="63">
      <c r="A50" s="16"/>
      <c r="B50" s="31"/>
      <c r="C50" s="16" t="s">
        <v>124</v>
      </c>
      <c r="D50" s="16"/>
      <c r="E50" s="22" t="s">
        <v>125</v>
      </c>
      <c r="F50" s="19">
        <f>SUM(F51:F51)</f>
        <v>220800</v>
      </c>
      <c r="G50" s="19">
        <f>SUM(G51:G51)</f>
        <v>226600</v>
      </c>
    </row>
    <row r="51" spans="1:7" ht="126">
      <c r="A51" s="16"/>
      <c r="B51" s="31"/>
      <c r="C51" s="16"/>
      <c r="D51" s="16">
        <v>100</v>
      </c>
      <c r="E51" s="18" t="s">
        <v>79</v>
      </c>
      <c r="F51" s="19">
        <v>220800</v>
      </c>
      <c r="G51" s="19">
        <v>226600</v>
      </c>
    </row>
    <row r="52" spans="1:7" ht="47.25">
      <c r="A52" s="16"/>
      <c r="B52" s="29" t="s">
        <v>229</v>
      </c>
      <c r="C52" s="15"/>
      <c r="D52" s="15"/>
      <c r="E52" s="30" t="s">
        <v>139</v>
      </c>
      <c r="F52" s="13">
        <f>SUM(F53,F67)</f>
        <v>142702</v>
      </c>
      <c r="G52" s="13">
        <f>SUM(G53,G67)</f>
        <v>142702</v>
      </c>
    </row>
    <row r="53" spans="1:7" ht="31.5">
      <c r="A53" s="15"/>
      <c r="B53" s="29" t="s">
        <v>230</v>
      </c>
      <c r="C53" s="15"/>
      <c r="D53" s="15"/>
      <c r="E53" s="30" t="s">
        <v>140</v>
      </c>
      <c r="F53" s="13">
        <f>SUM(F54)</f>
        <v>139344</v>
      </c>
      <c r="G53" s="13">
        <f>SUM(G54)</f>
        <v>139344</v>
      </c>
    </row>
    <row r="54" spans="1:7" ht="78.75">
      <c r="A54" s="15"/>
      <c r="B54" s="31"/>
      <c r="C54" s="15" t="s">
        <v>47</v>
      </c>
      <c r="D54" s="30"/>
      <c r="E54" s="30" t="s">
        <v>48</v>
      </c>
      <c r="F54" s="13">
        <f>SUM(F55,F61)</f>
        <v>139344</v>
      </c>
      <c r="G54" s="13">
        <f>SUM(G55,G61)</f>
        <v>139344</v>
      </c>
    </row>
    <row r="55" spans="1:7" ht="110.25">
      <c r="A55" s="16"/>
      <c r="B55" s="31"/>
      <c r="C55" s="15" t="s">
        <v>49</v>
      </c>
      <c r="D55" s="30"/>
      <c r="E55" s="30" t="s">
        <v>50</v>
      </c>
      <c r="F55" s="13">
        <f>SUM(F56)</f>
        <v>17440</v>
      </c>
      <c r="G55" s="13">
        <f>SUM(G56)</f>
        <v>17440</v>
      </c>
    </row>
    <row r="56" spans="1:7" ht="47.25">
      <c r="A56" s="15"/>
      <c r="B56" s="29"/>
      <c r="C56" s="15" t="s">
        <v>51</v>
      </c>
      <c r="D56" s="30"/>
      <c r="E56" s="30" t="s">
        <v>52</v>
      </c>
      <c r="F56" s="13">
        <f>SUM(F57,F59)</f>
        <v>17440</v>
      </c>
      <c r="G56" s="13">
        <f>SUM(G57,G59)</f>
        <v>17440</v>
      </c>
    </row>
    <row r="57" spans="1:7" ht="47.25">
      <c r="A57" s="16"/>
      <c r="B57" s="31"/>
      <c r="C57" s="16" t="s">
        <v>53</v>
      </c>
      <c r="D57" s="22"/>
      <c r="E57" s="22" t="s">
        <v>54</v>
      </c>
      <c r="F57" s="19">
        <f>SUM(F58)</f>
        <v>1120</v>
      </c>
      <c r="G57" s="19">
        <f>SUM(G58)</f>
        <v>1120</v>
      </c>
    </row>
    <row r="58" spans="1:7" ht="47.25">
      <c r="A58" s="16"/>
      <c r="B58" s="31"/>
      <c r="C58" s="15"/>
      <c r="D58" s="16">
        <v>200</v>
      </c>
      <c r="E58" s="18" t="s">
        <v>11</v>
      </c>
      <c r="F58" s="19">
        <v>1120</v>
      </c>
      <c r="G58" s="19">
        <v>1120</v>
      </c>
    </row>
    <row r="59" spans="1:7" ht="47.25">
      <c r="A59" s="16"/>
      <c r="B59" s="31"/>
      <c r="C59" s="16" t="s">
        <v>55</v>
      </c>
      <c r="D59" s="22"/>
      <c r="E59" s="22" t="s">
        <v>56</v>
      </c>
      <c r="F59" s="19">
        <f>SUM(F60)</f>
        <v>16320</v>
      </c>
      <c r="G59" s="19">
        <f>SUM(G60)</f>
        <v>16320</v>
      </c>
    </row>
    <row r="60" spans="1:7" ht="47.25">
      <c r="A60" s="16"/>
      <c r="B60" s="31"/>
      <c r="C60" s="15"/>
      <c r="D60" s="16">
        <v>200</v>
      </c>
      <c r="E60" s="18" t="s">
        <v>11</v>
      </c>
      <c r="F60" s="19">
        <v>16320</v>
      </c>
      <c r="G60" s="19">
        <v>16320</v>
      </c>
    </row>
    <row r="61" spans="1:7" ht="78.75">
      <c r="A61" s="16"/>
      <c r="B61" s="31"/>
      <c r="C61" s="15" t="s">
        <v>57</v>
      </c>
      <c r="D61" s="15"/>
      <c r="E61" s="30" t="s">
        <v>58</v>
      </c>
      <c r="F61" s="13">
        <f>SUM(F62)</f>
        <v>121904</v>
      </c>
      <c r="G61" s="13">
        <f>SUM(G62)</f>
        <v>121904</v>
      </c>
    </row>
    <row r="62" spans="1:7" ht="47.25">
      <c r="A62" s="16"/>
      <c r="B62" s="31"/>
      <c r="C62" s="15" t="s">
        <v>59</v>
      </c>
      <c r="D62" s="15"/>
      <c r="E62" s="30" t="s">
        <v>60</v>
      </c>
      <c r="F62" s="13">
        <f>SUM(F63,F65)</f>
        <v>121904</v>
      </c>
      <c r="G62" s="13">
        <f>SUM(G63,G65)</f>
        <v>121904</v>
      </c>
    </row>
    <row r="63" spans="1:7" ht="47.25">
      <c r="A63" s="16"/>
      <c r="B63" s="29"/>
      <c r="C63" s="16" t="s">
        <v>61</v>
      </c>
      <c r="D63" s="16"/>
      <c r="E63" s="22" t="s">
        <v>62</v>
      </c>
      <c r="F63" s="19">
        <f>SUM(F64)</f>
        <v>98123</v>
      </c>
      <c r="G63" s="19">
        <f>SUM(G64)</f>
        <v>98123</v>
      </c>
    </row>
    <row r="64" spans="1:7" ht="47.25">
      <c r="A64" s="16"/>
      <c r="B64" s="31"/>
      <c r="C64" s="16"/>
      <c r="D64" s="16">
        <v>200</v>
      </c>
      <c r="E64" s="18" t="s">
        <v>11</v>
      </c>
      <c r="F64" s="19">
        <v>98123</v>
      </c>
      <c r="G64" s="19">
        <v>98123</v>
      </c>
    </row>
    <row r="65" spans="1:7" ht="27" customHeight="1">
      <c r="A65" s="16"/>
      <c r="B65" s="29"/>
      <c r="C65" s="16" t="s">
        <v>63</v>
      </c>
      <c r="D65" s="16"/>
      <c r="E65" s="22" t="s">
        <v>64</v>
      </c>
      <c r="F65" s="19">
        <f>SUM(F66)</f>
        <v>23781</v>
      </c>
      <c r="G65" s="19">
        <f>SUM(G66)</f>
        <v>23781</v>
      </c>
    </row>
    <row r="66" spans="1:7" ht="47.25">
      <c r="A66" s="16"/>
      <c r="B66" s="31"/>
      <c r="C66" s="16"/>
      <c r="D66" s="16">
        <v>200</v>
      </c>
      <c r="E66" s="18" t="s">
        <v>11</v>
      </c>
      <c r="F66" s="19">
        <v>23781</v>
      </c>
      <c r="G66" s="19">
        <v>23781</v>
      </c>
    </row>
    <row r="67" spans="1:7" ht="63">
      <c r="A67" s="16"/>
      <c r="B67" s="29" t="s">
        <v>231</v>
      </c>
      <c r="C67" s="15"/>
      <c r="D67" s="30"/>
      <c r="E67" s="30" t="s">
        <v>141</v>
      </c>
      <c r="F67" s="13">
        <f t="shared" ref="F67:G70" si="3">SUM(F68)</f>
        <v>3358</v>
      </c>
      <c r="G67" s="13">
        <f t="shared" si="3"/>
        <v>3358</v>
      </c>
    </row>
    <row r="68" spans="1:7" ht="110.25">
      <c r="A68" s="16"/>
      <c r="B68" s="29"/>
      <c r="C68" s="15" t="s">
        <v>156</v>
      </c>
      <c r="D68" s="30"/>
      <c r="E68" s="30" t="s">
        <v>66</v>
      </c>
      <c r="F68" s="13">
        <f t="shared" si="3"/>
        <v>3358</v>
      </c>
      <c r="G68" s="13">
        <f t="shared" si="3"/>
        <v>3358</v>
      </c>
    </row>
    <row r="69" spans="1:7" ht="47.25">
      <c r="A69" s="16"/>
      <c r="B69" s="29"/>
      <c r="C69" s="15" t="s">
        <v>67</v>
      </c>
      <c r="D69" s="30"/>
      <c r="E69" s="30" t="s">
        <v>68</v>
      </c>
      <c r="F69" s="13">
        <f t="shared" si="3"/>
        <v>3358</v>
      </c>
      <c r="G69" s="13">
        <f t="shared" si="3"/>
        <v>3358</v>
      </c>
    </row>
    <row r="70" spans="1:7" ht="63">
      <c r="A70" s="16"/>
      <c r="B70" s="31"/>
      <c r="C70" s="16" t="s">
        <v>69</v>
      </c>
      <c r="D70" s="22"/>
      <c r="E70" s="22" t="s">
        <v>142</v>
      </c>
      <c r="F70" s="19">
        <f t="shared" si="3"/>
        <v>3358</v>
      </c>
      <c r="G70" s="19">
        <f t="shared" si="3"/>
        <v>3358</v>
      </c>
    </row>
    <row r="71" spans="1:7" ht="47.25">
      <c r="A71" s="15"/>
      <c r="B71" s="31"/>
      <c r="C71" s="16"/>
      <c r="D71" s="22">
        <v>200</v>
      </c>
      <c r="E71" s="22" t="s">
        <v>143</v>
      </c>
      <c r="F71" s="19">
        <v>3358</v>
      </c>
      <c r="G71" s="19">
        <v>3358</v>
      </c>
    </row>
    <row r="72" spans="1:7" ht="15.75">
      <c r="A72" s="15"/>
      <c r="B72" s="29" t="s">
        <v>232</v>
      </c>
      <c r="C72" s="15"/>
      <c r="D72" s="15"/>
      <c r="E72" s="30" t="s">
        <v>144</v>
      </c>
      <c r="F72" s="13">
        <f>SUM(F73,F78)</f>
        <v>1687620</v>
      </c>
      <c r="G72" s="13">
        <f>SUM(G73,G78)</f>
        <v>1752520</v>
      </c>
    </row>
    <row r="73" spans="1:7" ht="15.75">
      <c r="A73" s="54"/>
      <c r="B73" s="53" t="s">
        <v>309</v>
      </c>
      <c r="C73" s="54"/>
      <c r="D73" s="54"/>
      <c r="E73" s="51" t="s">
        <v>310</v>
      </c>
      <c r="F73" s="50">
        <f>F74</f>
        <v>19720</v>
      </c>
      <c r="G73" s="93">
        <f>G74</f>
        <v>19720</v>
      </c>
    </row>
    <row r="74" spans="1:7" ht="94.5">
      <c r="A74" s="125"/>
      <c r="B74" s="96"/>
      <c r="C74" s="125" t="s">
        <v>100</v>
      </c>
      <c r="D74" s="125"/>
      <c r="E74" s="124" t="s">
        <v>101</v>
      </c>
      <c r="F74" s="93">
        <f>F75</f>
        <v>19720</v>
      </c>
      <c r="G74" s="93">
        <f>G75</f>
        <v>19720</v>
      </c>
    </row>
    <row r="75" spans="1:7" ht="47.25">
      <c r="A75" s="54"/>
      <c r="B75" s="53"/>
      <c r="C75" s="125" t="s">
        <v>106</v>
      </c>
      <c r="D75" s="125"/>
      <c r="E75" s="124" t="s">
        <v>107</v>
      </c>
      <c r="F75" s="50">
        <f>SUM(F76)</f>
        <v>19720</v>
      </c>
      <c r="G75" s="50">
        <f>G76</f>
        <v>19720</v>
      </c>
    </row>
    <row r="76" spans="1:7" ht="47.25">
      <c r="A76" s="54"/>
      <c r="B76" s="53"/>
      <c r="C76" s="126" t="s">
        <v>342</v>
      </c>
      <c r="D76" s="90"/>
      <c r="E76" s="48" t="s">
        <v>321</v>
      </c>
      <c r="F76" s="19">
        <f>F77</f>
        <v>19720</v>
      </c>
      <c r="G76" s="19">
        <f>G77</f>
        <v>19720</v>
      </c>
    </row>
    <row r="77" spans="1:7" ht="47.25">
      <c r="A77" s="54"/>
      <c r="B77" s="53"/>
      <c r="C77" s="90"/>
      <c r="D77" s="90">
        <v>200</v>
      </c>
      <c r="E77" s="18" t="s">
        <v>11</v>
      </c>
      <c r="F77" s="19">
        <v>19720</v>
      </c>
      <c r="G77" s="19">
        <v>19720</v>
      </c>
    </row>
    <row r="78" spans="1:7" ht="31.5">
      <c r="A78" s="15"/>
      <c r="B78" s="29" t="s">
        <v>233</v>
      </c>
      <c r="C78" s="15"/>
      <c r="D78" s="15"/>
      <c r="E78" s="30" t="s">
        <v>145</v>
      </c>
      <c r="F78" s="13">
        <f t="shared" ref="F78:G81" si="4">SUM(F79)</f>
        <v>1667900</v>
      </c>
      <c r="G78" s="13">
        <f t="shared" si="4"/>
        <v>1732800</v>
      </c>
    </row>
    <row r="79" spans="1:7" ht="94.5">
      <c r="A79" s="15"/>
      <c r="B79" s="29"/>
      <c r="C79" s="15" t="s">
        <v>5</v>
      </c>
      <c r="D79" s="15"/>
      <c r="E79" s="30" t="s">
        <v>6</v>
      </c>
      <c r="F79" s="13">
        <f t="shared" si="4"/>
        <v>1667900</v>
      </c>
      <c r="G79" s="13">
        <f t="shared" si="4"/>
        <v>1732800</v>
      </c>
    </row>
    <row r="80" spans="1:7" ht="110.25">
      <c r="A80" s="15"/>
      <c r="B80" s="29"/>
      <c r="C80" s="15" t="s">
        <v>31</v>
      </c>
      <c r="D80" s="15"/>
      <c r="E80" s="30" t="s">
        <v>32</v>
      </c>
      <c r="F80" s="13">
        <f t="shared" si="4"/>
        <v>1667900</v>
      </c>
      <c r="G80" s="13">
        <f t="shared" si="4"/>
        <v>1732800</v>
      </c>
    </row>
    <row r="81" spans="1:7" ht="94.5">
      <c r="A81" s="15"/>
      <c r="B81" s="29"/>
      <c r="C81" s="15" t="s">
        <v>33</v>
      </c>
      <c r="D81" s="15"/>
      <c r="E81" s="30" t="s">
        <v>34</v>
      </c>
      <c r="F81" s="13">
        <f t="shared" si="4"/>
        <v>1667900</v>
      </c>
      <c r="G81" s="13">
        <f t="shared" si="4"/>
        <v>1732800</v>
      </c>
    </row>
    <row r="82" spans="1:7" ht="47.25">
      <c r="A82" s="15"/>
      <c r="B82" s="29"/>
      <c r="C82" s="16" t="s">
        <v>254</v>
      </c>
      <c r="D82" s="16"/>
      <c r="E82" s="22" t="s">
        <v>35</v>
      </c>
      <c r="F82" s="19">
        <f t="shared" ref="F82:G82" si="5">SUM(F83)</f>
        <v>1667900</v>
      </c>
      <c r="G82" s="19">
        <f t="shared" si="5"/>
        <v>1732800</v>
      </c>
    </row>
    <row r="83" spans="1:7" ht="47.25">
      <c r="A83" s="16"/>
      <c r="B83" s="29"/>
      <c r="C83" s="16"/>
      <c r="D83" s="16">
        <v>200</v>
      </c>
      <c r="E83" s="18" t="s">
        <v>11</v>
      </c>
      <c r="F83" s="19">
        <v>1667900</v>
      </c>
      <c r="G83" s="19">
        <v>1732800</v>
      </c>
    </row>
    <row r="84" spans="1:7" ht="31.5">
      <c r="A84" s="15"/>
      <c r="B84" s="35" t="s">
        <v>234</v>
      </c>
      <c r="C84" s="14"/>
      <c r="D84" s="14"/>
      <c r="E84" s="21" t="s">
        <v>146</v>
      </c>
      <c r="F84" s="13">
        <f>SUM(F85,F91,F97)</f>
        <v>1614927.2</v>
      </c>
      <c r="G84" s="93">
        <f>SUM(G85,G91,G97)</f>
        <v>1645738.16</v>
      </c>
    </row>
    <row r="85" spans="1:7" ht="15.75">
      <c r="A85" s="15"/>
      <c r="B85" s="35" t="s">
        <v>272</v>
      </c>
      <c r="C85" s="14"/>
      <c r="D85" s="14"/>
      <c r="E85" s="21" t="s">
        <v>273</v>
      </c>
      <c r="F85" s="13">
        <f>SUM(F86)</f>
        <v>5200</v>
      </c>
      <c r="G85" s="13">
        <f>SUM(G86)</f>
        <v>5200</v>
      </c>
    </row>
    <row r="86" spans="1:7" ht="78.75">
      <c r="A86" s="15"/>
      <c r="B86" s="35"/>
      <c r="C86" s="14" t="s">
        <v>71</v>
      </c>
      <c r="D86" s="14"/>
      <c r="E86" s="21" t="s">
        <v>275</v>
      </c>
      <c r="F86" s="13">
        <f t="shared" ref="F86" si="6">SUM(F87)</f>
        <v>5200</v>
      </c>
      <c r="G86" s="13">
        <f t="shared" ref="G86" si="7">SUM(G87)</f>
        <v>5200</v>
      </c>
    </row>
    <row r="87" spans="1:7" ht="94.5">
      <c r="A87" s="15"/>
      <c r="B87" s="35"/>
      <c r="C87" s="14" t="s">
        <v>100</v>
      </c>
      <c r="D87" s="14"/>
      <c r="E87" s="21" t="s">
        <v>278</v>
      </c>
      <c r="F87" s="13">
        <f t="shared" ref="F87" si="8">SUM(F88)</f>
        <v>5200</v>
      </c>
      <c r="G87" s="13">
        <f t="shared" ref="G87" si="9">SUM(G88)</f>
        <v>5200</v>
      </c>
    </row>
    <row r="88" spans="1:7" ht="47.25">
      <c r="A88" s="15"/>
      <c r="B88" s="35"/>
      <c r="C88" s="14" t="s">
        <v>106</v>
      </c>
      <c r="D88" s="14"/>
      <c r="E88" s="21" t="s">
        <v>277</v>
      </c>
      <c r="F88" s="13">
        <f t="shared" ref="F88:G89" si="10">SUM(F89)</f>
        <v>5200</v>
      </c>
      <c r="G88" s="13">
        <f t="shared" si="10"/>
        <v>5200</v>
      </c>
    </row>
    <row r="89" spans="1:7" ht="31.5">
      <c r="A89" s="15"/>
      <c r="B89" s="35"/>
      <c r="C89" s="16" t="s">
        <v>274</v>
      </c>
      <c r="D89" s="16"/>
      <c r="E89" s="34" t="s">
        <v>271</v>
      </c>
      <c r="F89" s="11">
        <f t="shared" si="10"/>
        <v>5200</v>
      </c>
      <c r="G89" s="11">
        <f t="shared" si="10"/>
        <v>5200</v>
      </c>
    </row>
    <row r="90" spans="1:7" ht="47.25">
      <c r="A90" s="15"/>
      <c r="B90" s="35"/>
      <c r="C90" s="16"/>
      <c r="D90" s="16">
        <v>200</v>
      </c>
      <c r="E90" s="34" t="s">
        <v>11</v>
      </c>
      <c r="F90" s="11">
        <v>5200</v>
      </c>
      <c r="G90" s="11">
        <v>5200</v>
      </c>
    </row>
    <row r="91" spans="1:7" ht="15.75">
      <c r="A91" s="135"/>
      <c r="B91" s="35" t="s">
        <v>235</v>
      </c>
      <c r="C91" s="133"/>
      <c r="D91" s="133"/>
      <c r="E91" s="36" t="s">
        <v>147</v>
      </c>
      <c r="F91" s="93">
        <f t="shared" ref="F91:G94" si="11">SUM(F92)</f>
        <v>141517</v>
      </c>
      <c r="G91" s="93">
        <f t="shared" si="11"/>
        <v>185540</v>
      </c>
    </row>
    <row r="92" spans="1:7" ht="94.5">
      <c r="A92" s="135"/>
      <c r="B92" s="31"/>
      <c r="C92" s="135" t="s">
        <v>5</v>
      </c>
      <c r="D92" s="136"/>
      <c r="E92" s="36" t="s">
        <v>6</v>
      </c>
      <c r="F92" s="93">
        <f t="shared" si="11"/>
        <v>141517</v>
      </c>
      <c r="G92" s="93">
        <f t="shared" si="11"/>
        <v>185540</v>
      </c>
    </row>
    <row r="93" spans="1:7" ht="94.5">
      <c r="A93" s="135"/>
      <c r="B93" s="31"/>
      <c r="C93" s="135" t="s">
        <v>7</v>
      </c>
      <c r="D93" s="136"/>
      <c r="E93" s="36" t="s">
        <v>8</v>
      </c>
      <c r="F93" s="93">
        <f t="shared" si="11"/>
        <v>141517</v>
      </c>
      <c r="G93" s="93">
        <f t="shared" si="11"/>
        <v>185540</v>
      </c>
    </row>
    <row r="94" spans="1:7" ht="31.5">
      <c r="A94" s="135"/>
      <c r="B94" s="96"/>
      <c r="C94" s="135" t="s">
        <v>9</v>
      </c>
      <c r="D94" s="135"/>
      <c r="E94" s="134" t="s">
        <v>10</v>
      </c>
      <c r="F94" s="93">
        <f t="shared" si="11"/>
        <v>141517</v>
      </c>
      <c r="G94" s="93">
        <f t="shared" si="11"/>
        <v>185540</v>
      </c>
    </row>
    <row r="95" spans="1:7" ht="47.25">
      <c r="A95" s="135"/>
      <c r="B95" s="96"/>
      <c r="C95" s="37" t="s">
        <v>344</v>
      </c>
      <c r="D95" s="37"/>
      <c r="E95" s="45" t="s">
        <v>345</v>
      </c>
      <c r="F95" s="137">
        <f>F96</f>
        <v>141517</v>
      </c>
      <c r="G95" s="137">
        <f>G96</f>
        <v>185540</v>
      </c>
    </row>
    <row r="96" spans="1:7" ht="47.25">
      <c r="A96" s="135"/>
      <c r="B96" s="96"/>
      <c r="C96" s="136"/>
      <c r="D96" s="136">
        <v>200</v>
      </c>
      <c r="E96" s="18" t="s">
        <v>11</v>
      </c>
      <c r="F96" s="137">
        <v>141517</v>
      </c>
      <c r="G96" s="11">
        <v>185540</v>
      </c>
    </row>
    <row r="97" spans="1:7" ht="15.75">
      <c r="A97" s="16"/>
      <c r="B97" s="29" t="s">
        <v>236</v>
      </c>
      <c r="C97" s="15"/>
      <c r="D97" s="15"/>
      <c r="E97" s="30" t="s">
        <v>148</v>
      </c>
      <c r="F97" s="13">
        <f>SUM(F98,F122)</f>
        <v>1468210.2</v>
      </c>
      <c r="G97" s="13">
        <f>SUM(G98,G122)</f>
        <v>1454998.16</v>
      </c>
    </row>
    <row r="98" spans="1:7" ht="94.5">
      <c r="A98" s="16"/>
      <c r="B98" s="29"/>
      <c r="C98" s="15" t="s">
        <v>5</v>
      </c>
      <c r="D98" s="15"/>
      <c r="E98" s="36" t="s">
        <v>6</v>
      </c>
      <c r="F98" s="13">
        <f>SUM(F99)</f>
        <v>1383210.2</v>
      </c>
      <c r="G98" s="13">
        <f>SUM(G99)</f>
        <v>1359998.16</v>
      </c>
    </row>
    <row r="99" spans="1:7" ht="63">
      <c r="A99" s="16"/>
      <c r="B99" s="29"/>
      <c r="C99" s="15" t="s">
        <v>13</v>
      </c>
      <c r="D99" s="15"/>
      <c r="E99" s="30" t="s">
        <v>14</v>
      </c>
      <c r="F99" s="13">
        <f>SUM(F100,F103,F112,F115)</f>
        <v>1383210.2</v>
      </c>
      <c r="G99" s="13">
        <f>SUM(G100,G103,G112,G115)</f>
        <v>1359998.16</v>
      </c>
    </row>
    <row r="100" spans="1:7" ht="47.25">
      <c r="A100" s="16"/>
      <c r="B100" s="29"/>
      <c r="C100" s="15" t="s">
        <v>15</v>
      </c>
      <c r="D100" s="15"/>
      <c r="E100" s="30" t="s">
        <v>16</v>
      </c>
      <c r="F100" s="13">
        <f>SUM(F101)</f>
        <v>55956</v>
      </c>
      <c r="G100" s="13">
        <f>SUM(G101)</f>
        <v>55956</v>
      </c>
    </row>
    <row r="101" spans="1:7" ht="31.5">
      <c r="A101" s="16"/>
      <c r="B101" s="29"/>
      <c r="C101" s="52" t="s">
        <v>288</v>
      </c>
      <c r="D101" s="52"/>
      <c r="E101" s="22" t="s">
        <v>298</v>
      </c>
      <c r="F101" s="19">
        <f>SUM(F102)</f>
        <v>55956</v>
      </c>
      <c r="G101" s="19">
        <f>SUM(G102)</f>
        <v>55956</v>
      </c>
    </row>
    <row r="102" spans="1:7" ht="47.25">
      <c r="A102" s="16"/>
      <c r="B102" s="29"/>
      <c r="C102" s="52"/>
      <c r="D102" s="52">
        <v>200</v>
      </c>
      <c r="E102" s="18" t="s">
        <v>11</v>
      </c>
      <c r="F102" s="19">
        <v>55956</v>
      </c>
      <c r="G102" s="19">
        <v>55956</v>
      </c>
    </row>
    <row r="103" spans="1:7" ht="31.5">
      <c r="A103" s="16"/>
      <c r="B103" s="29"/>
      <c r="C103" s="54" t="s">
        <v>17</v>
      </c>
      <c r="D103" s="54"/>
      <c r="E103" s="51" t="s">
        <v>18</v>
      </c>
      <c r="F103" s="50">
        <f>SUM(F104,F106,F108,F110)</f>
        <v>1181884</v>
      </c>
      <c r="G103" s="89">
        <f>SUM(G104,G106,G108,G110)</f>
        <v>1168559</v>
      </c>
    </row>
    <row r="104" spans="1:7" ht="47.25">
      <c r="A104" s="16"/>
      <c r="B104" s="29"/>
      <c r="C104" s="52" t="s">
        <v>289</v>
      </c>
      <c r="D104" s="52"/>
      <c r="E104" s="22" t="s">
        <v>19</v>
      </c>
      <c r="F104" s="19">
        <f>SUM(F105)</f>
        <v>145488</v>
      </c>
      <c r="G104" s="19">
        <f>SUM(G105)</f>
        <v>145488</v>
      </c>
    </row>
    <row r="105" spans="1:7" ht="47.25">
      <c r="A105" s="16"/>
      <c r="B105" s="29"/>
      <c r="C105" s="52"/>
      <c r="D105" s="52">
        <v>200</v>
      </c>
      <c r="E105" s="18" t="s">
        <v>11</v>
      </c>
      <c r="F105" s="19">
        <v>145488</v>
      </c>
      <c r="G105" s="19">
        <v>145488</v>
      </c>
    </row>
    <row r="106" spans="1:7" ht="31.5">
      <c r="A106" s="16"/>
      <c r="B106" s="29"/>
      <c r="C106" s="55" t="s">
        <v>290</v>
      </c>
      <c r="D106" s="55"/>
      <c r="E106" s="18" t="s">
        <v>20</v>
      </c>
      <c r="F106" s="19">
        <f>SUM(F107)</f>
        <v>944980</v>
      </c>
      <c r="G106" s="19">
        <f>SUM(G107)</f>
        <v>944980</v>
      </c>
    </row>
    <row r="107" spans="1:7" ht="47.25">
      <c r="A107" s="16"/>
      <c r="B107" s="29"/>
      <c r="C107" s="55"/>
      <c r="D107" s="52">
        <v>200</v>
      </c>
      <c r="E107" s="18" t="s">
        <v>11</v>
      </c>
      <c r="F107" s="19">
        <v>944980</v>
      </c>
      <c r="G107" s="19">
        <v>944980</v>
      </c>
    </row>
    <row r="108" spans="1:7" ht="31.5">
      <c r="A108" s="90"/>
      <c r="B108" s="91"/>
      <c r="C108" s="92" t="s">
        <v>291</v>
      </c>
      <c r="D108" s="92"/>
      <c r="E108" s="18" t="s">
        <v>21</v>
      </c>
      <c r="F108" s="19">
        <f>SUM(F109)</f>
        <v>50000</v>
      </c>
      <c r="G108" s="19">
        <f>SUM(G109)</f>
        <v>50000</v>
      </c>
    </row>
    <row r="109" spans="1:7" ht="47.25">
      <c r="A109" s="90"/>
      <c r="B109" s="91"/>
      <c r="C109" s="92"/>
      <c r="D109" s="90">
        <v>200</v>
      </c>
      <c r="E109" s="18" t="s">
        <v>11</v>
      </c>
      <c r="F109" s="19">
        <v>50000</v>
      </c>
      <c r="G109" s="19">
        <v>50000</v>
      </c>
    </row>
    <row r="110" spans="1:7" ht="47.25">
      <c r="A110" s="90"/>
      <c r="B110" s="91"/>
      <c r="C110" s="92" t="s">
        <v>292</v>
      </c>
      <c r="D110" s="92"/>
      <c r="E110" s="18" t="s">
        <v>293</v>
      </c>
      <c r="F110" s="19">
        <f>SUM(F111)</f>
        <v>41416</v>
      </c>
      <c r="G110" s="19">
        <f>SUM(G111)</f>
        <v>28091</v>
      </c>
    </row>
    <row r="111" spans="1:7" ht="47.25">
      <c r="A111" s="90"/>
      <c r="B111" s="91"/>
      <c r="C111" s="92"/>
      <c r="D111" s="90">
        <v>200</v>
      </c>
      <c r="E111" s="18" t="s">
        <v>11</v>
      </c>
      <c r="F111" s="19">
        <v>41416</v>
      </c>
      <c r="G111" s="19">
        <v>28091</v>
      </c>
    </row>
    <row r="112" spans="1:7" ht="31.5">
      <c r="A112" s="16"/>
      <c r="B112" s="29"/>
      <c r="C112" s="54" t="s">
        <v>22</v>
      </c>
      <c r="D112" s="54"/>
      <c r="E112" s="51" t="s">
        <v>23</v>
      </c>
      <c r="F112" s="50">
        <f>SUM(F113)</f>
        <v>15000</v>
      </c>
      <c r="G112" s="50">
        <f>SUM(G113)</f>
        <v>15000</v>
      </c>
    </row>
    <row r="113" spans="1:7" ht="30.75" customHeight="1">
      <c r="A113" s="16"/>
      <c r="B113" s="29"/>
      <c r="C113" s="52" t="s">
        <v>294</v>
      </c>
      <c r="D113" s="52"/>
      <c r="E113" s="22" t="s">
        <v>24</v>
      </c>
      <c r="F113" s="19">
        <f>SUM(F114)</f>
        <v>15000</v>
      </c>
      <c r="G113" s="19">
        <f>SUM(G114)</f>
        <v>15000</v>
      </c>
    </row>
    <row r="114" spans="1:7" ht="50.25" customHeight="1">
      <c r="A114" s="16"/>
      <c r="B114" s="29"/>
      <c r="C114" s="52"/>
      <c r="D114" s="52">
        <v>200</v>
      </c>
      <c r="E114" s="18" t="s">
        <v>11</v>
      </c>
      <c r="F114" s="19">
        <v>15000</v>
      </c>
      <c r="G114" s="19">
        <v>15000</v>
      </c>
    </row>
    <row r="115" spans="1:7" ht="30.75" customHeight="1">
      <c r="A115" s="16"/>
      <c r="B115" s="29"/>
      <c r="C115" s="54" t="s">
        <v>25</v>
      </c>
      <c r="D115" s="54"/>
      <c r="E115" s="51" t="s">
        <v>26</v>
      </c>
      <c r="F115" s="50">
        <f>SUM(F116,F118,F120)</f>
        <v>130370.2</v>
      </c>
      <c r="G115" s="93">
        <f>SUM(G116,G118,G120)</f>
        <v>120483.16</v>
      </c>
    </row>
    <row r="116" spans="1:7" ht="30.75" customHeight="1">
      <c r="A116" s="16"/>
      <c r="B116" s="29"/>
      <c r="C116" s="52" t="s">
        <v>27</v>
      </c>
      <c r="D116" s="52"/>
      <c r="E116" s="22" t="s">
        <v>251</v>
      </c>
      <c r="F116" s="19">
        <f>SUM(F117)</f>
        <v>49080.2</v>
      </c>
      <c r="G116" s="19">
        <f>SUM(G117)</f>
        <v>39193.160000000003</v>
      </c>
    </row>
    <row r="117" spans="1:7" ht="47.25" customHeight="1">
      <c r="A117" s="16"/>
      <c r="B117" s="29"/>
      <c r="C117" s="52"/>
      <c r="D117" s="52">
        <v>200</v>
      </c>
      <c r="E117" s="18" t="s">
        <v>11</v>
      </c>
      <c r="F117" s="19">
        <v>49080.2</v>
      </c>
      <c r="G117" s="19">
        <v>39193.160000000003</v>
      </c>
    </row>
    <row r="118" spans="1:7" ht="30.75" customHeight="1">
      <c r="A118" s="16"/>
      <c r="B118" s="29"/>
      <c r="C118" s="52" t="s">
        <v>29</v>
      </c>
      <c r="D118" s="52"/>
      <c r="E118" s="22" t="s">
        <v>30</v>
      </c>
      <c r="F118" s="19">
        <f>SUM(F119)</f>
        <v>31290</v>
      </c>
      <c r="G118" s="19">
        <f>SUM(G119)</f>
        <v>31290</v>
      </c>
    </row>
    <row r="119" spans="1:7" ht="47.25" customHeight="1">
      <c r="A119" s="16"/>
      <c r="B119" s="29"/>
      <c r="C119" s="52"/>
      <c r="D119" s="52">
        <v>200</v>
      </c>
      <c r="E119" s="18" t="s">
        <v>11</v>
      </c>
      <c r="F119" s="19">
        <v>31290</v>
      </c>
      <c r="G119" s="19">
        <v>31290</v>
      </c>
    </row>
    <row r="120" spans="1:7" ht="30.75" customHeight="1">
      <c r="A120" s="16"/>
      <c r="B120" s="29"/>
      <c r="C120" s="52" t="s">
        <v>252</v>
      </c>
      <c r="D120" s="52"/>
      <c r="E120" s="22" t="s">
        <v>253</v>
      </c>
      <c r="F120" s="19">
        <f>SUM(F121)</f>
        <v>50000</v>
      </c>
      <c r="G120" s="19">
        <f>SUM(G121)</f>
        <v>50000</v>
      </c>
    </row>
    <row r="121" spans="1:7" ht="47.25" customHeight="1">
      <c r="A121" s="16"/>
      <c r="B121" s="29"/>
      <c r="C121" s="52"/>
      <c r="D121" s="52">
        <v>200</v>
      </c>
      <c r="E121" s="18" t="s">
        <v>11</v>
      </c>
      <c r="F121" s="19">
        <v>50000</v>
      </c>
      <c r="G121" s="19">
        <v>50000</v>
      </c>
    </row>
    <row r="122" spans="1:7" ht="103.5" customHeight="1">
      <c r="A122" s="16"/>
      <c r="B122" s="29"/>
      <c r="C122" s="15" t="s">
        <v>267</v>
      </c>
      <c r="D122" s="15"/>
      <c r="E122" s="33" t="s">
        <v>299</v>
      </c>
      <c r="F122" s="12">
        <f t="shared" ref="F122:G124" si="12">SUM(F123)</f>
        <v>85000</v>
      </c>
      <c r="G122" s="12">
        <f t="shared" si="12"/>
        <v>95000</v>
      </c>
    </row>
    <row r="123" spans="1:7" ht="68.25" customHeight="1">
      <c r="A123" s="16"/>
      <c r="B123" s="29"/>
      <c r="C123" s="15" t="s">
        <v>268</v>
      </c>
      <c r="D123" s="15"/>
      <c r="E123" s="33" t="s">
        <v>269</v>
      </c>
      <c r="F123" s="12">
        <f t="shared" si="12"/>
        <v>85000</v>
      </c>
      <c r="G123" s="12">
        <f t="shared" si="12"/>
        <v>95000</v>
      </c>
    </row>
    <row r="124" spans="1:7" ht="31.5">
      <c r="A124" s="16"/>
      <c r="B124" s="29"/>
      <c r="C124" s="37" t="s">
        <v>295</v>
      </c>
      <c r="D124" s="37"/>
      <c r="E124" s="38" t="s">
        <v>270</v>
      </c>
      <c r="F124" s="11">
        <f t="shared" si="12"/>
        <v>85000</v>
      </c>
      <c r="G124" s="11">
        <f t="shared" si="12"/>
        <v>95000</v>
      </c>
    </row>
    <row r="125" spans="1:7" ht="47.25">
      <c r="A125" s="16"/>
      <c r="B125" s="29"/>
      <c r="C125" s="16"/>
      <c r="D125" s="16">
        <v>200</v>
      </c>
      <c r="E125" s="34" t="s">
        <v>11</v>
      </c>
      <c r="F125" s="11">
        <v>85000</v>
      </c>
      <c r="G125" s="11">
        <v>95000</v>
      </c>
    </row>
    <row r="126" spans="1:7" s="64" customFormat="1" ht="15.75">
      <c r="A126" s="61"/>
      <c r="B126" s="75" t="s">
        <v>238</v>
      </c>
      <c r="C126" s="74"/>
      <c r="D126" s="74"/>
      <c r="E126" s="76" t="s">
        <v>157</v>
      </c>
      <c r="F126" s="77">
        <f>SUM(F127)</f>
        <v>4707064</v>
      </c>
      <c r="G126" s="77">
        <f>SUM(G127)</f>
        <v>4687064</v>
      </c>
    </row>
    <row r="127" spans="1:7" s="64" customFormat="1" ht="15.75">
      <c r="A127" s="61"/>
      <c r="B127" s="75" t="s">
        <v>239</v>
      </c>
      <c r="C127" s="74"/>
      <c r="D127" s="74"/>
      <c r="E127" s="76" t="s">
        <v>150</v>
      </c>
      <c r="F127" s="77">
        <f>SUM(F128,F133)</f>
        <v>4707064</v>
      </c>
      <c r="G127" s="77">
        <f>SUM(G128,G133)</f>
        <v>4687064</v>
      </c>
    </row>
    <row r="128" spans="1:7" s="64" customFormat="1" ht="78.75">
      <c r="A128" s="61"/>
      <c r="B128" s="75"/>
      <c r="C128" s="74" t="s">
        <v>36</v>
      </c>
      <c r="D128" s="74"/>
      <c r="E128" s="76" t="s">
        <v>37</v>
      </c>
      <c r="F128" s="77">
        <f t="shared" ref="F128:G130" si="13">SUM(F129)</f>
        <v>4687064</v>
      </c>
      <c r="G128" s="77">
        <f t="shared" si="13"/>
        <v>4687064</v>
      </c>
    </row>
    <row r="129" spans="1:7" s="64" customFormat="1" ht="94.5">
      <c r="A129" s="61"/>
      <c r="B129" s="75"/>
      <c r="C129" s="74" t="s">
        <v>38</v>
      </c>
      <c r="D129" s="74"/>
      <c r="E129" s="76" t="s">
        <v>39</v>
      </c>
      <c r="F129" s="77">
        <f t="shared" si="13"/>
        <v>4687064</v>
      </c>
      <c r="G129" s="77">
        <f t="shared" si="13"/>
        <v>4687064</v>
      </c>
    </row>
    <row r="130" spans="1:7" s="64" customFormat="1" ht="63">
      <c r="A130" s="61"/>
      <c r="B130" s="75"/>
      <c r="C130" s="74" t="s">
        <v>40</v>
      </c>
      <c r="D130" s="74"/>
      <c r="E130" s="76" t="s">
        <v>41</v>
      </c>
      <c r="F130" s="77">
        <f t="shared" si="13"/>
        <v>4687064</v>
      </c>
      <c r="G130" s="77">
        <f t="shared" si="13"/>
        <v>4687064</v>
      </c>
    </row>
    <row r="131" spans="1:7" s="64" customFormat="1" ht="78.75">
      <c r="A131" s="61"/>
      <c r="B131" s="75"/>
      <c r="C131" s="61" t="s">
        <v>255</v>
      </c>
      <c r="D131" s="73"/>
      <c r="E131" s="73" t="s">
        <v>256</v>
      </c>
      <c r="F131" s="62">
        <f t="shared" ref="F131:G131" si="14">SUM(F132)</f>
        <v>4687064</v>
      </c>
      <c r="G131" s="62">
        <f t="shared" si="14"/>
        <v>4687064</v>
      </c>
    </row>
    <row r="132" spans="1:7" s="64" customFormat="1" ht="74.25" customHeight="1">
      <c r="A132" s="61"/>
      <c r="B132" s="75"/>
      <c r="C132" s="61"/>
      <c r="D132" s="61">
        <v>600</v>
      </c>
      <c r="E132" s="65" t="s">
        <v>42</v>
      </c>
      <c r="F132" s="62">
        <v>4687064</v>
      </c>
      <c r="G132" s="62">
        <v>4687064</v>
      </c>
    </row>
    <row r="133" spans="1:7" ht="47.25" customHeight="1">
      <c r="A133" s="16"/>
      <c r="B133" s="29"/>
      <c r="C133" s="15" t="s">
        <v>259</v>
      </c>
      <c r="D133" s="15"/>
      <c r="E133" s="33" t="s">
        <v>260</v>
      </c>
      <c r="F133" s="12">
        <f t="shared" ref="F133:G136" si="15">SUM(F134)</f>
        <v>20000</v>
      </c>
      <c r="G133" s="12">
        <f t="shared" si="15"/>
        <v>0</v>
      </c>
    </row>
    <row r="134" spans="1:7" ht="109.5" customHeight="1">
      <c r="A134" s="16"/>
      <c r="B134" s="29"/>
      <c r="C134" s="15" t="s">
        <v>261</v>
      </c>
      <c r="D134" s="15"/>
      <c r="E134" s="33" t="s">
        <v>262</v>
      </c>
      <c r="F134" s="12">
        <f t="shared" si="15"/>
        <v>20000</v>
      </c>
      <c r="G134" s="12">
        <f t="shared" si="15"/>
        <v>0</v>
      </c>
    </row>
    <row r="135" spans="1:7" ht="148.5" customHeight="1">
      <c r="A135" s="16"/>
      <c r="B135" s="29"/>
      <c r="C135" s="15" t="s">
        <v>263</v>
      </c>
      <c r="D135" s="15"/>
      <c r="E135" s="33" t="s">
        <v>264</v>
      </c>
      <c r="F135" s="12">
        <f t="shared" si="15"/>
        <v>20000</v>
      </c>
      <c r="G135" s="12">
        <f t="shared" si="15"/>
        <v>0</v>
      </c>
    </row>
    <row r="136" spans="1:7" ht="81" customHeight="1">
      <c r="A136" s="16"/>
      <c r="B136" s="29"/>
      <c r="C136" s="16" t="s">
        <v>265</v>
      </c>
      <c r="D136" s="16"/>
      <c r="E136" s="34" t="s">
        <v>266</v>
      </c>
      <c r="F136" s="11">
        <f t="shared" si="15"/>
        <v>20000</v>
      </c>
      <c r="G136" s="11">
        <f t="shared" si="15"/>
        <v>0</v>
      </c>
    </row>
    <row r="137" spans="1:7" ht="67.5" customHeight="1">
      <c r="A137" s="16"/>
      <c r="B137" s="29"/>
      <c r="C137" s="16"/>
      <c r="D137" s="16">
        <v>600</v>
      </c>
      <c r="E137" s="18" t="s">
        <v>42</v>
      </c>
      <c r="F137" s="11">
        <v>20000</v>
      </c>
      <c r="G137" s="11"/>
    </row>
    <row r="138" spans="1:7" ht="27" customHeight="1">
      <c r="A138" s="107"/>
      <c r="B138" s="75" t="s">
        <v>326</v>
      </c>
      <c r="C138" s="61"/>
      <c r="D138" s="61"/>
      <c r="E138" s="78" t="s">
        <v>327</v>
      </c>
      <c r="F138" s="77">
        <f t="shared" ref="F138:G142" si="16">F139</f>
        <v>48400</v>
      </c>
      <c r="G138" s="77">
        <f t="shared" si="16"/>
        <v>48400</v>
      </c>
    </row>
    <row r="139" spans="1:7" ht="36.75" customHeight="1">
      <c r="A139" s="107"/>
      <c r="B139" s="75" t="s">
        <v>328</v>
      </c>
      <c r="C139" s="61"/>
      <c r="D139" s="61"/>
      <c r="E139" s="78" t="s">
        <v>329</v>
      </c>
      <c r="F139" s="77">
        <f t="shared" si="16"/>
        <v>48400</v>
      </c>
      <c r="G139" s="77">
        <f t="shared" si="16"/>
        <v>48400</v>
      </c>
    </row>
    <row r="140" spans="1:7" ht="36.75" customHeight="1">
      <c r="A140" s="107"/>
      <c r="B140" s="75"/>
      <c r="C140" s="106" t="s">
        <v>5</v>
      </c>
      <c r="D140" s="106"/>
      <c r="E140" s="21" t="s">
        <v>6</v>
      </c>
      <c r="F140" s="77">
        <f t="shared" si="16"/>
        <v>48400</v>
      </c>
      <c r="G140" s="77">
        <f t="shared" si="16"/>
        <v>48400</v>
      </c>
    </row>
    <row r="141" spans="1:7" ht="36.75" customHeight="1">
      <c r="A141" s="107"/>
      <c r="B141" s="75"/>
      <c r="C141" s="106" t="s">
        <v>13</v>
      </c>
      <c r="D141" s="106"/>
      <c r="E141" s="105" t="s">
        <v>14</v>
      </c>
      <c r="F141" s="77">
        <f t="shared" si="16"/>
        <v>48400</v>
      </c>
      <c r="G141" s="77">
        <f t="shared" si="16"/>
        <v>48400</v>
      </c>
    </row>
    <row r="142" spans="1:7" ht="36.75" customHeight="1">
      <c r="A142" s="107"/>
      <c r="B142" s="75"/>
      <c r="C142" s="106" t="s">
        <v>25</v>
      </c>
      <c r="D142" s="106"/>
      <c r="E142" s="105" t="s">
        <v>26</v>
      </c>
      <c r="F142" s="77">
        <f t="shared" si="16"/>
        <v>48400</v>
      </c>
      <c r="G142" s="77">
        <f t="shared" si="16"/>
        <v>48400</v>
      </c>
    </row>
    <row r="143" spans="1:7" ht="79.5" customHeight="1">
      <c r="A143" s="107"/>
      <c r="B143" s="96"/>
      <c r="C143" s="112" t="s">
        <v>338</v>
      </c>
      <c r="D143" s="107"/>
      <c r="E143" s="22" t="s">
        <v>304</v>
      </c>
      <c r="F143" s="19">
        <f>SUM(F144)</f>
        <v>48400</v>
      </c>
      <c r="G143" s="19">
        <f>SUM(G144)</f>
        <v>48400</v>
      </c>
    </row>
    <row r="144" spans="1:7" ht="54.75" customHeight="1">
      <c r="A144" s="107"/>
      <c r="B144" s="96"/>
      <c r="C144" s="107"/>
      <c r="D144" s="107">
        <v>200</v>
      </c>
      <c r="E144" s="18" t="s">
        <v>11</v>
      </c>
      <c r="F144" s="19">
        <v>48400</v>
      </c>
      <c r="G144" s="11">
        <v>48400</v>
      </c>
    </row>
    <row r="145" spans="1:7" ht="15.75">
      <c r="A145" s="16"/>
      <c r="B145" s="29" t="s">
        <v>241</v>
      </c>
      <c r="C145" s="15"/>
      <c r="D145" s="15"/>
      <c r="E145" s="30" t="s">
        <v>151</v>
      </c>
      <c r="F145" s="13">
        <f>SUM(F146,F150)</f>
        <v>156940.79999999999</v>
      </c>
      <c r="G145" s="13">
        <f>SUM(G146,G150)</f>
        <v>166827.84</v>
      </c>
    </row>
    <row r="146" spans="1:7" ht="15.75">
      <c r="A146" s="16"/>
      <c r="B146" s="29">
        <v>1001</v>
      </c>
      <c r="C146" s="15"/>
      <c r="D146" s="15"/>
      <c r="E146" s="30" t="s">
        <v>152</v>
      </c>
      <c r="F146" s="13">
        <f t="shared" ref="F146:G148" si="17">SUM(F147)</f>
        <v>156940.79999999999</v>
      </c>
      <c r="G146" s="13">
        <f t="shared" si="17"/>
        <v>166827.84</v>
      </c>
    </row>
    <row r="147" spans="1:7" s="8" customFormat="1" ht="31.5">
      <c r="A147" s="15"/>
      <c r="B147" s="29"/>
      <c r="C147" s="15" t="s">
        <v>114</v>
      </c>
      <c r="D147" s="15"/>
      <c r="E147" s="30" t="s">
        <v>115</v>
      </c>
      <c r="F147" s="13">
        <f t="shared" si="17"/>
        <v>156940.79999999999</v>
      </c>
      <c r="G147" s="13">
        <f t="shared" si="17"/>
        <v>166827.84</v>
      </c>
    </row>
    <row r="148" spans="1:7" ht="78.75">
      <c r="A148" s="16"/>
      <c r="B148" s="29"/>
      <c r="C148" s="16" t="s">
        <v>118</v>
      </c>
      <c r="D148" s="16"/>
      <c r="E148" s="22" t="s">
        <v>119</v>
      </c>
      <c r="F148" s="19">
        <f t="shared" si="17"/>
        <v>156940.79999999999</v>
      </c>
      <c r="G148" s="19">
        <f t="shared" si="17"/>
        <v>166827.84</v>
      </c>
    </row>
    <row r="149" spans="1:7" ht="31.5">
      <c r="A149" s="16"/>
      <c r="B149" s="29"/>
      <c r="C149" s="16"/>
      <c r="D149" s="16">
        <v>300</v>
      </c>
      <c r="E149" s="22" t="s">
        <v>120</v>
      </c>
      <c r="F149" s="19">
        <v>156940.79999999999</v>
      </c>
      <c r="G149" s="19">
        <v>166827.84</v>
      </c>
    </row>
    <row r="150" spans="1:7" ht="31.5">
      <c r="A150" s="16"/>
      <c r="B150" s="29">
        <v>1003</v>
      </c>
      <c r="C150" s="15"/>
      <c r="D150" s="15"/>
      <c r="E150" s="30" t="s">
        <v>153</v>
      </c>
      <c r="F150" s="13">
        <f t="shared" ref="F150:G152" si="18">SUM(F151)</f>
        <v>0</v>
      </c>
      <c r="G150" s="13">
        <f t="shared" si="18"/>
        <v>0</v>
      </c>
    </row>
    <row r="151" spans="1:7" s="8" customFormat="1" ht="31.5">
      <c r="A151" s="15"/>
      <c r="B151" s="29"/>
      <c r="C151" s="15" t="s">
        <v>114</v>
      </c>
      <c r="D151" s="15"/>
      <c r="E151" s="30" t="s">
        <v>115</v>
      </c>
      <c r="F151" s="13">
        <f t="shared" si="18"/>
        <v>0</v>
      </c>
      <c r="G151" s="13">
        <f t="shared" si="18"/>
        <v>0</v>
      </c>
    </row>
    <row r="152" spans="1:7" ht="142.5" customHeight="1">
      <c r="A152" s="16"/>
      <c r="B152" s="29"/>
      <c r="C152" s="16" t="s">
        <v>282</v>
      </c>
      <c r="D152" s="16"/>
      <c r="E152" s="22" t="s">
        <v>287</v>
      </c>
      <c r="F152" s="19">
        <f t="shared" si="18"/>
        <v>0</v>
      </c>
      <c r="G152" s="19">
        <f t="shared" si="18"/>
        <v>0</v>
      </c>
    </row>
    <row r="153" spans="1:7" ht="68.25" customHeight="1">
      <c r="A153" s="16"/>
      <c r="B153" s="29"/>
      <c r="C153" s="16"/>
      <c r="D153" s="16">
        <v>600</v>
      </c>
      <c r="E153" s="22" t="s">
        <v>42</v>
      </c>
      <c r="F153" s="19">
        <v>0</v>
      </c>
      <c r="G153" s="19">
        <v>0</v>
      </c>
    </row>
    <row r="154" spans="1:7" ht="68.25" customHeight="1">
      <c r="A154" s="107"/>
      <c r="B154" s="96" t="s">
        <v>331</v>
      </c>
      <c r="C154" s="106"/>
      <c r="D154" s="106"/>
      <c r="E154" s="105" t="s">
        <v>332</v>
      </c>
      <c r="F154" s="93">
        <f>F155</f>
        <v>363793</v>
      </c>
      <c r="G154" s="93">
        <f>G155</f>
        <v>363793</v>
      </c>
    </row>
    <row r="155" spans="1:7" ht="68.25" customHeight="1">
      <c r="A155" s="107"/>
      <c r="B155" s="96" t="s">
        <v>333</v>
      </c>
      <c r="C155" s="106"/>
      <c r="D155" s="106"/>
      <c r="E155" s="105" t="s">
        <v>334</v>
      </c>
      <c r="F155" s="93">
        <f>F156</f>
        <v>363793</v>
      </c>
      <c r="G155" s="93">
        <f>G156</f>
        <v>363793</v>
      </c>
    </row>
    <row r="156" spans="1:7" ht="68.25" customHeight="1">
      <c r="A156" s="107"/>
      <c r="B156" s="96"/>
      <c r="C156" s="74" t="s">
        <v>43</v>
      </c>
      <c r="D156" s="76"/>
      <c r="E156" s="76" t="s">
        <v>44</v>
      </c>
      <c r="F156" s="77">
        <f>SUM(F157)</f>
        <v>363793</v>
      </c>
      <c r="G156" s="77">
        <f>SUM(G157)</f>
        <v>363793</v>
      </c>
    </row>
    <row r="157" spans="1:7" ht="68.25" customHeight="1">
      <c r="A157" s="107"/>
      <c r="B157" s="96"/>
      <c r="C157" s="74" t="s">
        <v>45</v>
      </c>
      <c r="D157" s="76"/>
      <c r="E157" s="76" t="s">
        <v>46</v>
      </c>
      <c r="F157" s="77">
        <f>SUM(F158)</f>
        <v>363793</v>
      </c>
      <c r="G157" s="77">
        <f>SUM(G158)</f>
        <v>363793</v>
      </c>
    </row>
    <row r="158" spans="1:7" ht="76.5" customHeight="1">
      <c r="A158" s="107"/>
      <c r="B158" s="96"/>
      <c r="C158" s="61" t="s">
        <v>257</v>
      </c>
      <c r="D158" s="73"/>
      <c r="E158" s="73" t="s">
        <v>258</v>
      </c>
      <c r="F158" s="62">
        <f>F159</f>
        <v>363793</v>
      </c>
      <c r="G158" s="19">
        <f>G159</f>
        <v>363793</v>
      </c>
    </row>
    <row r="159" spans="1:7" ht="68.25" customHeight="1">
      <c r="A159" s="107"/>
      <c r="B159" s="96"/>
      <c r="C159" s="61"/>
      <c r="D159" s="61">
        <v>600</v>
      </c>
      <c r="E159" s="65" t="s">
        <v>42</v>
      </c>
      <c r="F159" s="62">
        <v>363793</v>
      </c>
      <c r="G159" s="19">
        <v>363793</v>
      </c>
    </row>
    <row r="160" spans="1:7" ht="36" customHeight="1">
      <c r="A160" s="15">
        <v>924</v>
      </c>
      <c r="B160" s="146" t="s">
        <v>154</v>
      </c>
      <c r="C160" s="146"/>
      <c r="D160" s="146"/>
      <c r="E160" s="146"/>
      <c r="F160" s="13">
        <f t="shared" ref="F160:G164" si="19">SUM(F161)</f>
        <v>60000</v>
      </c>
      <c r="G160" s="13">
        <f t="shared" si="19"/>
        <v>60000</v>
      </c>
    </row>
    <row r="161" spans="1:7" ht="15.75" customHeight="1">
      <c r="A161" s="16"/>
      <c r="B161" s="29" t="s">
        <v>222</v>
      </c>
      <c r="C161" s="15"/>
      <c r="D161" s="15"/>
      <c r="E161" s="30" t="s">
        <v>130</v>
      </c>
      <c r="F161" s="13">
        <f t="shared" si="19"/>
        <v>60000</v>
      </c>
      <c r="G161" s="13">
        <f t="shared" si="19"/>
        <v>60000</v>
      </c>
    </row>
    <row r="162" spans="1:7" ht="101.25" customHeight="1">
      <c r="A162" s="16"/>
      <c r="B162" s="29" t="s">
        <v>237</v>
      </c>
      <c r="C162" s="15"/>
      <c r="D162" s="15"/>
      <c r="E162" s="30" t="s">
        <v>155</v>
      </c>
      <c r="F162" s="13">
        <f t="shared" si="19"/>
        <v>60000</v>
      </c>
      <c r="G162" s="13">
        <f t="shared" si="19"/>
        <v>60000</v>
      </c>
    </row>
    <row r="163" spans="1:7" ht="32.25" customHeight="1">
      <c r="A163" s="16"/>
      <c r="B163" s="29"/>
      <c r="C163" s="15" t="s">
        <v>114</v>
      </c>
      <c r="D163" s="15"/>
      <c r="E163" s="30" t="s">
        <v>115</v>
      </c>
      <c r="F163" s="19">
        <f t="shared" si="19"/>
        <v>60000</v>
      </c>
      <c r="G163" s="19">
        <f t="shared" si="19"/>
        <v>60000</v>
      </c>
    </row>
    <row r="164" spans="1:7" ht="38.25" customHeight="1">
      <c r="A164" s="16"/>
      <c r="B164" s="31"/>
      <c r="C164" s="16" t="s">
        <v>116</v>
      </c>
      <c r="D164" s="16"/>
      <c r="E164" s="22" t="s">
        <v>117</v>
      </c>
      <c r="F164" s="19">
        <f t="shared" si="19"/>
        <v>60000</v>
      </c>
      <c r="G164" s="19">
        <f t="shared" si="19"/>
        <v>60000</v>
      </c>
    </row>
    <row r="165" spans="1:7" ht="117.75" customHeight="1">
      <c r="A165" s="16"/>
      <c r="B165" s="31"/>
      <c r="C165" s="16"/>
      <c r="D165" s="16">
        <v>100</v>
      </c>
      <c r="E165" s="22" t="s">
        <v>133</v>
      </c>
      <c r="F165" s="19">
        <v>60000</v>
      </c>
      <c r="G165" s="19">
        <v>60000</v>
      </c>
    </row>
    <row r="166" spans="1:7" ht="15.75" customHeight="1">
      <c r="A166" s="16"/>
      <c r="B166" s="15"/>
      <c r="C166" s="39"/>
      <c r="D166" s="15"/>
      <c r="E166" s="30" t="s">
        <v>126</v>
      </c>
      <c r="F166" s="13">
        <f>SUM(F10,F160)</f>
        <v>13004257</v>
      </c>
      <c r="G166" s="13">
        <f>SUM(G10,G160)</f>
        <v>13095655</v>
      </c>
    </row>
    <row r="167" spans="1:7">
      <c r="F167" s="9"/>
      <c r="G167" s="9"/>
    </row>
  </sheetData>
  <mergeCells count="13">
    <mergeCell ref="B160:E160"/>
    <mergeCell ref="F8:G8"/>
    <mergeCell ref="B10:E10"/>
    <mergeCell ref="C1:G1"/>
    <mergeCell ref="B2:G2"/>
    <mergeCell ref="B3:G3"/>
    <mergeCell ref="B4:G4"/>
    <mergeCell ref="A6:G6"/>
    <mergeCell ref="A8:A9"/>
    <mergeCell ref="B8:B9"/>
    <mergeCell ref="C8:C9"/>
    <mergeCell ref="D8:D9"/>
    <mergeCell ref="E8:E9"/>
  </mergeCells>
  <pageMargins left="0.70866141732283472" right="0.70866141732283472" top="0.74803149606299213" bottom="0.74803149606299213" header="0.31496062992125984" footer="0.31496062992125984"/>
  <pageSetup paperSize="9" scale="75" fitToHeight="0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C18"/>
  <sheetViews>
    <sheetView workbookViewId="0">
      <selection activeCell="B4" sqref="B4:C4"/>
    </sheetView>
  </sheetViews>
  <sheetFormatPr defaultRowHeight="15"/>
  <cols>
    <col min="1" max="1" width="31.140625" customWidth="1"/>
    <col min="2" max="2" width="61.140625" customWidth="1"/>
    <col min="3" max="3" width="18.5703125" customWidth="1"/>
  </cols>
  <sheetData>
    <row r="1" spans="1:3" ht="15.75">
      <c r="C1" s="10" t="s">
        <v>242</v>
      </c>
    </row>
    <row r="2" spans="1:3" ht="15.75">
      <c r="A2" s="3"/>
      <c r="B2" s="140" t="s">
        <v>217</v>
      </c>
      <c r="C2" s="141"/>
    </row>
    <row r="3" spans="1:3" ht="15.75">
      <c r="A3" s="3"/>
      <c r="B3" s="140" t="s">
        <v>218</v>
      </c>
      <c r="C3" s="141"/>
    </row>
    <row r="4" spans="1:3" ht="15.75">
      <c r="A4" s="3"/>
      <c r="B4" s="140" t="s">
        <v>350</v>
      </c>
      <c r="C4" s="141"/>
    </row>
    <row r="5" spans="1:3" ht="18" customHeight="1">
      <c r="A5" s="3"/>
      <c r="B5" s="3"/>
      <c r="C5" s="3"/>
    </row>
    <row r="6" spans="1:3" ht="45" customHeight="1">
      <c r="A6" s="145" t="s">
        <v>312</v>
      </c>
      <c r="B6" s="145"/>
      <c r="C6" s="145"/>
    </row>
    <row r="8" spans="1:3" ht="31.5">
      <c r="A8" s="15" t="s">
        <v>158</v>
      </c>
      <c r="B8" s="15" t="s">
        <v>296</v>
      </c>
      <c r="C8" s="15" t="s">
        <v>0</v>
      </c>
    </row>
    <row r="9" spans="1:3" ht="15.75">
      <c r="A9" s="15" t="s">
        <v>159</v>
      </c>
      <c r="B9" s="110" t="s">
        <v>336</v>
      </c>
      <c r="C9" s="27">
        <f>SUM(C10)</f>
        <v>0</v>
      </c>
    </row>
    <row r="10" spans="1:3" ht="31.5">
      <c r="A10" s="16" t="s">
        <v>160</v>
      </c>
      <c r="B10" s="16" t="s">
        <v>161</v>
      </c>
      <c r="C10" s="28">
        <f>SUM(C11,C15)</f>
        <v>0</v>
      </c>
    </row>
    <row r="11" spans="1:3" ht="15.75">
      <c r="A11" s="15" t="s">
        <v>162</v>
      </c>
      <c r="B11" s="15" t="s">
        <v>163</v>
      </c>
      <c r="C11" s="13">
        <f>SUM(C12)</f>
        <v>-14212334.77</v>
      </c>
    </row>
    <row r="12" spans="1:3" ht="15.75">
      <c r="A12" s="16" t="s">
        <v>164</v>
      </c>
      <c r="B12" s="16" t="s">
        <v>165</v>
      </c>
      <c r="C12" s="19">
        <f>SUM(C13)</f>
        <v>-14212334.77</v>
      </c>
    </row>
    <row r="13" spans="1:3" ht="15.75">
      <c r="A13" s="16" t="s">
        <v>166</v>
      </c>
      <c r="B13" s="16" t="s">
        <v>167</v>
      </c>
      <c r="C13" s="19">
        <f>SUM(C14)</f>
        <v>-14212334.77</v>
      </c>
    </row>
    <row r="14" spans="1:3" ht="31.5">
      <c r="A14" s="16" t="s">
        <v>168</v>
      </c>
      <c r="B14" s="16" t="s">
        <v>169</v>
      </c>
      <c r="C14" s="19">
        <v>-14212334.77</v>
      </c>
    </row>
    <row r="15" spans="1:3" ht="15.75">
      <c r="A15" s="15" t="s">
        <v>170</v>
      </c>
      <c r="B15" s="15" t="s">
        <v>171</v>
      </c>
      <c r="C15" s="13">
        <f>SUM(C16)</f>
        <v>14212334.77</v>
      </c>
    </row>
    <row r="16" spans="1:3" ht="15.75">
      <c r="A16" s="16" t="s">
        <v>172</v>
      </c>
      <c r="B16" s="16" t="s">
        <v>173</v>
      </c>
      <c r="C16" s="19">
        <f>SUM(C17)</f>
        <v>14212334.77</v>
      </c>
    </row>
    <row r="17" spans="1:3" ht="15.75">
      <c r="A17" s="16" t="s">
        <v>174</v>
      </c>
      <c r="B17" s="16" t="s">
        <v>175</v>
      </c>
      <c r="C17" s="19">
        <f>SUM(C18)</f>
        <v>14212334.77</v>
      </c>
    </row>
    <row r="18" spans="1:3" ht="31.5">
      <c r="A18" s="16" t="s">
        <v>176</v>
      </c>
      <c r="B18" s="16" t="s">
        <v>177</v>
      </c>
      <c r="C18" s="19">
        <v>14212334.77</v>
      </c>
    </row>
  </sheetData>
  <mergeCells count="4">
    <mergeCell ref="B2:C2"/>
    <mergeCell ref="B3:C3"/>
    <mergeCell ref="B4:C4"/>
    <mergeCell ref="A6:C6"/>
  </mergeCells>
  <pageMargins left="0.7" right="0.7" top="0.75" bottom="0.75" header="0.3" footer="0.3"/>
  <pageSetup paperSize="9" scale="75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D20"/>
  <sheetViews>
    <sheetView workbookViewId="0">
      <selection activeCell="B4" sqref="B4:D4"/>
    </sheetView>
  </sheetViews>
  <sheetFormatPr defaultRowHeight="15"/>
  <cols>
    <col min="1" max="1" width="32.7109375" customWidth="1"/>
    <col min="2" max="2" width="43" customWidth="1"/>
    <col min="3" max="3" width="18.140625" customWidth="1"/>
    <col min="4" max="4" width="18.42578125" customWidth="1"/>
  </cols>
  <sheetData>
    <row r="1" spans="1:4" ht="15.75">
      <c r="C1" s="140" t="s">
        <v>243</v>
      </c>
      <c r="D1" s="141"/>
    </row>
    <row r="2" spans="1:4" ht="15.75">
      <c r="A2" s="3"/>
      <c r="B2" s="140" t="s">
        <v>217</v>
      </c>
      <c r="C2" s="141"/>
      <c r="D2" s="141"/>
    </row>
    <row r="3" spans="1:4" ht="15.75">
      <c r="A3" s="3"/>
      <c r="B3" s="140" t="s">
        <v>218</v>
      </c>
      <c r="C3" s="141"/>
      <c r="D3" s="141"/>
    </row>
    <row r="4" spans="1:4" ht="15.75">
      <c r="A4" s="3"/>
      <c r="B4" s="140" t="s">
        <v>350</v>
      </c>
      <c r="C4" s="141"/>
      <c r="D4" s="141"/>
    </row>
    <row r="5" spans="1:4" ht="18" customHeight="1">
      <c r="A5" s="3"/>
      <c r="B5" s="3"/>
      <c r="C5" s="3"/>
    </row>
    <row r="6" spans="1:4" ht="45" customHeight="1">
      <c r="A6" s="145" t="s">
        <v>313</v>
      </c>
      <c r="B6" s="145"/>
      <c r="C6" s="145"/>
      <c r="D6" s="141"/>
    </row>
    <row r="8" spans="1:4" ht="0.75" customHeight="1"/>
    <row r="9" spans="1:4" ht="59.25" customHeight="1">
      <c r="A9" s="150" t="s">
        <v>158</v>
      </c>
      <c r="B9" s="150" t="s">
        <v>296</v>
      </c>
      <c r="C9" s="150" t="s">
        <v>0</v>
      </c>
      <c r="D9" s="150"/>
    </row>
    <row r="10" spans="1:4" ht="15.75">
      <c r="A10" s="150"/>
      <c r="B10" s="150"/>
      <c r="C10" s="54" t="s">
        <v>1</v>
      </c>
      <c r="D10" s="54" t="s">
        <v>300</v>
      </c>
    </row>
    <row r="11" spans="1:4" ht="31.5">
      <c r="A11" s="15" t="s">
        <v>159</v>
      </c>
      <c r="B11" s="110" t="s">
        <v>337</v>
      </c>
      <c r="C11" s="27">
        <f>SUM(C12)</f>
        <v>0</v>
      </c>
      <c r="D11" s="27">
        <f>SUM(D12)</f>
        <v>0</v>
      </c>
    </row>
    <row r="12" spans="1:4" ht="31.5">
      <c r="A12" s="16" t="s">
        <v>160</v>
      </c>
      <c r="B12" s="16" t="s">
        <v>161</v>
      </c>
      <c r="C12" s="28">
        <f>SUM(C13,C17)</f>
        <v>0</v>
      </c>
      <c r="D12" s="28">
        <f>SUM(D13,D17)</f>
        <v>0</v>
      </c>
    </row>
    <row r="13" spans="1:4" ht="31.5">
      <c r="A13" s="15" t="s">
        <v>162</v>
      </c>
      <c r="B13" s="15" t="s">
        <v>163</v>
      </c>
      <c r="C13" s="13">
        <f t="shared" ref="C13:D15" si="0">SUM(C14)</f>
        <v>-13337700</v>
      </c>
      <c r="D13" s="13">
        <f t="shared" si="0"/>
        <v>-13784900</v>
      </c>
    </row>
    <row r="14" spans="1:4" ht="31.5">
      <c r="A14" s="16" t="s">
        <v>164</v>
      </c>
      <c r="B14" s="16" t="s">
        <v>165</v>
      </c>
      <c r="C14" s="19">
        <f t="shared" si="0"/>
        <v>-13337700</v>
      </c>
      <c r="D14" s="19">
        <f t="shared" si="0"/>
        <v>-13784900</v>
      </c>
    </row>
    <row r="15" spans="1:4" ht="31.5">
      <c r="A15" s="16" t="s">
        <v>166</v>
      </c>
      <c r="B15" s="16" t="s">
        <v>167</v>
      </c>
      <c r="C15" s="19">
        <f t="shared" si="0"/>
        <v>-13337700</v>
      </c>
      <c r="D15" s="19">
        <f t="shared" si="0"/>
        <v>-13784900</v>
      </c>
    </row>
    <row r="16" spans="1:4" ht="31.5">
      <c r="A16" s="16" t="s">
        <v>168</v>
      </c>
      <c r="B16" s="16" t="s">
        <v>169</v>
      </c>
      <c r="C16" s="19">
        <v>-13337700</v>
      </c>
      <c r="D16" s="19">
        <v>-13784900</v>
      </c>
    </row>
    <row r="17" spans="1:4" ht="31.5">
      <c r="A17" s="15" t="s">
        <v>170</v>
      </c>
      <c r="B17" s="15" t="s">
        <v>171</v>
      </c>
      <c r="C17" s="13">
        <f t="shared" ref="C17:D19" si="1">SUM(C18)</f>
        <v>13337700</v>
      </c>
      <c r="D17" s="13">
        <f t="shared" si="1"/>
        <v>13784900</v>
      </c>
    </row>
    <row r="18" spans="1:4" ht="31.5">
      <c r="A18" s="16" t="s">
        <v>172</v>
      </c>
      <c r="B18" s="16" t="s">
        <v>173</v>
      </c>
      <c r="C18" s="19">
        <f t="shared" si="1"/>
        <v>13337700</v>
      </c>
      <c r="D18" s="19">
        <f t="shared" si="1"/>
        <v>13784900</v>
      </c>
    </row>
    <row r="19" spans="1:4" ht="31.5">
      <c r="A19" s="16" t="s">
        <v>174</v>
      </c>
      <c r="B19" s="16" t="s">
        <v>175</v>
      </c>
      <c r="C19" s="19">
        <f t="shared" si="1"/>
        <v>13337700</v>
      </c>
      <c r="D19" s="19">
        <f t="shared" si="1"/>
        <v>13784900</v>
      </c>
    </row>
    <row r="20" spans="1:4" ht="31.5">
      <c r="A20" s="16" t="s">
        <v>176</v>
      </c>
      <c r="B20" s="16" t="s">
        <v>177</v>
      </c>
      <c r="C20" s="19">
        <v>13337700</v>
      </c>
      <c r="D20" s="19">
        <v>13784900</v>
      </c>
    </row>
  </sheetData>
  <mergeCells count="8">
    <mergeCell ref="A9:A10"/>
    <mergeCell ref="B9:B10"/>
    <mergeCell ref="C9:D9"/>
    <mergeCell ref="C1:D1"/>
    <mergeCell ref="B2:D2"/>
    <mergeCell ref="B3:D3"/>
    <mergeCell ref="B4:D4"/>
    <mergeCell ref="A6:D6"/>
  </mergeCells>
  <pageMargins left="0.7" right="0.7" top="0.75" bottom="0.75" header="0.3" footer="0.3"/>
  <pageSetup paperSize="9" scale="75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E27"/>
  <sheetViews>
    <sheetView workbookViewId="0">
      <selection activeCell="B4" sqref="B4:E4"/>
    </sheetView>
  </sheetViews>
  <sheetFormatPr defaultRowHeight="15"/>
  <cols>
    <col min="2" max="2" width="35.85546875" customWidth="1"/>
    <col min="3" max="5" width="16.7109375" customWidth="1"/>
  </cols>
  <sheetData>
    <row r="1" spans="1:5" ht="15.75">
      <c r="E1" s="10" t="s">
        <v>244</v>
      </c>
    </row>
    <row r="2" spans="1:5" ht="15.75">
      <c r="A2" s="3"/>
      <c r="B2" s="140" t="s">
        <v>217</v>
      </c>
      <c r="C2" s="140"/>
      <c r="D2" s="140"/>
      <c r="E2" s="141"/>
    </row>
    <row r="3" spans="1:5" ht="15.75">
      <c r="A3" s="3"/>
      <c r="B3" s="140" t="s">
        <v>218</v>
      </c>
      <c r="C3" s="140"/>
      <c r="D3" s="140"/>
      <c r="E3" s="141"/>
    </row>
    <row r="4" spans="1:5" ht="15.75">
      <c r="A4" s="3"/>
      <c r="B4" s="140" t="s">
        <v>350</v>
      </c>
      <c r="C4" s="140"/>
      <c r="D4" s="140"/>
      <c r="E4" s="141"/>
    </row>
    <row r="5" spans="1:5" ht="18" customHeight="1">
      <c r="A5" s="3"/>
      <c r="B5" s="3"/>
      <c r="C5" s="3"/>
      <c r="D5" s="3"/>
      <c r="E5" s="3"/>
    </row>
    <row r="6" spans="1:5" ht="53.25" customHeight="1">
      <c r="A6" s="145" t="s">
        <v>349</v>
      </c>
      <c r="B6" s="145"/>
      <c r="C6" s="145"/>
      <c r="D6" s="145"/>
      <c r="E6" s="145"/>
    </row>
    <row r="8" spans="1:5" ht="15.75">
      <c r="A8" s="151" t="s">
        <v>178</v>
      </c>
      <c r="B8" s="151" t="s">
        <v>348</v>
      </c>
      <c r="C8" s="153" t="s">
        <v>347</v>
      </c>
      <c r="D8" s="154"/>
      <c r="E8" s="155"/>
    </row>
    <row r="9" spans="1:5" ht="15.75">
      <c r="A9" s="152"/>
      <c r="B9" s="152"/>
      <c r="C9" s="139" t="s">
        <v>346</v>
      </c>
      <c r="D9" s="139" t="s">
        <v>1</v>
      </c>
      <c r="E9" s="139" t="s">
        <v>300</v>
      </c>
    </row>
    <row r="10" spans="1:5" ht="31.5">
      <c r="A10" s="2">
        <v>1</v>
      </c>
      <c r="B10" s="25" t="s">
        <v>179</v>
      </c>
      <c r="C10" s="19">
        <v>26684</v>
      </c>
      <c r="D10" s="28">
        <v>0</v>
      </c>
      <c r="E10" s="28">
        <v>0</v>
      </c>
    </row>
    <row r="11" spans="1:5" ht="78.75">
      <c r="A11" s="2">
        <v>2</v>
      </c>
      <c r="B11" s="25" t="s">
        <v>180</v>
      </c>
      <c r="C11" s="19">
        <v>170000</v>
      </c>
      <c r="D11" s="28">
        <v>0</v>
      </c>
      <c r="E11" s="28">
        <v>0</v>
      </c>
    </row>
    <row r="12" spans="1:5" ht="47.25">
      <c r="A12" s="2">
        <v>3</v>
      </c>
      <c r="B12" s="25" t="s">
        <v>96</v>
      </c>
      <c r="C12" s="19">
        <v>51503</v>
      </c>
      <c r="D12" s="28">
        <v>0</v>
      </c>
      <c r="E12" s="28">
        <v>0</v>
      </c>
    </row>
    <row r="13" spans="1:5" ht="63">
      <c r="A13" s="2">
        <v>4</v>
      </c>
      <c r="B13" s="20" t="s">
        <v>306</v>
      </c>
      <c r="C13" s="26">
        <v>250000</v>
      </c>
      <c r="D13" s="28">
        <v>0</v>
      </c>
      <c r="E13" s="28">
        <v>0</v>
      </c>
    </row>
    <row r="14" spans="1:5" ht="94.5">
      <c r="A14" s="2">
        <v>5</v>
      </c>
      <c r="B14" s="20" t="s">
        <v>280</v>
      </c>
      <c r="C14" s="26">
        <v>56141</v>
      </c>
      <c r="D14" s="28">
        <v>0</v>
      </c>
      <c r="E14" s="28">
        <v>0</v>
      </c>
    </row>
    <row r="15" spans="1:5" ht="63">
      <c r="A15" s="55">
        <v>6</v>
      </c>
      <c r="B15" s="60" t="s">
        <v>307</v>
      </c>
      <c r="C15" s="26">
        <v>281100</v>
      </c>
      <c r="D15" s="28">
        <v>0</v>
      </c>
      <c r="E15" s="28">
        <v>0</v>
      </c>
    </row>
    <row r="16" spans="1:5" ht="15.75">
      <c r="A16" s="14"/>
      <c r="B16" s="14" t="s">
        <v>126</v>
      </c>
      <c r="C16" s="93">
        <f>SUM(C10:C15)</f>
        <v>835428</v>
      </c>
      <c r="D16" s="28">
        <v>0</v>
      </c>
      <c r="E16" s="28">
        <v>0</v>
      </c>
    </row>
    <row r="27" spans="5:5" ht="15.75">
      <c r="E27" s="60"/>
    </row>
  </sheetData>
  <mergeCells count="7">
    <mergeCell ref="B2:E2"/>
    <mergeCell ref="B3:E3"/>
    <mergeCell ref="B4:E4"/>
    <mergeCell ref="A6:E6"/>
    <mergeCell ref="A8:A9"/>
    <mergeCell ref="B8:B9"/>
    <mergeCell ref="C8:E8"/>
  </mergeCells>
  <pageMargins left="0.9055118110236221" right="0.11811023622047245" top="0.15748031496062992" bottom="0.15748031496062992" header="0.31496062992125984" footer="0.31496062992125984"/>
  <pageSetup paperSize="9" scale="95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C19"/>
  <sheetViews>
    <sheetView workbookViewId="0">
      <selection activeCell="B4" sqref="B4:C4"/>
    </sheetView>
  </sheetViews>
  <sheetFormatPr defaultRowHeight="15"/>
  <cols>
    <col min="1" max="1" width="6.140625" customWidth="1"/>
    <col min="2" max="2" width="55.5703125" customWidth="1"/>
    <col min="3" max="3" width="18.5703125" customWidth="1"/>
  </cols>
  <sheetData>
    <row r="1" spans="1:3" ht="15.75">
      <c r="C1" s="10" t="s">
        <v>245</v>
      </c>
    </row>
    <row r="2" spans="1:3" ht="15.75">
      <c r="A2" s="3"/>
      <c r="B2" s="140" t="s">
        <v>217</v>
      </c>
      <c r="C2" s="141"/>
    </row>
    <row r="3" spans="1:3" ht="15.75">
      <c r="A3" s="3"/>
      <c r="B3" s="140" t="s">
        <v>218</v>
      </c>
      <c r="C3" s="141"/>
    </row>
    <row r="4" spans="1:3" ht="15.75">
      <c r="A4" s="3"/>
      <c r="B4" s="140" t="s">
        <v>350</v>
      </c>
      <c r="C4" s="141"/>
    </row>
    <row r="5" spans="1:3" ht="18" customHeight="1">
      <c r="A5" s="3"/>
      <c r="B5" s="3"/>
      <c r="C5" s="3"/>
    </row>
    <row r="6" spans="1:3" ht="45.75" customHeight="1">
      <c r="A6" s="145" t="s">
        <v>314</v>
      </c>
      <c r="B6" s="145"/>
      <c r="C6" s="145"/>
    </row>
    <row r="8" spans="1:3" ht="31.5">
      <c r="A8" s="4" t="s">
        <v>178</v>
      </c>
      <c r="B8" s="16" t="s">
        <v>297</v>
      </c>
      <c r="C8" s="4" t="s">
        <v>181</v>
      </c>
    </row>
    <row r="9" spans="1:3" ht="41.25" customHeight="1">
      <c r="A9" s="1" t="s">
        <v>182</v>
      </c>
      <c r="B9" s="156" t="s">
        <v>183</v>
      </c>
      <c r="C9" s="156"/>
    </row>
    <row r="10" spans="1:3" ht="15.75">
      <c r="A10" s="1" t="s">
        <v>184</v>
      </c>
      <c r="B10" s="1" t="s">
        <v>185</v>
      </c>
      <c r="C10" s="5">
        <v>0</v>
      </c>
    </row>
    <row r="11" spans="1:3" ht="15.75">
      <c r="A11" s="1" t="s">
        <v>186</v>
      </c>
      <c r="B11" s="1" t="s">
        <v>187</v>
      </c>
      <c r="C11" s="5">
        <v>0</v>
      </c>
    </row>
    <row r="12" spans="1:3" ht="15.75">
      <c r="A12" s="1" t="s">
        <v>188</v>
      </c>
      <c r="B12" s="1" t="s">
        <v>189</v>
      </c>
      <c r="C12" s="5">
        <v>0</v>
      </c>
    </row>
    <row r="13" spans="1:3" ht="15.75">
      <c r="A13" s="1" t="s">
        <v>190</v>
      </c>
      <c r="B13" s="1" t="s">
        <v>191</v>
      </c>
      <c r="C13" s="5">
        <v>0</v>
      </c>
    </row>
    <row r="14" spans="1:3" ht="37.5" customHeight="1">
      <c r="A14" s="1" t="s">
        <v>192</v>
      </c>
      <c r="B14" s="156" t="s">
        <v>193</v>
      </c>
      <c r="C14" s="156"/>
    </row>
    <row r="15" spans="1:3" ht="15.75">
      <c r="A15" s="1" t="s">
        <v>194</v>
      </c>
      <c r="B15" s="1" t="s">
        <v>185</v>
      </c>
      <c r="C15" s="5">
        <v>0</v>
      </c>
    </row>
    <row r="16" spans="1:3" ht="15.75">
      <c r="A16" s="1" t="s">
        <v>195</v>
      </c>
      <c r="B16" s="1" t="s">
        <v>187</v>
      </c>
      <c r="C16" s="5">
        <v>0</v>
      </c>
    </row>
    <row r="17" spans="1:3" ht="15.75">
      <c r="A17" s="1" t="s">
        <v>196</v>
      </c>
      <c r="B17" s="1" t="s">
        <v>189</v>
      </c>
      <c r="C17" s="5">
        <v>0</v>
      </c>
    </row>
    <row r="18" spans="1:3" ht="15.75">
      <c r="A18" s="1" t="s">
        <v>197</v>
      </c>
      <c r="B18" s="1" t="s">
        <v>191</v>
      </c>
      <c r="C18" s="5">
        <v>0</v>
      </c>
    </row>
    <row r="19" spans="1:3" ht="15.75">
      <c r="A19" s="157" t="s">
        <v>126</v>
      </c>
      <c r="B19" s="157"/>
      <c r="C19" s="6">
        <v>0</v>
      </c>
    </row>
  </sheetData>
  <mergeCells count="7">
    <mergeCell ref="B9:C9"/>
    <mergeCell ref="B14:C14"/>
    <mergeCell ref="A19:B19"/>
    <mergeCell ref="B2:C2"/>
    <mergeCell ref="B3:C3"/>
    <mergeCell ref="B4:C4"/>
    <mergeCell ref="A6:C6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D20"/>
  <sheetViews>
    <sheetView workbookViewId="0">
      <selection activeCell="B4" sqref="B4:D4"/>
    </sheetView>
  </sheetViews>
  <sheetFormatPr defaultRowHeight="15"/>
  <cols>
    <col min="1" max="1" width="6.140625" customWidth="1"/>
    <col min="2" max="2" width="49.140625" customWidth="1"/>
    <col min="3" max="4" width="14.42578125" customWidth="1"/>
  </cols>
  <sheetData>
    <row r="1" spans="1:4" ht="15.75">
      <c r="C1" s="140" t="s">
        <v>246</v>
      </c>
      <c r="D1" s="141"/>
    </row>
    <row r="2" spans="1:4" ht="15.75">
      <c r="A2" s="3"/>
      <c r="B2" s="140" t="s">
        <v>217</v>
      </c>
      <c r="C2" s="141"/>
      <c r="D2" s="141"/>
    </row>
    <row r="3" spans="1:4" ht="15.75">
      <c r="A3" s="3"/>
      <c r="B3" s="140" t="s">
        <v>218</v>
      </c>
      <c r="C3" s="141"/>
      <c r="D3" s="141"/>
    </row>
    <row r="4" spans="1:4" ht="15.75">
      <c r="A4" s="3"/>
      <c r="B4" s="140" t="s">
        <v>350</v>
      </c>
      <c r="C4" s="141"/>
      <c r="D4" s="141"/>
    </row>
    <row r="5" spans="1:4" ht="18" customHeight="1">
      <c r="A5" s="3"/>
      <c r="B5" s="3"/>
      <c r="C5" s="3"/>
    </row>
    <row r="6" spans="1:4" ht="45.75" customHeight="1">
      <c r="A6" s="145" t="s">
        <v>315</v>
      </c>
      <c r="B6" s="145"/>
      <c r="C6" s="145"/>
      <c r="D6" s="141"/>
    </row>
    <row r="8" spans="1:4" ht="62.25" customHeight="1">
      <c r="A8" s="158" t="s">
        <v>178</v>
      </c>
      <c r="B8" s="158" t="s">
        <v>297</v>
      </c>
      <c r="C8" s="158" t="s">
        <v>181</v>
      </c>
      <c r="D8" s="158"/>
    </row>
    <row r="9" spans="1:4" ht="15.75">
      <c r="A9" s="158"/>
      <c r="B9" s="158"/>
      <c r="C9" s="52" t="s">
        <v>1</v>
      </c>
      <c r="D9" s="52" t="s">
        <v>300</v>
      </c>
    </row>
    <row r="10" spans="1:4" ht="38.25" customHeight="1">
      <c r="A10" s="1" t="s">
        <v>182</v>
      </c>
      <c r="B10" s="159" t="s">
        <v>198</v>
      </c>
      <c r="C10" s="159"/>
      <c r="D10" s="159"/>
    </row>
    <row r="11" spans="1:4" ht="15.75">
      <c r="A11" s="1" t="s">
        <v>184</v>
      </c>
      <c r="B11" s="1" t="s">
        <v>185</v>
      </c>
      <c r="C11" s="5">
        <v>0</v>
      </c>
      <c r="D11" s="5">
        <v>0</v>
      </c>
    </row>
    <row r="12" spans="1:4" ht="15.75">
      <c r="A12" s="1" t="s">
        <v>186</v>
      </c>
      <c r="B12" s="1" t="s">
        <v>187</v>
      </c>
      <c r="C12" s="5">
        <v>0</v>
      </c>
      <c r="D12" s="5">
        <v>0</v>
      </c>
    </row>
    <row r="13" spans="1:4" ht="15.75">
      <c r="A13" s="1" t="s">
        <v>188</v>
      </c>
      <c r="B13" s="1" t="s">
        <v>189</v>
      </c>
      <c r="C13" s="5">
        <v>0</v>
      </c>
      <c r="D13" s="5">
        <v>0</v>
      </c>
    </row>
    <row r="14" spans="1:4" ht="15.75">
      <c r="A14" s="1" t="s">
        <v>190</v>
      </c>
      <c r="B14" s="1" t="s">
        <v>191</v>
      </c>
      <c r="C14" s="5">
        <v>0</v>
      </c>
      <c r="D14" s="5">
        <v>0</v>
      </c>
    </row>
    <row r="15" spans="1:4" ht="36.75" customHeight="1">
      <c r="A15" s="1" t="s">
        <v>192</v>
      </c>
      <c r="B15" s="156" t="s">
        <v>193</v>
      </c>
      <c r="C15" s="156"/>
      <c r="D15" s="156"/>
    </row>
    <row r="16" spans="1:4" ht="15.75">
      <c r="A16" s="1" t="s">
        <v>194</v>
      </c>
      <c r="B16" s="1" t="s">
        <v>185</v>
      </c>
      <c r="C16" s="5">
        <v>0</v>
      </c>
      <c r="D16" s="5">
        <v>0</v>
      </c>
    </row>
    <row r="17" spans="1:4" ht="15.75">
      <c r="A17" s="1" t="s">
        <v>195</v>
      </c>
      <c r="B17" s="1" t="s">
        <v>187</v>
      </c>
      <c r="C17" s="5">
        <v>0</v>
      </c>
      <c r="D17" s="5">
        <v>0</v>
      </c>
    </row>
    <row r="18" spans="1:4" ht="15.75">
      <c r="A18" s="1" t="s">
        <v>196</v>
      </c>
      <c r="B18" s="1" t="s">
        <v>189</v>
      </c>
      <c r="C18" s="5">
        <v>0</v>
      </c>
      <c r="D18" s="5">
        <v>0</v>
      </c>
    </row>
    <row r="19" spans="1:4" ht="15.75">
      <c r="A19" s="1" t="s">
        <v>197</v>
      </c>
      <c r="B19" s="1" t="s">
        <v>191</v>
      </c>
      <c r="C19" s="5">
        <v>0</v>
      </c>
      <c r="D19" s="5">
        <v>0</v>
      </c>
    </row>
    <row r="20" spans="1:4" ht="15.75">
      <c r="A20" s="157" t="s">
        <v>126</v>
      </c>
      <c r="B20" s="157"/>
      <c r="C20" s="6">
        <v>0</v>
      </c>
      <c r="D20" s="6">
        <v>0</v>
      </c>
    </row>
  </sheetData>
  <mergeCells count="11">
    <mergeCell ref="A20:B20"/>
    <mergeCell ref="C1:D1"/>
    <mergeCell ref="B2:D2"/>
    <mergeCell ref="B3:D3"/>
    <mergeCell ref="B4:D4"/>
    <mergeCell ref="A6:D6"/>
    <mergeCell ref="A8:A9"/>
    <mergeCell ref="B8:B9"/>
    <mergeCell ref="C8:D8"/>
    <mergeCell ref="B10:D10"/>
    <mergeCell ref="B15:D1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п5 Рх2019 ЦСР</vt:lpstr>
      <vt:lpstr>п6 Рх2020-2021 ЦСР</vt:lpstr>
      <vt:lpstr>п7 Рх2019 Вед</vt:lpstr>
      <vt:lpstr>п8 Рх2020-2021 Вед</vt:lpstr>
      <vt:lpstr>п9 Ист2019</vt:lpstr>
      <vt:lpstr>п10 Ист2020-2021</vt:lpstr>
      <vt:lpstr>п11 ИМТ2019</vt:lpstr>
      <vt:lpstr>п12 МЗ2018</vt:lpstr>
      <vt:lpstr>п13 МЗ2020-2021</vt:lpstr>
      <vt:lpstr>п14 МГ2019</vt:lpstr>
      <vt:lpstr>п15 МГ2020-2021</vt:lpstr>
      <vt:lpstr>п16 ДФ2019</vt:lpstr>
      <vt:lpstr>п17 ДФ2020-2021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2018-12-20T10:33:47Z</cp:lastPrinted>
  <dcterms:created xsi:type="dcterms:W3CDTF">2017-10-26T06:03:52Z</dcterms:created>
  <dcterms:modified xsi:type="dcterms:W3CDTF">2018-12-24T08:43:11Z</dcterms:modified>
</cp:coreProperties>
</file>