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КФХ'!$A$1:$X$30</definedName>
  </definedNames>
  <calcPr calcId="162913"/>
</workbook>
</file>

<file path=xl/calcChain.xml><?xml version="1.0" encoding="utf-8"?>
<calcChain xmlns="http://schemas.openxmlformats.org/spreadsheetml/2006/main">
  <c r="J21" i="1" l="1"/>
  <c r="J24" i="1"/>
  <c r="L27" i="1" l="1"/>
  <c r="L29" i="1" s="1"/>
  <c r="M27" i="1"/>
  <c r="M29" i="1" s="1"/>
  <c r="N27" i="1"/>
  <c r="O27" i="1"/>
  <c r="O29" i="1" s="1"/>
  <c r="P27" i="1"/>
  <c r="Q27" i="1"/>
  <c r="Q29" i="1" s="1"/>
  <c r="R27" i="1"/>
  <c r="R29" i="1" s="1"/>
  <c r="S27" i="1"/>
  <c r="S29" i="1" s="1"/>
  <c r="T27" i="1"/>
  <c r="U27" i="1"/>
  <c r="U29" i="1" s="1"/>
  <c r="V27" i="1"/>
  <c r="V29" i="1" s="1"/>
  <c r="W27" i="1"/>
  <c r="W29" i="1" s="1"/>
  <c r="X27" i="1"/>
  <c r="X29" i="1" s="1"/>
  <c r="N29" i="1"/>
  <c r="P29" i="1"/>
  <c r="T29" i="1"/>
  <c r="J28" i="1"/>
  <c r="J20" i="1"/>
  <c r="X6" i="2"/>
  <c r="X7" i="2"/>
  <c r="X8" i="2"/>
  <c r="X9" i="2"/>
  <c r="X10" i="2"/>
  <c r="X11" i="2"/>
  <c r="X12" i="2"/>
  <c r="X13" i="2"/>
  <c r="U6" i="2"/>
  <c r="U7" i="2"/>
  <c r="U8" i="2"/>
  <c r="U9" i="2"/>
  <c r="U10" i="2"/>
  <c r="U11" i="2"/>
  <c r="U12" i="2"/>
  <c r="U13" i="2"/>
  <c r="R6" i="2"/>
  <c r="R7" i="2"/>
  <c r="R8" i="2"/>
  <c r="R9" i="2"/>
  <c r="R10" i="2"/>
  <c r="R11" i="2"/>
  <c r="R12" i="2"/>
  <c r="R13" i="2"/>
  <c r="O6" i="2"/>
  <c r="O7" i="2"/>
  <c r="O8" i="2"/>
  <c r="O9" i="2"/>
  <c r="O10" i="2"/>
  <c r="O11" i="2"/>
  <c r="O12" i="2"/>
  <c r="O13" i="2"/>
  <c r="L6" i="2"/>
  <c r="L7" i="2"/>
  <c r="L8" i="2"/>
  <c r="L9" i="2"/>
  <c r="L10" i="2"/>
  <c r="L11" i="2"/>
  <c r="L12" i="2"/>
  <c r="L13" i="2"/>
  <c r="I6" i="2"/>
  <c r="I7" i="2"/>
  <c r="I8" i="2"/>
  <c r="I9" i="2"/>
  <c r="I10" i="2"/>
  <c r="I11" i="2"/>
  <c r="I12" i="2"/>
  <c r="I13" i="2"/>
  <c r="X32" i="2"/>
  <c r="T32" i="2"/>
  <c r="U32" i="2"/>
  <c r="V32" i="2"/>
  <c r="W32" i="2"/>
  <c r="O32" i="2"/>
  <c r="P32" i="2"/>
  <c r="Q32" i="2"/>
  <c r="R32" i="2"/>
  <c r="S32" i="2"/>
  <c r="N32" i="2"/>
  <c r="J21" i="2"/>
  <c r="J22" i="2"/>
  <c r="J23" i="2"/>
  <c r="J24" i="2"/>
  <c r="J25" i="2"/>
  <c r="J26" i="2"/>
  <c r="J27" i="2"/>
  <c r="J28" i="2"/>
  <c r="J29" i="2"/>
  <c r="J30" i="2"/>
  <c r="J31" i="2"/>
  <c r="I32" i="2"/>
  <c r="F21" i="2"/>
  <c r="F22" i="2"/>
  <c r="F23" i="2"/>
  <c r="F24" i="2"/>
  <c r="F25" i="2"/>
  <c r="F26" i="2"/>
  <c r="F27" i="2"/>
  <c r="F28" i="2"/>
  <c r="F29" i="2"/>
  <c r="F30" i="2"/>
  <c r="F31" i="2"/>
  <c r="E32" i="2"/>
  <c r="D32" i="2"/>
  <c r="C32" i="2"/>
  <c r="K32" i="2"/>
  <c r="J32" i="2" s="1"/>
  <c r="F32" i="2" l="1"/>
  <c r="K27" i="1"/>
  <c r="K29" i="1" l="1"/>
  <c r="J27" i="1"/>
  <c r="J29" i="1" s="1"/>
  <c r="N14" i="2"/>
  <c r="M14" i="2"/>
  <c r="K14" i="2"/>
  <c r="J14" i="2"/>
  <c r="H14" i="2"/>
  <c r="G14" i="2"/>
  <c r="F7" i="2"/>
  <c r="F11" i="2"/>
  <c r="F12" i="2"/>
  <c r="F13" i="2"/>
  <c r="O14" i="2" l="1"/>
  <c r="L14" i="2"/>
  <c r="C14" i="2"/>
  <c r="D7" i="2"/>
  <c r="E7" i="2" s="1"/>
  <c r="D11" i="2"/>
  <c r="E11" i="2" s="1"/>
  <c r="D12" i="2"/>
  <c r="E12" i="2" s="1"/>
  <c r="D13" i="2"/>
  <c r="E13" i="2" s="1"/>
  <c r="H26" i="2" l="1"/>
  <c r="H25" i="2"/>
  <c r="H24" i="2"/>
  <c r="H23" i="2"/>
  <c r="H22" i="2"/>
  <c r="H21" i="2"/>
  <c r="J20" i="2"/>
  <c r="F20" i="2"/>
  <c r="H20" i="2" s="1"/>
  <c r="T14" i="2"/>
  <c r="S14" i="2"/>
  <c r="Q14" i="2"/>
  <c r="P14" i="2"/>
  <c r="B11" i="2"/>
  <c r="F10" i="2"/>
  <c r="D10" i="2"/>
  <c r="E10" i="2" s="1"/>
  <c r="F9" i="2"/>
  <c r="D9" i="2"/>
  <c r="E9" i="2" s="1"/>
  <c r="F8" i="2"/>
  <c r="D8" i="2"/>
  <c r="E8" i="2" s="1"/>
  <c r="F6" i="2"/>
  <c r="D6" i="2"/>
  <c r="E6" i="2" s="1"/>
  <c r="F5" i="2"/>
  <c r="D5" i="2"/>
  <c r="E5" i="2" s="1"/>
  <c r="U5" i="2"/>
  <c r="R5" i="2"/>
  <c r="O5" i="2"/>
  <c r="L5" i="2"/>
  <c r="I5" i="2"/>
  <c r="R14" i="2" l="1"/>
  <c r="U14" i="2"/>
  <c r="F14" i="2"/>
  <c r="W14" i="2"/>
  <c r="D14" i="2"/>
  <c r="E14" i="2" s="1"/>
  <c r="V14" i="2"/>
  <c r="B7" i="2"/>
  <c r="B5" i="2"/>
  <c r="X5" i="2"/>
  <c r="B6" i="2"/>
  <c r="B8" i="2"/>
  <c r="B9" i="2"/>
  <c r="B10" i="2"/>
  <c r="I14" i="2"/>
  <c r="X14" i="2" l="1"/>
  <c r="B14" i="2"/>
  <c r="F7" i="1"/>
  <c r="F11" i="1"/>
  <c r="D7" i="1"/>
  <c r="E7" i="1" s="1"/>
  <c r="C12" i="1"/>
  <c r="C14" i="1" s="1"/>
  <c r="I27" i="1"/>
  <c r="I29" i="1" s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X7" i="1"/>
  <c r="X11" i="1"/>
  <c r="F6" i="1"/>
  <c r="F8" i="1"/>
  <c r="F9" i="1"/>
  <c r="F10" i="1"/>
  <c r="W12" i="1"/>
  <c r="W14" i="1" s="1"/>
  <c r="D6" i="1"/>
  <c r="E6" i="1" s="1"/>
  <c r="D8" i="1"/>
  <c r="E8" i="1" s="1"/>
  <c r="D9" i="1"/>
  <c r="E9" i="1" s="1"/>
  <c r="D10" i="1"/>
  <c r="E10" i="1" s="1"/>
  <c r="D11" i="1"/>
  <c r="E11" i="1" s="1"/>
  <c r="D5" i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2" i="1"/>
  <c r="M14" i="1" s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B6" i="1" l="1"/>
  <c r="X9" i="1"/>
  <c r="B13" i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F12" i="1"/>
  <c r="D12" i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<sst xmlns="http://schemas.openxmlformats.org/spreadsheetml/2006/main" count="163" uniqueCount="71">
  <si>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</si>
  <si>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</si>
  <si>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</si>
  <si>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</si>
  <si>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</si>
  <si>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</si>
  <si>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</si>
  <si>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</si>
  <si>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</si>
  <si>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</si>
  <si>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</si>
  <si>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</si>
  <si>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</si>
  <si>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</si>
  <si>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</si>
  <si>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</si>
  <si>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</si>
  <si>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</si>
  <si>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</si>
  <si>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</si>
  <si>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</si>
  <si>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</si>
  <si>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</si>
  <si>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</si>
  <si>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</si>
  <si>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</si>
  <si>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</si>
  <si>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</si>
  <si>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</si>
  <si>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</si>
  <si>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</si>
  <si>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</si>
  <si>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</si>
  <si>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</si>
  <si>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</si>
  <si>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</si>
  <si>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</si>
  <si>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</si>
  <si>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</si>
  <si>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</si>
  <si>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</si>
  <si>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</si>
  <si>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</si>
  <si>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</si>
  <si>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</si>
  <si>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</si>
  <si>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</si>
  <si>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</si>
  <si>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</si>
  <si>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</si>
  <si>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</si>
  <si>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</si>
  <si>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</si>
  <si>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</si>
  <si>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</si>
  <si>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</si>
  <si>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</si>
  <si>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</si>
  <si>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</si>
  <si>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</si>
  <si>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</si>
  <si>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</si>
  <si>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</si>
  <si>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</si>
  <si>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</si>
  <si>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</si>
  <si>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пшеница (тритикале)</t>
  </si>
  <si>
    <t>Информация о ходе уборки урожая, сева озимых и вспашки зяби по Верещагинскому городскому округу Пермского края на 26.08.2020 года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</si>
  <si>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18.09.2020 года</t>
  </si>
  <si>
    <t>всего з/бобовых</t>
  </si>
  <si>
    <t>Информация о ходе уборки урожая, сева озимых и вспашки зяби по Верещагинскому городскому округу Пермского края на 09.10.2020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</si>
</sst>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2" fontId="7" fillId="0" borderId="1" xfId="0" applyNumberFormat="1" applyFont="1" applyFill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164" fontId="10" fillId="0" borderId="1" xfId="0" applyNumberFormat="1" applyFont="1" applyFill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view="pageBreakPreview" topLeftCell="C7" zoomScale="79" zoomScaleNormal="100" zoomScaleSheetLayoutView="79" workbookViewId="0">
      <selection activeCell="P35" sqref="P35"/>
    </sheetView>
  </sheetViews>
  <sheetFormatPr defaultRowHeight="15" x14ac:dyDescent="0.25"/>
  <cols>
    <col min="1" max="1" width="34.28515625" customWidth="1"/>
    <col min="2" max="2" width="11.85546875" customWidth="1"/>
    <col min="3" max="3" width="8.85546875" customWidth="1"/>
    <col min="4" max="4" width="7.85546875" customWidth="1"/>
    <col min="5" max="5" width="9.85546875" customWidth="1"/>
    <col min="6" max="6" width="11.42578125" customWidth="1"/>
    <col min="7" max="7" width="9.28515625" customWidth="1"/>
    <col min="8" max="8" width="7.85546875" customWidth="1"/>
    <col min="9" max="9" width="11.5703125" customWidth="1"/>
    <col min="10" max="10" width="11.42578125" customWidth="1"/>
    <col min="11" max="11" width="8.5703125" customWidth="1"/>
    <col min="12" max="12" width="10" customWidth="1"/>
    <col min="13" max="13" width="9.28515625" customWidth="1"/>
    <col min="14" max="16" width="7.85546875" customWidth="1"/>
    <col min="17" max="17" width="11.42578125" customWidth="1"/>
    <col min="18" max="18" width="7.85546875" customWidth="1"/>
    <col min="19" max="20" width="7.7109375" customWidth="1"/>
    <col min="21" max="21" width="10.140625" customWidth="1"/>
    <col min="22" max="23" width="9.28515625" customWidth="1"/>
    <col min="24" max="24" width="12" customWidth="1"/>
    <col min="25" max="25" width="5.42578125" customWidth="1"/>
  </cols>
  <sheetData>
    <row r="1" spans="1:26" ht="24.6" customHeight="1" x14ac:dyDescent="0.35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  <c r="W1" s="40"/>
      <c r="X1" s="40"/>
    </row>
    <row r="2" spans="1:26" ht="57" customHeight="1" x14ac:dyDescent="0.3">
      <c r="A2" s="45" t="s">
        <v>0</v>
      </c>
      <c r="B2" s="45" t="s">
        <v>39</v>
      </c>
      <c r="C2" s="48" t="s">
        <v>14</v>
      </c>
      <c r="D2" s="48"/>
      <c r="E2" s="48"/>
      <c r="F2" s="49" t="s">
        <v>2</v>
      </c>
      <c r="G2" s="35" t="s">
        <v>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41"/>
      <c r="W2" s="41"/>
      <c r="X2" s="41"/>
    </row>
    <row r="3" spans="1:26" ht="25.5" customHeight="1" x14ac:dyDescent="0.25">
      <c r="A3" s="46"/>
      <c r="B3" s="46"/>
      <c r="C3" s="35" t="s">
        <v>7</v>
      </c>
      <c r="D3" s="35" t="s">
        <v>8</v>
      </c>
      <c r="E3" s="35" t="s">
        <v>1</v>
      </c>
      <c r="F3" s="49"/>
      <c r="G3" s="48" t="s">
        <v>4</v>
      </c>
      <c r="H3" s="48"/>
      <c r="I3" s="48"/>
      <c r="J3" s="48" t="s">
        <v>9</v>
      </c>
      <c r="K3" s="48"/>
      <c r="L3" s="48"/>
      <c r="M3" s="48" t="s">
        <v>10</v>
      </c>
      <c r="N3" s="48"/>
      <c r="O3" s="48"/>
      <c r="P3" s="48" t="s">
        <v>11</v>
      </c>
      <c r="Q3" s="48"/>
      <c r="R3" s="48"/>
      <c r="S3" s="48" t="s">
        <v>12</v>
      </c>
      <c r="T3" s="48"/>
      <c r="U3" s="48"/>
      <c r="V3" s="42" t="s">
        <v>69</v>
      </c>
      <c r="W3" s="43"/>
      <c r="X3" s="44"/>
    </row>
    <row r="4" spans="1:26" ht="99.75" customHeight="1" x14ac:dyDescent="0.25">
      <c r="A4" s="47"/>
      <c r="B4" s="47"/>
      <c r="C4" s="35"/>
      <c r="D4" s="35"/>
      <c r="E4" s="35"/>
      <c r="F4" s="48"/>
      <c r="G4" s="16" t="s">
        <v>5</v>
      </c>
      <c r="H4" s="16" t="s">
        <v>62</v>
      </c>
      <c r="I4" s="16" t="s">
        <v>6</v>
      </c>
      <c r="J4" s="16" t="s">
        <v>5</v>
      </c>
      <c r="K4" s="16" t="s">
        <v>62</v>
      </c>
      <c r="L4" s="16" t="s">
        <v>6</v>
      </c>
      <c r="M4" s="16" t="s">
        <v>5</v>
      </c>
      <c r="N4" s="16" t="s">
        <v>62</v>
      </c>
      <c r="O4" s="16" t="s">
        <v>6</v>
      </c>
      <c r="P4" s="16" t="s">
        <v>5</v>
      </c>
      <c r="Q4" s="16" t="s">
        <v>13</v>
      </c>
      <c r="R4" s="16" t="s">
        <v>6</v>
      </c>
      <c r="S4" s="16" t="s">
        <v>5</v>
      </c>
      <c r="T4" s="16" t="s">
        <v>62</v>
      </c>
      <c r="U4" s="16" t="s">
        <v>6</v>
      </c>
      <c r="V4" s="16" t="s">
        <v>5</v>
      </c>
      <c r="W4" s="16" t="s">
        <v>13</v>
      </c>
      <c r="X4" s="16" t="s">
        <v>6</v>
      </c>
    </row>
    <row r="5" spans="1:26" ht="22.5" customHeight="1" x14ac:dyDescent="0.3">
      <c r="A5" s="17" t="s">
        <v>67</v>
      </c>
      <c r="B5" s="17" t="e">
        <f>F5/D5*10</f>
        <v>#DIV/0!</v>
      </c>
      <c r="C5" s="17">
        <v>0</v>
      </c>
      <c r="D5" s="17">
        <f t="shared" ref="D5:D11" si="0">G5+J5+M5+V5+C20+F20</f>
        <v>0</v>
      </c>
      <c r="E5" s="17" t="e">
        <f>D5/C5*100</f>
        <v>#DIV/0!</v>
      </c>
      <c r="F5" s="17">
        <f t="shared" ref="F5:F12" si="1">H5+K5+N5+W5+D20+G20</f>
        <v>0</v>
      </c>
      <c r="G5" s="17"/>
      <c r="H5" s="17"/>
      <c r="I5" s="18" t="e">
        <f>H5/G5*10</f>
        <v>#DIV/0!</v>
      </c>
      <c r="J5" s="17"/>
      <c r="K5" s="17"/>
      <c r="L5" s="18" t="e">
        <f>K5/J5*10</f>
        <v>#DIV/0!</v>
      </c>
      <c r="M5" s="17"/>
      <c r="N5" s="17"/>
      <c r="O5" s="18" t="e">
        <f>N5/M5*10</f>
        <v>#DIV/0!</v>
      </c>
      <c r="P5" s="17"/>
      <c r="Q5" s="17"/>
      <c r="R5" s="18" t="e">
        <f>Q5/P5*10</f>
        <v>#DIV/0!</v>
      </c>
      <c r="S5" s="17"/>
      <c r="T5" s="17"/>
      <c r="U5" s="18" t="e">
        <f>T5/S5*10</f>
        <v>#DIV/0!</v>
      </c>
      <c r="V5" s="17"/>
      <c r="W5" s="17"/>
      <c r="X5" s="18" t="e">
        <f t="shared" ref="X5:X14" si="2">W5/V5*10</f>
        <v>#DIV/0!</v>
      </c>
    </row>
    <row r="6" spans="1:26" ht="22.5" customHeight="1" x14ac:dyDescent="0.3">
      <c r="A6" s="17" t="s">
        <v>16</v>
      </c>
      <c r="B6" s="17" t="e">
        <f t="shared" ref="B6:B11" si="3">F6/D6*10</f>
        <v>#DIV/0!</v>
      </c>
      <c r="C6" s="17">
        <v>0</v>
      </c>
      <c r="D6" s="17">
        <f t="shared" si="0"/>
        <v>0</v>
      </c>
      <c r="E6" s="17" t="e">
        <f t="shared" ref="E6:E11" si="4">D6/C6*100</f>
        <v>#DIV/0!</v>
      </c>
      <c r="F6" s="17">
        <f t="shared" si="1"/>
        <v>0</v>
      </c>
      <c r="G6" s="17"/>
      <c r="H6" s="17"/>
      <c r="I6" s="18" t="e">
        <f t="shared" ref="I6:I12" si="5">H6/G6*10</f>
        <v>#DIV/0!</v>
      </c>
      <c r="J6" s="17"/>
      <c r="K6" s="17"/>
      <c r="L6" s="18" t="e">
        <f t="shared" ref="L6:L12" si="6">K6/J6*10</f>
        <v>#DIV/0!</v>
      </c>
      <c r="M6" s="17"/>
      <c r="N6" s="17"/>
      <c r="O6" s="18" t="e">
        <f t="shared" ref="O6:O12" si="7">N6/M6*10</f>
        <v>#DIV/0!</v>
      </c>
      <c r="P6" s="17"/>
      <c r="Q6" s="17"/>
      <c r="R6" s="18" t="e">
        <f t="shared" ref="R6:R12" si="8">Q6/P6*10</f>
        <v>#DIV/0!</v>
      </c>
      <c r="S6" s="17"/>
      <c r="T6" s="17"/>
      <c r="U6" s="18" t="e">
        <f t="shared" ref="U6:U12" si="9">T6/S6*10</f>
        <v>#DIV/0!</v>
      </c>
      <c r="V6" s="17"/>
      <c r="W6" s="17"/>
      <c r="X6" s="18" t="e">
        <f t="shared" si="2"/>
        <v>#DIV/0!</v>
      </c>
    </row>
    <row r="7" spans="1:26" s="6" customFormat="1" ht="22.5" customHeight="1" x14ac:dyDescent="0.3">
      <c r="A7" s="19" t="s">
        <v>17</v>
      </c>
      <c r="B7" s="20">
        <f t="shared" si="3"/>
        <v>9.8964088397790047</v>
      </c>
      <c r="C7" s="19">
        <v>1775</v>
      </c>
      <c r="D7" s="19">
        <f t="shared" si="0"/>
        <v>1448</v>
      </c>
      <c r="E7" s="21">
        <f t="shared" si="4"/>
        <v>81.577464788732385</v>
      </c>
      <c r="F7" s="19">
        <f t="shared" si="1"/>
        <v>1433</v>
      </c>
      <c r="G7" s="19">
        <v>667</v>
      </c>
      <c r="H7" s="19">
        <v>672</v>
      </c>
      <c r="I7" s="20">
        <f t="shared" si="5"/>
        <v>10.074962518740628</v>
      </c>
      <c r="J7" s="19">
        <v>502</v>
      </c>
      <c r="K7" s="19">
        <v>452</v>
      </c>
      <c r="L7" s="20">
        <f t="shared" si="6"/>
        <v>9.003984063745019</v>
      </c>
      <c r="M7" s="19">
        <v>279</v>
      </c>
      <c r="N7" s="19">
        <v>309</v>
      </c>
      <c r="O7" s="20">
        <f t="shared" si="7"/>
        <v>11.0752688172043</v>
      </c>
      <c r="P7" s="19"/>
      <c r="Q7" s="19"/>
      <c r="R7" s="20" t="e">
        <f t="shared" si="8"/>
        <v>#DIV/0!</v>
      </c>
      <c r="S7" s="19"/>
      <c r="T7" s="19"/>
      <c r="U7" s="20" t="e">
        <f t="shared" si="9"/>
        <v>#DIV/0!</v>
      </c>
      <c r="V7" s="19"/>
      <c r="W7" s="19"/>
      <c r="X7" s="20" t="e">
        <f t="shared" si="2"/>
        <v>#DIV/0!</v>
      </c>
    </row>
    <row r="8" spans="1:26" ht="22.5" customHeight="1" x14ac:dyDescent="0.3">
      <c r="A8" s="19" t="s">
        <v>18</v>
      </c>
      <c r="B8" s="20">
        <f t="shared" si="3"/>
        <v>19.117647058823529</v>
      </c>
      <c r="C8" s="19">
        <v>170</v>
      </c>
      <c r="D8" s="19">
        <f t="shared" si="0"/>
        <v>170</v>
      </c>
      <c r="E8" s="21">
        <f t="shared" si="4"/>
        <v>100</v>
      </c>
      <c r="F8" s="19">
        <f t="shared" si="1"/>
        <v>325</v>
      </c>
      <c r="G8" s="19"/>
      <c r="H8" s="19"/>
      <c r="I8" s="20" t="e">
        <f t="shared" si="5"/>
        <v>#DIV/0!</v>
      </c>
      <c r="J8" s="19"/>
      <c r="K8" s="19"/>
      <c r="L8" s="20" t="e">
        <f t="shared" si="6"/>
        <v>#DIV/0!</v>
      </c>
      <c r="M8" s="19">
        <v>170</v>
      </c>
      <c r="N8" s="19">
        <v>325</v>
      </c>
      <c r="O8" s="20">
        <f t="shared" si="7"/>
        <v>19.117647058823529</v>
      </c>
      <c r="P8" s="19"/>
      <c r="Q8" s="19"/>
      <c r="R8" s="20" t="e">
        <f t="shared" si="8"/>
        <v>#DIV/0!</v>
      </c>
      <c r="S8" s="19"/>
      <c r="T8" s="19"/>
      <c r="U8" s="20" t="e">
        <f t="shared" si="9"/>
        <v>#DIV/0!</v>
      </c>
      <c r="V8" s="19"/>
      <c r="W8" s="19"/>
      <c r="X8" s="20" t="e">
        <f t="shared" si="2"/>
        <v>#DIV/0!</v>
      </c>
    </row>
    <row r="9" spans="1:26" ht="22.5" customHeight="1" x14ac:dyDescent="0.3">
      <c r="A9" s="19" t="s">
        <v>19</v>
      </c>
      <c r="B9" s="20">
        <f t="shared" si="3"/>
        <v>12.986842105263159</v>
      </c>
      <c r="C9" s="19">
        <v>380</v>
      </c>
      <c r="D9" s="19">
        <f t="shared" si="0"/>
        <v>380</v>
      </c>
      <c r="E9" s="20">
        <f t="shared" si="4"/>
        <v>100</v>
      </c>
      <c r="F9" s="19">
        <f t="shared" si="1"/>
        <v>493.5</v>
      </c>
      <c r="G9" s="19">
        <v>110</v>
      </c>
      <c r="H9" s="19">
        <v>139</v>
      </c>
      <c r="I9" s="20">
        <f t="shared" si="5"/>
        <v>12.636363636363637</v>
      </c>
      <c r="J9" s="19">
        <v>50</v>
      </c>
      <c r="K9" s="19">
        <v>53.5</v>
      </c>
      <c r="L9" s="20">
        <f t="shared" si="6"/>
        <v>10.700000000000001</v>
      </c>
      <c r="M9" s="19">
        <v>220</v>
      </c>
      <c r="N9" s="19">
        <v>301</v>
      </c>
      <c r="O9" s="20">
        <f t="shared" si="7"/>
        <v>13.681818181818182</v>
      </c>
      <c r="P9" s="19"/>
      <c r="Q9" s="19"/>
      <c r="R9" s="20" t="e">
        <f t="shared" si="8"/>
        <v>#DIV/0!</v>
      </c>
      <c r="S9" s="19"/>
      <c r="T9" s="19"/>
      <c r="U9" s="20" t="e">
        <f t="shared" si="9"/>
        <v>#DIV/0!</v>
      </c>
      <c r="V9" s="19"/>
      <c r="W9" s="19"/>
      <c r="X9" s="20" t="e">
        <f t="shared" si="2"/>
        <v>#DIV/0!</v>
      </c>
    </row>
    <row r="10" spans="1:26" s="6" customFormat="1" ht="22.5" customHeight="1" x14ac:dyDescent="0.3">
      <c r="A10" s="19" t="s">
        <v>20</v>
      </c>
      <c r="B10" s="20">
        <f t="shared" si="3"/>
        <v>26.6</v>
      </c>
      <c r="C10" s="19">
        <v>500</v>
      </c>
      <c r="D10" s="19">
        <f t="shared" si="0"/>
        <v>500</v>
      </c>
      <c r="E10" s="19">
        <f t="shared" si="4"/>
        <v>100</v>
      </c>
      <c r="F10" s="19">
        <f t="shared" si="1"/>
        <v>1330</v>
      </c>
      <c r="G10" s="19">
        <v>100</v>
      </c>
      <c r="H10" s="19">
        <v>187</v>
      </c>
      <c r="I10" s="20">
        <f t="shared" si="5"/>
        <v>18.700000000000003</v>
      </c>
      <c r="J10" s="19">
        <v>200</v>
      </c>
      <c r="K10" s="19">
        <v>550</v>
      </c>
      <c r="L10" s="20">
        <f t="shared" si="6"/>
        <v>27.5</v>
      </c>
      <c r="M10" s="19">
        <v>200</v>
      </c>
      <c r="N10" s="19">
        <v>593</v>
      </c>
      <c r="O10" s="20">
        <f t="shared" si="7"/>
        <v>29.65</v>
      </c>
      <c r="P10" s="19"/>
      <c r="Q10" s="19"/>
      <c r="R10" s="20" t="e">
        <f t="shared" si="8"/>
        <v>#DIV/0!</v>
      </c>
      <c r="S10" s="19"/>
      <c r="T10" s="19"/>
      <c r="U10" s="20" t="e">
        <f t="shared" si="9"/>
        <v>#DIV/0!</v>
      </c>
      <c r="V10" s="19"/>
      <c r="W10" s="19"/>
      <c r="X10" s="20" t="e">
        <f t="shared" si="2"/>
        <v>#DIV/0!</v>
      </c>
    </row>
    <row r="11" spans="1:26" s="6" customFormat="1" ht="22.5" customHeight="1" x14ac:dyDescent="0.3">
      <c r="A11" s="19" t="s">
        <v>21</v>
      </c>
      <c r="B11" s="20">
        <f t="shared" si="3"/>
        <v>26.589620584387266</v>
      </c>
      <c r="C11" s="19">
        <v>2293</v>
      </c>
      <c r="D11" s="19">
        <f t="shared" si="0"/>
        <v>2293</v>
      </c>
      <c r="E11" s="21">
        <f t="shared" si="4"/>
        <v>100</v>
      </c>
      <c r="F11" s="19">
        <f t="shared" si="1"/>
        <v>6097</v>
      </c>
      <c r="G11" s="19">
        <v>372</v>
      </c>
      <c r="H11" s="19">
        <v>823</v>
      </c>
      <c r="I11" s="20">
        <f t="shared" si="5"/>
        <v>22.123655913978496</v>
      </c>
      <c r="J11" s="22">
        <v>1132</v>
      </c>
      <c r="K11" s="32">
        <v>3040</v>
      </c>
      <c r="L11" s="20">
        <f t="shared" si="6"/>
        <v>26.85512367491166</v>
      </c>
      <c r="M11" s="19">
        <v>569</v>
      </c>
      <c r="N11" s="19">
        <v>1782</v>
      </c>
      <c r="O11" s="20">
        <f t="shared" si="7"/>
        <v>31.318101933216166</v>
      </c>
      <c r="P11" s="19">
        <v>100</v>
      </c>
      <c r="Q11" s="19">
        <v>192</v>
      </c>
      <c r="R11" s="20">
        <f t="shared" si="8"/>
        <v>19.2</v>
      </c>
      <c r="S11" s="19"/>
      <c r="T11" s="19"/>
      <c r="U11" s="20" t="e">
        <f t="shared" si="9"/>
        <v>#DIV/0!</v>
      </c>
      <c r="V11" s="19">
        <v>100</v>
      </c>
      <c r="W11" s="19">
        <v>192</v>
      </c>
      <c r="X11" s="20">
        <f t="shared" si="2"/>
        <v>19.2</v>
      </c>
    </row>
    <row r="12" spans="1:26" ht="22.5" customHeight="1" x14ac:dyDescent="0.3">
      <c r="A12" s="23" t="s">
        <v>22</v>
      </c>
      <c r="B12" s="25">
        <f>F12/D12*10</f>
        <v>20.201419327906493</v>
      </c>
      <c r="C12" s="23">
        <f>C5+C6+C7+C8+C9+C10+C11</f>
        <v>5118</v>
      </c>
      <c r="D12" s="23">
        <f>D5+D6+D7+D8+D9+D10+D11</f>
        <v>4791</v>
      </c>
      <c r="E12" s="24">
        <f>D12/C12*100</f>
        <v>93.610785463071508</v>
      </c>
      <c r="F12" s="23">
        <f t="shared" si="1"/>
        <v>9678.5</v>
      </c>
      <c r="G12" s="23">
        <f>G5+G6+G7+G8+G9+G10+G11</f>
        <v>1249</v>
      </c>
      <c r="H12" s="23">
        <f>H5+H6+H7+H8+H9+H10+H11</f>
        <v>1821</v>
      </c>
      <c r="I12" s="25">
        <f t="shared" si="5"/>
        <v>14.579663730984789</v>
      </c>
      <c r="J12" s="23">
        <f>J5+J6+J7+J8+J9+J10+J11</f>
        <v>1884</v>
      </c>
      <c r="K12" s="23">
        <f>K5+K6+K7+K8+K9+K10+K11</f>
        <v>4095.5</v>
      </c>
      <c r="L12" s="25">
        <f t="shared" si="6"/>
        <v>21.738322717622083</v>
      </c>
      <c r="M12" s="23">
        <f>M5+M6+M7+M8+M9+M10+M11</f>
        <v>1438</v>
      </c>
      <c r="N12" s="23">
        <f>N5+N6+N7+N8+N9+N10+N11</f>
        <v>3310</v>
      </c>
      <c r="O12" s="25">
        <f t="shared" si="7"/>
        <v>23.018080667593882</v>
      </c>
      <c r="P12" s="23">
        <f>P5+P6+P7+P8+P9+P10+P11</f>
        <v>100</v>
      </c>
      <c r="Q12" s="23">
        <f>Q5+Q6+Q7+Q8+Q9+Q10+Q11</f>
        <v>192</v>
      </c>
      <c r="R12" s="25">
        <f t="shared" si="8"/>
        <v>19.2</v>
      </c>
      <c r="S12" s="23">
        <f>S5+S6+S7+S8+S9+S10+S11</f>
        <v>0</v>
      </c>
      <c r="T12" s="23">
        <f>T5+T6+T7+T8+T9+T10+T11</f>
        <v>0</v>
      </c>
      <c r="U12" s="25" t="e">
        <f t="shared" si="9"/>
        <v>#DIV/0!</v>
      </c>
      <c r="V12" s="23">
        <f>V5+V6+V7+V8+V9+V10+V11</f>
        <v>100</v>
      </c>
      <c r="W12" s="23">
        <f>W5+W6+W7+W8+W9+W10+W11</f>
        <v>192</v>
      </c>
      <c r="X12" s="25">
        <f t="shared" si="2"/>
        <v>19.2</v>
      </c>
    </row>
    <row r="13" spans="1:26" ht="22.5" customHeight="1" x14ac:dyDescent="0.3">
      <c r="A13" s="19" t="s">
        <v>23</v>
      </c>
      <c r="B13" s="20">
        <f>F13/D13*10</f>
        <v>11.680580762250454</v>
      </c>
      <c r="C13" s="19">
        <v>551</v>
      </c>
      <c r="D13" s="19">
        <v>551</v>
      </c>
      <c r="E13" s="20">
        <f>D13/C13*100</f>
        <v>100</v>
      </c>
      <c r="F13" s="19">
        <v>643.6</v>
      </c>
      <c r="G13" s="19">
        <v>281</v>
      </c>
      <c r="H13" s="19">
        <v>320.89999999999998</v>
      </c>
      <c r="I13" s="20">
        <f>H13/G13*10</f>
        <v>11.419928825622776</v>
      </c>
      <c r="J13" s="19">
        <v>61</v>
      </c>
      <c r="K13" s="19">
        <v>70.8</v>
      </c>
      <c r="L13" s="20">
        <f>K13/J13*10</f>
        <v>11.60655737704918</v>
      </c>
      <c r="M13" s="19">
        <v>209</v>
      </c>
      <c r="N13" s="19">
        <v>251.9</v>
      </c>
      <c r="O13" s="20">
        <f>N13/M13*10</f>
        <v>12.052631578947368</v>
      </c>
      <c r="P13" s="19"/>
      <c r="Q13" s="19"/>
      <c r="R13" s="20" t="e">
        <f>Q13/P13*10</f>
        <v>#DIV/0!</v>
      </c>
      <c r="S13" s="19"/>
      <c r="T13" s="19"/>
      <c r="U13" s="20" t="e">
        <f>T13/S13*10</f>
        <v>#DIV/0!</v>
      </c>
      <c r="V13" s="19"/>
      <c r="W13" s="19"/>
      <c r="X13" s="20" t="e">
        <f t="shared" si="2"/>
        <v>#DIV/0!</v>
      </c>
    </row>
    <row r="14" spans="1:26" ht="22.5" customHeight="1" x14ac:dyDescent="0.3">
      <c r="A14" s="26" t="s">
        <v>24</v>
      </c>
      <c r="B14" s="28">
        <f>F14/D14*10</f>
        <v>19.322538375140397</v>
      </c>
      <c r="C14" s="26">
        <f>C12+C13</f>
        <v>5669</v>
      </c>
      <c r="D14" s="26">
        <f>D12+D13</f>
        <v>5342</v>
      </c>
      <c r="E14" s="27">
        <f>D14/C14*100</f>
        <v>94.231786911271826</v>
      </c>
      <c r="F14" s="26">
        <f>H14+K14+N14+W14+D29+G29</f>
        <v>10322.1</v>
      </c>
      <c r="G14" s="26">
        <f>G12+G13</f>
        <v>1530</v>
      </c>
      <c r="H14" s="26">
        <f>H12+H13</f>
        <v>2141.9</v>
      </c>
      <c r="I14" s="28">
        <f>H14/G14*10</f>
        <v>13.999346405228758</v>
      </c>
      <c r="J14" s="26">
        <f>J12+J13</f>
        <v>1945</v>
      </c>
      <c r="K14" s="26">
        <f>K12+K13</f>
        <v>4166.3</v>
      </c>
      <c r="L14" s="28">
        <f>K14/J14*10</f>
        <v>21.42056555269923</v>
      </c>
      <c r="M14" s="26">
        <f>M12+M13</f>
        <v>1647</v>
      </c>
      <c r="N14" s="26">
        <f>N12+N13</f>
        <v>3561.9</v>
      </c>
      <c r="O14" s="28">
        <f>N14/M14*10</f>
        <v>21.626593806921676</v>
      </c>
      <c r="P14" s="26">
        <f>P12+P13</f>
        <v>100</v>
      </c>
      <c r="Q14" s="26">
        <f>Q12+Q13</f>
        <v>192</v>
      </c>
      <c r="R14" s="28">
        <f>Q14/P14*10</f>
        <v>19.2</v>
      </c>
      <c r="S14" s="26">
        <f>S12+S13</f>
        <v>0</v>
      </c>
      <c r="T14" s="26">
        <f>T12+T13</f>
        <v>0</v>
      </c>
      <c r="U14" s="28" t="e">
        <f>T14/S14*10</f>
        <v>#DIV/0!</v>
      </c>
      <c r="V14" s="26">
        <f>V12+V13</f>
        <v>100</v>
      </c>
      <c r="W14" s="26">
        <f>W12+W13</f>
        <v>192</v>
      </c>
      <c r="X14" s="28">
        <f t="shared" si="2"/>
        <v>19.2</v>
      </c>
    </row>
    <row r="15" spans="1:26" ht="18" customHeight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9"/>
      <c r="W15" s="29"/>
      <c r="X15" s="29"/>
      <c r="Y15" s="2"/>
      <c r="Z15" s="2"/>
    </row>
    <row r="16" spans="1:26" ht="18.75" x14ac:dyDescent="0.3">
      <c r="A16" s="33"/>
      <c r="B16" s="33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2"/>
      <c r="Z16" s="2"/>
    </row>
    <row r="17" spans="1:26" ht="25.5" customHeight="1" x14ac:dyDescent="0.3">
      <c r="A17" s="35" t="s">
        <v>0</v>
      </c>
      <c r="B17" s="36"/>
      <c r="C17" s="35" t="s">
        <v>26</v>
      </c>
      <c r="D17" s="35"/>
      <c r="E17" s="35"/>
      <c r="F17" s="35"/>
      <c r="G17" s="35"/>
      <c r="H17" s="35"/>
      <c r="I17" s="35" t="s">
        <v>64</v>
      </c>
      <c r="J17" s="35" t="s">
        <v>38</v>
      </c>
      <c r="K17" s="35"/>
      <c r="L17" s="35"/>
      <c r="M17" s="35"/>
      <c r="N17" s="38" t="s">
        <v>37</v>
      </c>
      <c r="O17" s="38"/>
      <c r="P17" s="38"/>
      <c r="Q17" s="38"/>
      <c r="R17" s="38"/>
      <c r="S17" s="38"/>
      <c r="T17" s="38"/>
      <c r="U17" s="38"/>
      <c r="V17" s="38"/>
      <c r="W17" s="38"/>
      <c r="X17" s="35" t="s">
        <v>40</v>
      </c>
      <c r="Y17" s="37"/>
      <c r="Z17" s="2"/>
    </row>
    <row r="18" spans="1:26" ht="43.5" customHeight="1" x14ac:dyDescent="0.25">
      <c r="A18" s="35"/>
      <c r="B18" s="36"/>
      <c r="C18" s="35" t="s">
        <v>25</v>
      </c>
      <c r="D18" s="35"/>
      <c r="E18" s="35"/>
      <c r="F18" s="35" t="s">
        <v>30</v>
      </c>
      <c r="G18" s="35"/>
      <c r="H18" s="35"/>
      <c r="I18" s="36"/>
      <c r="J18" s="35" t="s">
        <v>27</v>
      </c>
      <c r="K18" s="35" t="s">
        <v>25</v>
      </c>
      <c r="L18" s="35" t="s">
        <v>66</v>
      </c>
      <c r="M18" s="35" t="s">
        <v>28</v>
      </c>
      <c r="N18" s="35" t="s">
        <v>31</v>
      </c>
      <c r="O18" s="35" t="s">
        <v>32</v>
      </c>
      <c r="P18" s="35" t="s">
        <v>4</v>
      </c>
      <c r="Q18" s="35" t="s">
        <v>9</v>
      </c>
      <c r="R18" s="35" t="s">
        <v>10</v>
      </c>
      <c r="S18" s="35" t="s">
        <v>11</v>
      </c>
      <c r="T18" s="35" t="s">
        <v>12</v>
      </c>
      <c r="U18" s="35" t="s">
        <v>33</v>
      </c>
      <c r="V18" s="35" t="s">
        <v>34</v>
      </c>
      <c r="W18" s="35" t="s">
        <v>35</v>
      </c>
      <c r="X18" s="35"/>
      <c r="Y18" s="37"/>
      <c r="Z18" s="2"/>
    </row>
    <row r="19" spans="1:26" ht="125.25" customHeight="1" x14ac:dyDescent="0.25">
      <c r="A19" s="35"/>
      <c r="B19" s="36"/>
      <c r="C19" s="16" t="s">
        <v>5</v>
      </c>
      <c r="D19" s="16" t="s">
        <v>62</v>
      </c>
      <c r="E19" s="16" t="s">
        <v>6</v>
      </c>
      <c r="F19" s="16" t="s">
        <v>5</v>
      </c>
      <c r="G19" s="16" t="s">
        <v>13</v>
      </c>
      <c r="H19" s="16" t="s">
        <v>6</v>
      </c>
      <c r="I19" s="36"/>
      <c r="J19" s="41"/>
      <c r="K19" s="41"/>
      <c r="L19" s="41"/>
      <c r="M19" s="4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7"/>
      <c r="Z19" s="2"/>
    </row>
    <row r="20" spans="1:26" ht="22.5" customHeight="1" x14ac:dyDescent="0.3">
      <c r="A20" s="33" t="s">
        <v>15</v>
      </c>
      <c r="B20" s="33"/>
      <c r="C20" s="17"/>
      <c r="D20" s="17"/>
      <c r="E20" s="18" t="e">
        <f>D20/C20*10</f>
        <v>#DIV/0!</v>
      </c>
      <c r="F20" s="17">
        <v>0</v>
      </c>
      <c r="G20" s="17">
        <v>0</v>
      </c>
      <c r="H20" s="18" t="e">
        <f>G20/F20*10</f>
        <v>#DIV/0!</v>
      </c>
      <c r="I20" s="16"/>
      <c r="J20" s="17">
        <f>K20+L20+M20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9"/>
      <c r="W20" s="29"/>
      <c r="X20" s="17"/>
      <c r="Y20" s="3"/>
      <c r="Z20" s="2"/>
    </row>
    <row r="21" spans="1:26" ht="22.5" customHeight="1" x14ac:dyDescent="0.3">
      <c r="A21" s="33" t="s">
        <v>16</v>
      </c>
      <c r="B21" s="33"/>
      <c r="C21" s="17"/>
      <c r="D21" s="17"/>
      <c r="E21" s="18" t="e">
        <f t="shared" ref="E21:E27" si="10">D21/C21*10</f>
        <v>#DIV/0!</v>
      </c>
      <c r="F21" s="17">
        <v>0</v>
      </c>
      <c r="G21" s="17">
        <v>0</v>
      </c>
      <c r="H21" s="18" t="e">
        <f t="shared" ref="H21:H27" si="11">G21/F21*10</f>
        <v>#DIV/0!</v>
      </c>
      <c r="I21" s="17"/>
      <c r="J21" s="17">
        <f t="shared" ref="J21:J27" si="12">K21+L21+M21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9"/>
      <c r="W21" s="29"/>
      <c r="X21" s="17">
        <v>125</v>
      </c>
      <c r="Y21" s="3"/>
      <c r="Z21" s="2"/>
    </row>
    <row r="22" spans="1:26" ht="22.5" customHeight="1" x14ac:dyDescent="0.3">
      <c r="A22" s="33" t="s">
        <v>17</v>
      </c>
      <c r="B22" s="33"/>
      <c r="C22" s="17"/>
      <c r="D22" s="17"/>
      <c r="E22" s="18" t="e">
        <f t="shared" si="10"/>
        <v>#DIV/0!</v>
      </c>
      <c r="F22" s="17">
        <v>0</v>
      </c>
      <c r="G22" s="17">
        <v>0</v>
      </c>
      <c r="H22" s="18" t="e">
        <f t="shared" si="11"/>
        <v>#DIV/0!</v>
      </c>
      <c r="I22" s="17">
        <v>330</v>
      </c>
      <c r="J22" s="17">
        <v>330</v>
      </c>
      <c r="K22" s="17">
        <v>302</v>
      </c>
      <c r="L22" s="17">
        <v>28</v>
      </c>
      <c r="M22" s="17"/>
      <c r="N22" s="17"/>
      <c r="O22" s="17"/>
      <c r="P22" s="17">
        <v>48</v>
      </c>
      <c r="Q22" s="17">
        <v>83</v>
      </c>
      <c r="R22" s="17">
        <v>35</v>
      </c>
      <c r="S22" s="17"/>
      <c r="T22" s="17"/>
      <c r="U22" s="17"/>
      <c r="V22" s="17">
        <v>648</v>
      </c>
      <c r="W22" s="19">
        <v>549</v>
      </c>
      <c r="X22" s="17">
        <v>1525</v>
      </c>
      <c r="Y22" s="3"/>
      <c r="Z22" s="2"/>
    </row>
    <row r="23" spans="1:26" ht="22.5" customHeight="1" x14ac:dyDescent="0.3">
      <c r="A23" s="33" t="s">
        <v>18</v>
      </c>
      <c r="B23" s="33"/>
      <c r="C23" s="17"/>
      <c r="D23" s="17"/>
      <c r="E23" s="18" t="e">
        <f t="shared" si="10"/>
        <v>#DIV/0!</v>
      </c>
      <c r="F23" s="17">
        <v>0</v>
      </c>
      <c r="G23" s="17">
        <v>0</v>
      </c>
      <c r="H23" s="18" t="e">
        <f t="shared" si="11"/>
        <v>#DIV/0!</v>
      </c>
      <c r="I23" s="17">
        <v>60</v>
      </c>
      <c r="J23" s="17">
        <v>60</v>
      </c>
      <c r="K23" s="17">
        <v>60</v>
      </c>
      <c r="L23" s="17"/>
      <c r="M23" s="17"/>
      <c r="N23" s="17"/>
      <c r="O23" s="17"/>
      <c r="P23" s="17"/>
      <c r="Q23" s="17"/>
      <c r="R23" s="17">
        <v>200</v>
      </c>
      <c r="S23" s="17"/>
      <c r="T23" s="17"/>
      <c r="U23" s="17"/>
      <c r="V23" s="26">
        <v>77</v>
      </c>
      <c r="W23" s="17">
        <v>56</v>
      </c>
      <c r="X23" s="17">
        <v>634</v>
      </c>
      <c r="Y23" s="3"/>
      <c r="Z23" s="2"/>
    </row>
    <row r="24" spans="1:26" ht="22.5" customHeight="1" x14ac:dyDescent="0.3">
      <c r="A24" s="33" t="s">
        <v>19</v>
      </c>
      <c r="B24" s="33"/>
      <c r="C24" s="17"/>
      <c r="D24" s="17"/>
      <c r="E24" s="18" t="e">
        <f t="shared" si="10"/>
        <v>#DIV/0!</v>
      </c>
      <c r="F24" s="17">
        <v>0</v>
      </c>
      <c r="G24" s="17">
        <v>0</v>
      </c>
      <c r="H24" s="18" t="e">
        <f t="shared" si="11"/>
        <v>#DIV/0!</v>
      </c>
      <c r="I24" s="17">
        <v>76</v>
      </c>
      <c r="J24" s="17">
        <f t="shared" si="12"/>
        <v>76</v>
      </c>
      <c r="K24" s="17">
        <v>76</v>
      </c>
      <c r="L24" s="17"/>
      <c r="M24" s="17"/>
      <c r="N24" s="17"/>
      <c r="O24" s="17"/>
      <c r="P24" s="17">
        <v>32</v>
      </c>
      <c r="Q24" s="17">
        <v>16.5</v>
      </c>
      <c r="R24" s="17">
        <v>22</v>
      </c>
      <c r="S24" s="17"/>
      <c r="T24" s="17"/>
      <c r="U24" s="17"/>
      <c r="V24" s="17">
        <v>331.7</v>
      </c>
      <c r="W24" s="17">
        <v>17</v>
      </c>
      <c r="X24" s="17">
        <v>470</v>
      </c>
      <c r="Y24" s="3"/>
      <c r="Z24" s="2"/>
    </row>
    <row r="25" spans="1:26" ht="22.5" customHeight="1" x14ac:dyDescent="0.3">
      <c r="A25" s="33" t="s">
        <v>20</v>
      </c>
      <c r="B25" s="33"/>
      <c r="C25" s="17"/>
      <c r="D25" s="17"/>
      <c r="E25" s="18" t="e">
        <f t="shared" si="10"/>
        <v>#DIV/0!</v>
      </c>
      <c r="F25" s="17">
        <v>0</v>
      </c>
      <c r="G25" s="17">
        <v>0</v>
      </c>
      <c r="H25" s="18" t="e">
        <f t="shared" si="11"/>
        <v>#DIV/0!</v>
      </c>
      <c r="I25" s="17">
        <v>200</v>
      </c>
      <c r="J25" s="17">
        <v>200</v>
      </c>
      <c r="K25" s="17">
        <v>200</v>
      </c>
      <c r="L25" s="17"/>
      <c r="M25" s="17"/>
      <c r="N25" s="17"/>
      <c r="O25" s="17"/>
      <c r="P25" s="17">
        <v>20</v>
      </c>
      <c r="Q25" s="17">
        <v>45</v>
      </c>
      <c r="R25" s="17">
        <v>55</v>
      </c>
      <c r="S25" s="17"/>
      <c r="T25" s="17"/>
      <c r="U25" s="17"/>
      <c r="V25" s="17">
        <v>500</v>
      </c>
      <c r="W25" s="17">
        <v>350</v>
      </c>
      <c r="X25" s="17">
        <v>900</v>
      </c>
      <c r="Y25" s="3"/>
      <c r="Z25" s="2"/>
    </row>
    <row r="26" spans="1:26" ht="22.5" customHeight="1" x14ac:dyDescent="0.3">
      <c r="A26" s="33" t="s">
        <v>21</v>
      </c>
      <c r="B26" s="33"/>
      <c r="C26" s="17">
        <v>120</v>
      </c>
      <c r="D26" s="17">
        <v>260</v>
      </c>
      <c r="E26" s="18">
        <f t="shared" si="10"/>
        <v>21.666666666666664</v>
      </c>
      <c r="F26" s="17">
        <v>0</v>
      </c>
      <c r="G26" s="17">
        <v>0</v>
      </c>
      <c r="H26" s="18" t="e">
        <f t="shared" si="11"/>
        <v>#DIV/0!</v>
      </c>
      <c r="I26" s="17">
        <v>819</v>
      </c>
      <c r="J26" s="17">
        <v>819</v>
      </c>
      <c r="K26" s="17">
        <v>710</v>
      </c>
      <c r="L26" s="17">
        <v>109</v>
      </c>
      <c r="M26" s="17"/>
      <c r="N26" s="17"/>
      <c r="O26" s="17"/>
      <c r="P26" s="17"/>
      <c r="Q26" s="17">
        <v>510</v>
      </c>
      <c r="R26" s="17"/>
      <c r="S26" s="17"/>
      <c r="T26" s="17"/>
      <c r="U26" s="17"/>
      <c r="V26" s="17">
        <v>4273</v>
      </c>
      <c r="W26" s="17">
        <v>2288</v>
      </c>
      <c r="X26" s="17">
        <v>3702</v>
      </c>
      <c r="Y26" s="3"/>
      <c r="Z26" s="2"/>
    </row>
    <row r="27" spans="1:26" ht="22.5" customHeight="1" x14ac:dyDescent="0.3">
      <c r="A27" s="34" t="s">
        <v>22</v>
      </c>
      <c r="B27" s="34"/>
      <c r="C27" s="26">
        <f>C20+C21+C22+C23+C24+C25+C26</f>
        <v>120</v>
      </c>
      <c r="D27" s="26">
        <f>D20+D21+D22+D23+D24+D25+D26</f>
        <v>260</v>
      </c>
      <c r="E27" s="28">
        <f t="shared" si="10"/>
        <v>21.666666666666664</v>
      </c>
      <c r="F27" s="26">
        <f>F20+F21+F22+F23+F24+F25+F26</f>
        <v>0</v>
      </c>
      <c r="G27" s="26">
        <f>G20+G21+G22+G23+G24+G25+G26</f>
        <v>0</v>
      </c>
      <c r="H27" s="28" t="e">
        <f t="shared" si="11"/>
        <v>#DIV/0!</v>
      </c>
      <c r="I27" s="26">
        <f>I20+I21+I22+I23+I24+I25+I26</f>
        <v>1485</v>
      </c>
      <c r="J27" s="26">
        <f t="shared" si="12"/>
        <v>1485</v>
      </c>
      <c r="K27" s="26">
        <f>SUM(K20:K26)</f>
        <v>1348</v>
      </c>
      <c r="L27" s="26">
        <f t="shared" ref="L27:X27" si="13">SUM(L20:L26)</f>
        <v>137</v>
      </c>
      <c r="M27" s="26">
        <f t="shared" si="13"/>
        <v>0</v>
      </c>
      <c r="N27" s="26">
        <f t="shared" si="13"/>
        <v>0</v>
      </c>
      <c r="O27" s="26">
        <f t="shared" si="13"/>
        <v>0</v>
      </c>
      <c r="P27" s="26">
        <f t="shared" si="13"/>
        <v>100</v>
      </c>
      <c r="Q27" s="26">
        <f t="shared" si="13"/>
        <v>654.5</v>
      </c>
      <c r="R27" s="26">
        <f t="shared" si="13"/>
        <v>312</v>
      </c>
      <c r="S27" s="26">
        <f t="shared" si="13"/>
        <v>0</v>
      </c>
      <c r="T27" s="26">
        <f t="shared" si="13"/>
        <v>0</v>
      </c>
      <c r="U27" s="26">
        <f t="shared" si="13"/>
        <v>0</v>
      </c>
      <c r="V27" s="26">
        <f t="shared" si="13"/>
        <v>5829.7</v>
      </c>
      <c r="W27" s="26">
        <f t="shared" si="13"/>
        <v>3260</v>
      </c>
      <c r="X27" s="26">
        <f t="shared" si="13"/>
        <v>7356</v>
      </c>
      <c r="Y27" s="4"/>
      <c r="Z27" s="2"/>
    </row>
    <row r="28" spans="1:26" ht="22.5" customHeight="1" x14ac:dyDescent="0.3">
      <c r="A28" s="33" t="s">
        <v>23</v>
      </c>
      <c r="B28" s="33"/>
      <c r="C28" s="17"/>
      <c r="D28" s="17"/>
      <c r="E28" s="18" t="e">
        <f>D28/C28*10</f>
        <v>#DIV/0!</v>
      </c>
      <c r="F28" s="17">
        <v>0</v>
      </c>
      <c r="G28" s="17">
        <v>0</v>
      </c>
      <c r="H28" s="18" t="e">
        <f>G28/F28*10</f>
        <v>#DIV/0!</v>
      </c>
      <c r="I28" s="17">
        <v>74</v>
      </c>
      <c r="J28" s="17">
        <f t="shared" ref="J28" si="14">K28+L28+M28</f>
        <v>74</v>
      </c>
      <c r="K28" s="17">
        <v>74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338</v>
      </c>
      <c r="Y28" s="3"/>
      <c r="Z28" s="2"/>
    </row>
    <row r="29" spans="1:26" ht="22.5" customHeight="1" x14ac:dyDescent="0.3">
      <c r="A29" s="34" t="s">
        <v>24</v>
      </c>
      <c r="B29" s="34"/>
      <c r="C29" s="26">
        <f>C27+C28</f>
        <v>120</v>
      </c>
      <c r="D29" s="26">
        <f>D27+D28</f>
        <v>260</v>
      </c>
      <c r="E29" s="28">
        <f>D29/C29*10</f>
        <v>21.666666666666664</v>
      </c>
      <c r="F29" s="26">
        <f>F27+F28</f>
        <v>0</v>
      </c>
      <c r="G29" s="26">
        <f>G27+G28</f>
        <v>0</v>
      </c>
      <c r="H29" s="28" t="e">
        <f>G29/F29*10</f>
        <v>#DIV/0!</v>
      </c>
      <c r="I29" s="26">
        <f>I27+I28</f>
        <v>1559</v>
      </c>
      <c r="J29" s="26">
        <f>J27+J28</f>
        <v>1559</v>
      </c>
      <c r="K29" s="26">
        <f t="shared" ref="K29:X29" si="15">K27+K28</f>
        <v>1422</v>
      </c>
      <c r="L29" s="26">
        <f t="shared" si="15"/>
        <v>137</v>
      </c>
      <c r="M29" s="26">
        <f t="shared" si="15"/>
        <v>0</v>
      </c>
      <c r="N29" s="26">
        <f t="shared" si="15"/>
        <v>0</v>
      </c>
      <c r="O29" s="26">
        <f t="shared" si="15"/>
        <v>0</v>
      </c>
      <c r="P29" s="26">
        <f t="shared" si="15"/>
        <v>100</v>
      </c>
      <c r="Q29" s="26">
        <f t="shared" si="15"/>
        <v>654.5</v>
      </c>
      <c r="R29" s="26">
        <f t="shared" si="15"/>
        <v>312</v>
      </c>
      <c r="S29" s="26">
        <f t="shared" si="15"/>
        <v>0</v>
      </c>
      <c r="T29" s="26">
        <f t="shared" si="15"/>
        <v>0</v>
      </c>
      <c r="U29" s="26">
        <f t="shared" si="15"/>
        <v>0</v>
      </c>
      <c r="V29" s="26">
        <f t="shared" si="15"/>
        <v>5829.7</v>
      </c>
      <c r="W29" s="26">
        <f t="shared" si="15"/>
        <v>3260</v>
      </c>
      <c r="X29" s="26">
        <f t="shared" si="15"/>
        <v>7694</v>
      </c>
      <c r="Y29" s="4"/>
      <c r="Z29" s="2"/>
    </row>
    <row r="30" spans="1:26" ht="18" customHeight="1" x14ac:dyDescent="0.3">
      <c r="A30" s="33"/>
      <c r="B30" s="3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"/>
      <c r="Z30" s="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2"/>
      <c r="Z31" s="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2"/>
      <c r="Z32" s="2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2"/>
      <c r="Z33" s="2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C3:C4"/>
    <mergeCell ref="D3:D4"/>
    <mergeCell ref="E3:E4"/>
    <mergeCell ref="F2:F4"/>
    <mergeCell ref="C2:E2"/>
    <mergeCell ref="S3:U3"/>
    <mergeCell ref="G3:I3"/>
    <mergeCell ref="J3:L3"/>
    <mergeCell ref="M3:O3"/>
    <mergeCell ref="P3:R3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28:B28"/>
    <mergeCell ref="A29:B29"/>
    <mergeCell ref="A30:B30"/>
    <mergeCell ref="A23:B23"/>
    <mergeCell ref="A24:B24"/>
    <mergeCell ref="A25:B25"/>
    <mergeCell ref="A26:B26"/>
    <mergeCell ref="A27:B27"/>
  </mergeCells>
  <pageMargins left="0.11811023622047245" right="0.11811023622047245" top="0.19685039370078741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view="pageBreakPreview" topLeftCell="A4" zoomScale="90" zoomScaleNormal="91" zoomScaleSheetLayoutView="90" workbookViewId="0">
      <selection activeCell="O25" sqref="O25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1.7109375" customWidth="1"/>
  </cols>
  <sheetData>
    <row r="1" spans="1:25" ht="78" customHeight="1" x14ac:dyDescent="0.4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  <c r="W1" s="54"/>
      <c r="X1" s="54"/>
    </row>
    <row r="2" spans="1:25" ht="74.25" customHeight="1" x14ac:dyDescent="0.35">
      <c r="A2" s="55" t="s">
        <v>63</v>
      </c>
      <c r="B2" s="55" t="s">
        <v>39</v>
      </c>
      <c r="C2" s="58" t="s">
        <v>14</v>
      </c>
      <c r="D2" s="58"/>
      <c r="E2" s="58"/>
      <c r="F2" s="59" t="s">
        <v>2</v>
      </c>
      <c r="G2" s="60" t="s">
        <v>3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52"/>
      <c r="W2" s="52"/>
      <c r="X2" s="52"/>
      <c r="Y2" s="5"/>
    </row>
    <row r="3" spans="1:25" ht="30" customHeight="1" x14ac:dyDescent="0.25">
      <c r="A3" s="56"/>
      <c r="B3" s="56"/>
      <c r="C3" s="60" t="s">
        <v>7</v>
      </c>
      <c r="D3" s="60" t="s">
        <v>8</v>
      </c>
      <c r="E3" s="60" t="s">
        <v>1</v>
      </c>
      <c r="F3" s="59"/>
      <c r="G3" s="58" t="s">
        <v>4</v>
      </c>
      <c r="H3" s="58"/>
      <c r="I3" s="58"/>
      <c r="J3" s="58" t="s">
        <v>9</v>
      </c>
      <c r="K3" s="58"/>
      <c r="L3" s="58"/>
      <c r="M3" s="58" t="s">
        <v>10</v>
      </c>
      <c r="N3" s="58"/>
      <c r="O3" s="58"/>
      <c r="P3" s="58" t="s">
        <v>11</v>
      </c>
      <c r="Q3" s="58"/>
      <c r="R3" s="58"/>
      <c r="S3" s="58" t="s">
        <v>12</v>
      </c>
      <c r="T3" s="58"/>
      <c r="U3" s="58"/>
      <c r="V3" s="61" t="s">
        <v>36</v>
      </c>
      <c r="W3" s="62"/>
      <c r="X3" s="63"/>
      <c r="Y3" s="5"/>
    </row>
    <row r="4" spans="1:25" ht="85.15" customHeight="1" x14ac:dyDescent="0.25">
      <c r="A4" s="57"/>
      <c r="B4" s="57"/>
      <c r="C4" s="60"/>
      <c r="D4" s="60"/>
      <c r="E4" s="60"/>
      <c r="F4" s="58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20.25" x14ac:dyDescent="0.3">
      <c r="A5" s="8" t="s">
        <v>41</v>
      </c>
      <c r="B5" s="8" t="e">
        <f>F5/D5*10</f>
        <v>#DIV/0!</v>
      </c>
      <c r="C5" s="8"/>
      <c r="D5" s="8">
        <f>G5+J5+M5+P5+S5+V5</f>
        <v>0</v>
      </c>
      <c r="E5" s="8" t="e">
        <f>D5/C5*100</f>
        <v>#DIV/0!</v>
      </c>
      <c r="F5" s="8">
        <f>H5+K5+N5+Q5+T5+W5</f>
        <v>0</v>
      </c>
      <c r="G5" s="30"/>
      <c r="H5" s="8"/>
      <c r="I5" s="9" t="e">
        <f>H5/G5*10</f>
        <v>#DIV/0!</v>
      </c>
      <c r="J5" s="8"/>
      <c r="K5" s="8"/>
      <c r="L5" s="9" t="e">
        <f>K5/J5*10</f>
        <v>#DIV/0!</v>
      </c>
      <c r="M5" s="30"/>
      <c r="N5" s="8"/>
      <c r="O5" s="9" t="e">
        <f>N5/M5*10</f>
        <v>#DIV/0!</v>
      </c>
      <c r="P5" s="8"/>
      <c r="Q5" s="8"/>
      <c r="R5" s="9" t="e">
        <f>Q5/P5*10</f>
        <v>#DIV/0!</v>
      </c>
      <c r="S5" s="8"/>
      <c r="T5" s="8"/>
      <c r="U5" s="9" t="e">
        <f>T5/S5*10</f>
        <v>#DIV/0!</v>
      </c>
      <c r="V5" s="8"/>
      <c r="W5" s="8"/>
      <c r="X5" s="9" t="e">
        <f>W5/V5*10</f>
        <v>#DIV/0!</v>
      </c>
      <c r="Y5" s="5"/>
    </row>
    <row r="6" spans="1:25" ht="20.25" x14ac:dyDescent="0.3">
      <c r="A6" s="8" t="s">
        <v>42</v>
      </c>
      <c r="B6" s="8">
        <f t="shared" ref="B6:B11" si="0">F6/D6*10</f>
        <v>10.355072463768115</v>
      </c>
      <c r="C6" s="8">
        <v>138</v>
      </c>
      <c r="D6" s="8">
        <f t="shared" ref="D6:D13" si="1">G6+J6+M6+P6+V6</f>
        <v>138</v>
      </c>
      <c r="E6" s="8">
        <f t="shared" ref="E6:E14" si="2">D6/C6*100</f>
        <v>100</v>
      </c>
      <c r="F6" s="8">
        <f t="shared" ref="F6:F13" si="3">H6+K6+N6+Q6+T6+W6</f>
        <v>142.9</v>
      </c>
      <c r="G6" s="30">
        <v>42</v>
      </c>
      <c r="H6" s="8">
        <v>42</v>
      </c>
      <c r="I6" s="9">
        <f t="shared" ref="I6:I13" si="4">H6/G6*10</f>
        <v>10</v>
      </c>
      <c r="J6" s="30">
        <v>47</v>
      </c>
      <c r="K6" s="8">
        <v>47</v>
      </c>
      <c r="L6" s="9">
        <f t="shared" ref="L6:L14" si="5">K6/J6*10</f>
        <v>10</v>
      </c>
      <c r="M6" s="30">
        <v>49</v>
      </c>
      <c r="N6" s="8">
        <v>53.9</v>
      </c>
      <c r="O6" s="9">
        <f t="shared" ref="O6:O14" si="6">N6/M6*10</f>
        <v>10.999999999999998</v>
      </c>
      <c r="P6" s="8"/>
      <c r="Q6" s="8"/>
      <c r="R6" s="9" t="e">
        <f t="shared" ref="R6:R14" si="7">Q6/P6*10</f>
        <v>#DIV/0!</v>
      </c>
      <c r="S6" s="8"/>
      <c r="T6" s="8"/>
      <c r="U6" s="9" t="e">
        <f t="shared" ref="U6:U14" si="8">T6/S6*10</f>
        <v>#DIV/0!</v>
      </c>
      <c r="V6" s="8"/>
      <c r="W6" s="8"/>
      <c r="X6" s="9" t="e">
        <f t="shared" ref="X6:X14" si="9">W6/V6*10</f>
        <v>#DIV/0!</v>
      </c>
      <c r="Y6" s="5"/>
    </row>
    <row r="7" spans="1:25" ht="20.25" x14ac:dyDescent="0.3">
      <c r="A7" s="8" t="s">
        <v>43</v>
      </c>
      <c r="B7" s="8" t="e">
        <f t="shared" si="0"/>
        <v>#DIV/0!</v>
      </c>
      <c r="C7" s="8"/>
      <c r="D7" s="8">
        <f t="shared" si="1"/>
        <v>0</v>
      </c>
      <c r="E7" s="8" t="e">
        <f t="shared" si="2"/>
        <v>#DIV/0!</v>
      </c>
      <c r="F7" s="8">
        <f t="shared" si="3"/>
        <v>0</v>
      </c>
      <c r="G7" s="30"/>
      <c r="H7" s="8"/>
      <c r="I7" s="9" t="e">
        <f t="shared" si="4"/>
        <v>#DIV/0!</v>
      </c>
      <c r="J7" s="8"/>
      <c r="K7" s="8"/>
      <c r="L7" s="9" t="e">
        <f t="shared" si="5"/>
        <v>#DIV/0!</v>
      </c>
      <c r="M7" s="30"/>
      <c r="N7" s="8"/>
      <c r="O7" s="9" t="e">
        <f t="shared" si="6"/>
        <v>#DIV/0!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20.25" x14ac:dyDescent="0.3">
      <c r="A8" s="8" t="s">
        <v>46</v>
      </c>
      <c r="B8" s="8">
        <f t="shared" si="0"/>
        <v>11.5</v>
      </c>
      <c r="C8" s="8">
        <v>288</v>
      </c>
      <c r="D8" s="8">
        <f t="shared" si="1"/>
        <v>288</v>
      </c>
      <c r="E8" s="8">
        <f t="shared" si="2"/>
        <v>100</v>
      </c>
      <c r="F8" s="8">
        <f t="shared" si="3"/>
        <v>331.2</v>
      </c>
      <c r="G8" s="30">
        <v>188</v>
      </c>
      <c r="H8" s="8">
        <v>216.2</v>
      </c>
      <c r="I8" s="9">
        <f t="shared" si="4"/>
        <v>11.5</v>
      </c>
      <c r="J8" s="8"/>
      <c r="K8" s="8"/>
      <c r="L8" s="9" t="e">
        <f t="shared" si="5"/>
        <v>#DIV/0!</v>
      </c>
      <c r="M8" s="30">
        <v>100</v>
      </c>
      <c r="N8" s="8">
        <v>115</v>
      </c>
      <c r="O8" s="9">
        <f t="shared" si="6"/>
        <v>11.5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20.25" x14ac:dyDescent="0.3">
      <c r="A9" s="8" t="s">
        <v>45</v>
      </c>
      <c r="B9" s="8">
        <f t="shared" si="0"/>
        <v>10.5</v>
      </c>
      <c r="C9" s="8">
        <v>50</v>
      </c>
      <c r="D9" s="8">
        <f t="shared" si="1"/>
        <v>50</v>
      </c>
      <c r="E9" s="8">
        <f t="shared" si="2"/>
        <v>100</v>
      </c>
      <c r="F9" s="8">
        <f t="shared" si="3"/>
        <v>52.5</v>
      </c>
      <c r="G9" s="30">
        <v>25</v>
      </c>
      <c r="H9" s="8">
        <v>27.5</v>
      </c>
      <c r="I9" s="9">
        <f t="shared" si="4"/>
        <v>11</v>
      </c>
      <c r="J9" s="8"/>
      <c r="K9" s="8"/>
      <c r="L9" s="9" t="e">
        <f t="shared" si="5"/>
        <v>#DIV/0!</v>
      </c>
      <c r="M9" s="30">
        <v>25</v>
      </c>
      <c r="N9" s="8">
        <v>25</v>
      </c>
      <c r="O9" s="9">
        <f t="shared" si="6"/>
        <v>10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20.25" x14ac:dyDescent="0.3">
      <c r="A10" s="8" t="s">
        <v>61</v>
      </c>
      <c r="B10" s="8">
        <f t="shared" si="0"/>
        <v>18.363636363636363</v>
      </c>
      <c r="C10" s="8">
        <v>55</v>
      </c>
      <c r="D10" s="8">
        <f t="shared" si="1"/>
        <v>55</v>
      </c>
      <c r="E10" s="8">
        <f t="shared" si="2"/>
        <v>100</v>
      </c>
      <c r="F10" s="8">
        <f t="shared" si="3"/>
        <v>101</v>
      </c>
      <c r="G10" s="30">
        <v>16</v>
      </c>
      <c r="H10" s="8">
        <v>27.2</v>
      </c>
      <c r="I10" s="9">
        <f t="shared" si="4"/>
        <v>17</v>
      </c>
      <c r="J10" s="30">
        <v>14</v>
      </c>
      <c r="K10" s="8">
        <v>23.8</v>
      </c>
      <c r="L10" s="9">
        <f t="shared" si="5"/>
        <v>17</v>
      </c>
      <c r="M10" s="30">
        <v>25</v>
      </c>
      <c r="N10" s="8">
        <v>50</v>
      </c>
      <c r="O10" s="9">
        <f t="shared" si="6"/>
        <v>20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0.25" x14ac:dyDescent="0.3">
      <c r="A11" s="8" t="s">
        <v>47</v>
      </c>
      <c r="B11" s="8">
        <f t="shared" si="0"/>
        <v>8</v>
      </c>
      <c r="C11" s="8">
        <v>20</v>
      </c>
      <c r="D11" s="8">
        <f t="shared" si="1"/>
        <v>20</v>
      </c>
      <c r="E11" s="8">
        <f t="shared" si="2"/>
        <v>100</v>
      </c>
      <c r="F11" s="8">
        <f t="shared" si="3"/>
        <v>16</v>
      </c>
      <c r="G11" s="30">
        <v>10</v>
      </c>
      <c r="H11" s="8">
        <v>8</v>
      </c>
      <c r="I11" s="9">
        <f t="shared" si="4"/>
        <v>8</v>
      </c>
      <c r="J11" s="30"/>
      <c r="K11" s="8"/>
      <c r="L11" s="9" t="e">
        <f t="shared" si="5"/>
        <v>#DIV/0!</v>
      </c>
      <c r="M11" s="30">
        <v>10</v>
      </c>
      <c r="N11" s="8">
        <v>8</v>
      </c>
      <c r="O11" s="9">
        <f t="shared" si="6"/>
        <v>8</v>
      </c>
      <c r="P11" s="8"/>
      <c r="Q11" s="8"/>
      <c r="R11" s="9" t="e">
        <f t="shared" si="7"/>
        <v>#DIV/0!</v>
      </c>
      <c r="S11" s="8"/>
      <c r="T11" s="8"/>
      <c r="U11" s="9" t="e">
        <f t="shared" si="8"/>
        <v>#DIV/0!</v>
      </c>
      <c r="V11" s="8"/>
      <c r="W11" s="8"/>
      <c r="X11" s="9" t="e">
        <f t="shared" si="9"/>
        <v>#DIV/0!</v>
      </c>
      <c r="Y11" s="5"/>
    </row>
    <row r="12" spans="1:25" ht="20.25" x14ac:dyDescent="0.3">
      <c r="A12" s="8" t="s">
        <v>48</v>
      </c>
      <c r="B12" s="8"/>
      <c r="C12" s="8"/>
      <c r="D12" s="8">
        <f t="shared" si="1"/>
        <v>0</v>
      </c>
      <c r="E12" s="8" t="e">
        <f t="shared" si="2"/>
        <v>#DIV/0!</v>
      </c>
      <c r="F12" s="8">
        <f t="shared" si="3"/>
        <v>0</v>
      </c>
      <c r="G12" s="30"/>
      <c r="H12" s="8"/>
      <c r="I12" s="9" t="e">
        <f t="shared" si="4"/>
        <v>#DIV/0!</v>
      </c>
      <c r="J12" s="30"/>
      <c r="K12" s="8"/>
      <c r="L12" s="9" t="e">
        <f t="shared" si="5"/>
        <v>#DIV/0!</v>
      </c>
      <c r="M12" s="30"/>
      <c r="N12" s="8"/>
      <c r="O12" s="9" t="e">
        <f t="shared" si="6"/>
        <v>#DIV/0!</v>
      </c>
      <c r="P12" s="8"/>
      <c r="Q12" s="8"/>
      <c r="R12" s="9" t="e">
        <f t="shared" si="7"/>
        <v>#DIV/0!</v>
      </c>
      <c r="S12" s="8"/>
      <c r="T12" s="8"/>
      <c r="U12" s="9" t="e">
        <f t="shared" si="8"/>
        <v>#DIV/0!</v>
      </c>
      <c r="V12" s="8"/>
      <c r="W12" s="8"/>
      <c r="X12" s="9" t="e">
        <f t="shared" si="9"/>
        <v>#DIV/0!</v>
      </c>
      <c r="Y12" s="5"/>
    </row>
    <row r="13" spans="1:25" ht="20.25" x14ac:dyDescent="0.3">
      <c r="A13" s="8" t="s">
        <v>49</v>
      </c>
      <c r="B13" s="8"/>
      <c r="C13" s="8"/>
      <c r="D13" s="8">
        <f t="shared" si="1"/>
        <v>0</v>
      </c>
      <c r="E13" s="8" t="e">
        <f t="shared" si="2"/>
        <v>#DIV/0!</v>
      </c>
      <c r="F13" s="8">
        <f t="shared" si="3"/>
        <v>0</v>
      </c>
      <c r="G13" s="8"/>
      <c r="H13" s="8"/>
      <c r="I13" s="9" t="e">
        <f t="shared" si="4"/>
        <v>#DIV/0!</v>
      </c>
      <c r="J13" s="8"/>
      <c r="K13" s="8"/>
      <c r="L13" s="9" t="e">
        <f t="shared" si="5"/>
        <v>#DIV/0!</v>
      </c>
      <c r="M13" s="8"/>
      <c r="N13" s="8"/>
      <c r="O13" s="9" t="e">
        <f t="shared" si="6"/>
        <v>#DIV/0!</v>
      </c>
      <c r="P13" s="8"/>
      <c r="Q13" s="8"/>
      <c r="R13" s="9" t="e">
        <f t="shared" si="7"/>
        <v>#DIV/0!</v>
      </c>
      <c r="S13" s="8"/>
      <c r="T13" s="8"/>
      <c r="U13" s="9" t="e">
        <f t="shared" si="8"/>
        <v>#DIV/0!</v>
      </c>
      <c r="V13" s="8"/>
      <c r="W13" s="8"/>
      <c r="X13" s="9" t="e">
        <f t="shared" si="9"/>
        <v>#DIV/0!</v>
      </c>
      <c r="Y13" s="5"/>
    </row>
    <row r="14" spans="1:25" ht="20.25" x14ac:dyDescent="0.3">
      <c r="A14" s="10" t="s">
        <v>59</v>
      </c>
      <c r="B14" s="10">
        <f>F14/D14*10</f>
        <v>11.680580762250454</v>
      </c>
      <c r="C14" s="10">
        <f>SUM(C5:C13)</f>
        <v>551</v>
      </c>
      <c r="D14" s="10">
        <f>SUM(D5:D13)</f>
        <v>551</v>
      </c>
      <c r="E14" s="8">
        <f t="shared" si="2"/>
        <v>100</v>
      </c>
      <c r="F14" s="10">
        <f>SUM(F5:F13)</f>
        <v>643.6</v>
      </c>
      <c r="G14" s="10">
        <f>SUM(G5:G13)</f>
        <v>281</v>
      </c>
      <c r="H14" s="10">
        <f>SUM(H5:H13)</f>
        <v>320.89999999999998</v>
      </c>
      <c r="I14" s="11">
        <f t="shared" ref="I14" si="10">H14/G14*10</f>
        <v>11.419928825622776</v>
      </c>
      <c r="J14" s="10">
        <f>SUM(J5:J13)</f>
        <v>61</v>
      </c>
      <c r="K14" s="10">
        <f>SUM(K5:K13)</f>
        <v>70.8</v>
      </c>
      <c r="L14" s="9">
        <f t="shared" si="5"/>
        <v>11.60655737704918</v>
      </c>
      <c r="M14" s="10">
        <f>SUM(M5:M13)</f>
        <v>209</v>
      </c>
      <c r="N14" s="10">
        <f>SUM(N5:N13)</f>
        <v>251.9</v>
      </c>
      <c r="O14" s="9">
        <f t="shared" si="6"/>
        <v>12.052631578947368</v>
      </c>
      <c r="P14" s="10">
        <f>P5+P6+P7+P8+P9+P10+P11</f>
        <v>0</v>
      </c>
      <c r="Q14" s="10">
        <f>Q5+Q6+Q7+Q8+Q9+Q10+Q11</f>
        <v>0</v>
      </c>
      <c r="R14" s="9" t="e">
        <f t="shared" si="7"/>
        <v>#DIV/0!</v>
      </c>
      <c r="S14" s="10">
        <f>S5+S6+S7+S8+S9+S10+S11</f>
        <v>0</v>
      </c>
      <c r="T14" s="10">
        <f>T5+T6+T7+T8+T9+T10+T11</f>
        <v>0</v>
      </c>
      <c r="U14" s="9" t="e">
        <f t="shared" si="8"/>
        <v>#DIV/0!</v>
      </c>
      <c r="V14" s="10">
        <f>V5+V6+V7+V8+V9+V10+V11</f>
        <v>0</v>
      </c>
      <c r="W14" s="10">
        <f>W5+W6+W7+W8+W9+W10+W11</f>
        <v>0</v>
      </c>
      <c r="X14" s="9" t="e">
        <f t="shared" si="9"/>
        <v>#DIV/0!</v>
      </c>
      <c r="Y14" s="5"/>
    </row>
    <row r="15" spans="1:25" ht="2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12"/>
      <c r="X15" s="12"/>
      <c r="Y15" s="5"/>
    </row>
    <row r="16" spans="1:25" ht="21" x14ac:dyDescent="0.35">
      <c r="A16" s="51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"/>
    </row>
    <row r="17" spans="1:25" ht="30" customHeight="1" x14ac:dyDescent="0.25">
      <c r="A17" s="60" t="s">
        <v>0</v>
      </c>
      <c r="B17" s="64"/>
      <c r="C17" s="65" t="s">
        <v>50</v>
      </c>
      <c r="D17" s="66"/>
      <c r="E17" s="66"/>
      <c r="F17" s="66"/>
      <c r="G17" s="66"/>
      <c r="H17" s="67"/>
      <c r="I17" s="60" t="s">
        <v>64</v>
      </c>
      <c r="J17" s="60" t="s">
        <v>38</v>
      </c>
      <c r="K17" s="60"/>
      <c r="L17" s="60"/>
      <c r="M17" s="60"/>
      <c r="N17" s="60" t="s">
        <v>37</v>
      </c>
      <c r="O17" s="60"/>
      <c r="P17" s="60"/>
      <c r="Q17" s="60"/>
      <c r="R17" s="60"/>
      <c r="S17" s="60"/>
      <c r="T17" s="60"/>
      <c r="U17" s="60"/>
      <c r="V17" s="60"/>
      <c r="W17" s="60"/>
      <c r="X17" s="60" t="s">
        <v>65</v>
      </c>
      <c r="Y17" s="5"/>
    </row>
    <row r="18" spans="1:25" ht="1.5" hidden="1" customHeight="1" x14ac:dyDescent="0.25">
      <c r="A18" s="60"/>
      <c r="B18" s="64"/>
      <c r="C18" s="68"/>
      <c r="D18" s="69"/>
      <c r="E18" s="69"/>
      <c r="F18" s="69"/>
      <c r="G18" s="69"/>
      <c r="H18" s="70"/>
      <c r="I18" s="64"/>
      <c r="J18" s="60" t="s">
        <v>27</v>
      </c>
      <c r="K18" s="60" t="s">
        <v>25</v>
      </c>
      <c r="L18" s="60" t="s">
        <v>29</v>
      </c>
      <c r="M18" s="60" t="s">
        <v>28</v>
      </c>
      <c r="N18" s="60" t="s">
        <v>31</v>
      </c>
      <c r="O18" s="60" t="s">
        <v>32</v>
      </c>
      <c r="P18" s="60" t="s">
        <v>4</v>
      </c>
      <c r="Q18" s="60" t="s">
        <v>9</v>
      </c>
      <c r="R18" s="60" t="s">
        <v>10</v>
      </c>
      <c r="S18" s="60" t="s">
        <v>11</v>
      </c>
      <c r="T18" s="60" t="s">
        <v>12</v>
      </c>
      <c r="U18" s="60" t="s">
        <v>33</v>
      </c>
      <c r="V18" s="60" t="s">
        <v>34</v>
      </c>
      <c r="W18" s="60" t="s">
        <v>35</v>
      </c>
      <c r="X18" s="60"/>
      <c r="Y18" s="5"/>
    </row>
    <row r="19" spans="1:25" ht="157.5" customHeight="1" x14ac:dyDescent="0.25">
      <c r="A19" s="60"/>
      <c r="B19" s="64"/>
      <c r="C19" s="7" t="s">
        <v>52</v>
      </c>
      <c r="D19" s="7" t="s">
        <v>53</v>
      </c>
      <c r="E19" s="7" t="s">
        <v>54</v>
      </c>
      <c r="F19" s="7" t="s">
        <v>6</v>
      </c>
      <c r="G19" s="7" t="s">
        <v>13</v>
      </c>
      <c r="H19" s="7" t="s">
        <v>6</v>
      </c>
      <c r="I19" s="64"/>
      <c r="J19" s="52"/>
      <c r="K19" s="52"/>
      <c r="L19" s="52"/>
      <c r="M19" s="52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5"/>
    </row>
    <row r="20" spans="1:25" ht="21" x14ac:dyDescent="0.35">
      <c r="A20" s="51" t="s">
        <v>51</v>
      </c>
      <c r="B20" s="51"/>
      <c r="C20" s="8">
        <v>1</v>
      </c>
      <c r="D20" s="30">
        <v>1</v>
      </c>
      <c r="E20" s="13">
        <v>15</v>
      </c>
      <c r="F20" s="8">
        <f>E20/D20*10</f>
        <v>150</v>
      </c>
      <c r="G20" s="8">
        <v>0</v>
      </c>
      <c r="H20" s="9">
        <f>G20/F20*10</f>
        <v>0</v>
      </c>
      <c r="I20" s="7"/>
      <c r="J20" s="8">
        <f>K20+L20+M20</f>
        <v>0</v>
      </c>
      <c r="K20" s="8"/>
      <c r="L20" s="8"/>
      <c r="M20" s="8"/>
      <c r="N20" s="8">
        <v>0</v>
      </c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21" x14ac:dyDescent="0.35">
      <c r="A21" s="51" t="s">
        <v>43</v>
      </c>
      <c r="B21" s="51"/>
      <c r="C21" s="8"/>
      <c r="D21" s="30"/>
      <c r="E21" s="9"/>
      <c r="F21" s="8" t="e">
        <f t="shared" ref="F21:F32" si="11">E21/D21*10</f>
        <v>#DIV/0!</v>
      </c>
      <c r="G21" s="8">
        <v>0</v>
      </c>
      <c r="H21" s="9" t="e">
        <f t="shared" ref="H21:H26" si="12">G21/F21*10</f>
        <v>#DIV/0!</v>
      </c>
      <c r="I21" s="8"/>
      <c r="J21" s="8">
        <f t="shared" ref="J21:J32" si="13">K21+L21+M21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21" x14ac:dyDescent="0.35">
      <c r="A22" s="51" t="s">
        <v>48</v>
      </c>
      <c r="B22" s="51"/>
      <c r="C22" s="8"/>
      <c r="D22" s="30"/>
      <c r="E22" s="9"/>
      <c r="F22" s="8" t="e">
        <f t="shared" si="11"/>
        <v>#DIV/0!</v>
      </c>
      <c r="G22" s="8">
        <v>0</v>
      </c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8"/>
      <c r="Y22" s="5"/>
    </row>
    <row r="23" spans="1:25" ht="21" x14ac:dyDescent="0.35">
      <c r="A23" s="51" t="s">
        <v>55</v>
      </c>
      <c r="B23" s="51"/>
      <c r="C23" s="8">
        <v>3</v>
      </c>
      <c r="D23" s="30">
        <v>3</v>
      </c>
      <c r="E23" s="9">
        <v>6</v>
      </c>
      <c r="F23" s="8">
        <f t="shared" si="11"/>
        <v>20</v>
      </c>
      <c r="G23" s="8">
        <v>0</v>
      </c>
      <c r="H23" s="9">
        <f t="shared" si="12"/>
        <v>0</v>
      </c>
      <c r="I23" s="8"/>
      <c r="J23" s="8">
        <f t="shared" si="13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8"/>
      <c r="Y23" s="5"/>
    </row>
    <row r="24" spans="1:25" ht="21" x14ac:dyDescent="0.35">
      <c r="A24" s="51" t="s">
        <v>56</v>
      </c>
      <c r="B24" s="51"/>
      <c r="C24" s="8"/>
      <c r="D24" s="8"/>
      <c r="E24" s="9"/>
      <c r="F24" s="8" t="e">
        <f t="shared" si="11"/>
        <v>#DIV/0!</v>
      </c>
      <c r="G24" s="8">
        <v>0</v>
      </c>
      <c r="H24" s="9" t="e">
        <f t="shared" si="12"/>
        <v>#DIV/0!</v>
      </c>
      <c r="I24" s="8"/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8"/>
      <c r="Y24" s="5"/>
    </row>
    <row r="25" spans="1:25" ht="21" x14ac:dyDescent="0.35">
      <c r="A25" s="51" t="s">
        <v>57</v>
      </c>
      <c r="B25" s="51"/>
      <c r="C25" s="8"/>
      <c r="D25" s="30"/>
      <c r="E25" s="9"/>
      <c r="F25" s="8" t="e">
        <f t="shared" si="11"/>
        <v>#DIV/0!</v>
      </c>
      <c r="G25" s="8">
        <v>0</v>
      </c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8"/>
      <c r="Y25" s="5"/>
    </row>
    <row r="26" spans="1:25" ht="21" x14ac:dyDescent="0.35">
      <c r="A26" s="51" t="s">
        <v>58</v>
      </c>
      <c r="B26" s="51"/>
      <c r="C26" s="8">
        <v>7.5</v>
      </c>
      <c r="D26" s="30">
        <v>7.5</v>
      </c>
      <c r="E26" s="9">
        <v>45</v>
      </c>
      <c r="F26" s="8">
        <f t="shared" si="11"/>
        <v>60</v>
      </c>
      <c r="G26" s="8">
        <v>0</v>
      </c>
      <c r="H26" s="9">
        <f t="shared" si="12"/>
        <v>0</v>
      </c>
      <c r="I26" s="8"/>
      <c r="J26" s="8">
        <f t="shared" si="13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8"/>
      <c r="Y26" s="5"/>
    </row>
    <row r="27" spans="1:25" ht="20.25" x14ac:dyDescent="0.3">
      <c r="A27" s="71" t="s">
        <v>42</v>
      </c>
      <c r="B27" s="72"/>
      <c r="C27" s="10"/>
      <c r="D27" s="10"/>
      <c r="E27" s="10"/>
      <c r="F27" s="8" t="e">
        <f t="shared" si="11"/>
        <v>#DIV/0!</v>
      </c>
      <c r="G27" s="10"/>
      <c r="H27" s="11"/>
      <c r="I27" s="8">
        <v>24</v>
      </c>
      <c r="J27" s="8">
        <f t="shared" si="13"/>
        <v>24</v>
      </c>
      <c r="K27" s="8">
        <v>24</v>
      </c>
      <c r="L27" s="8"/>
      <c r="M27" s="8"/>
      <c r="N27" s="10"/>
      <c r="O27" s="10"/>
      <c r="P27" s="8"/>
      <c r="Q27" s="10"/>
      <c r="R27" s="10"/>
      <c r="S27" s="10"/>
      <c r="T27" s="10"/>
      <c r="U27" s="10"/>
      <c r="V27" s="10"/>
      <c r="W27" s="8"/>
      <c r="X27" s="10"/>
      <c r="Y27" s="5"/>
    </row>
    <row r="28" spans="1:25" ht="21" x14ac:dyDescent="0.35">
      <c r="A28" s="51" t="s">
        <v>46</v>
      </c>
      <c r="B28" s="51"/>
      <c r="C28" s="8"/>
      <c r="D28" s="8"/>
      <c r="E28" s="8"/>
      <c r="F28" s="8" t="e">
        <f t="shared" si="11"/>
        <v>#DIV/0!</v>
      </c>
      <c r="G28" s="8"/>
      <c r="H28" s="8"/>
      <c r="I28" s="8">
        <v>50</v>
      </c>
      <c r="J28" s="8">
        <f t="shared" si="13"/>
        <v>50</v>
      </c>
      <c r="K28" s="8">
        <v>50</v>
      </c>
      <c r="L28" s="8"/>
      <c r="M28" s="8"/>
      <c r="N28" s="8"/>
      <c r="O28" s="8"/>
      <c r="P28" s="8">
        <v>60</v>
      </c>
      <c r="Q28" s="8"/>
      <c r="R28" s="8">
        <v>40</v>
      </c>
      <c r="S28" s="8"/>
      <c r="T28" s="8"/>
      <c r="U28" s="8"/>
      <c r="V28" s="12"/>
      <c r="W28" s="12"/>
      <c r="X28" s="12">
        <v>100</v>
      </c>
      <c r="Y28" s="5"/>
    </row>
    <row r="29" spans="1:25" ht="21" x14ac:dyDescent="0.35">
      <c r="A29" s="71" t="s">
        <v>45</v>
      </c>
      <c r="B29" s="72"/>
      <c r="C29" s="8"/>
      <c r="D29" s="8"/>
      <c r="E29" s="8"/>
      <c r="F29" s="8" t="e">
        <f t="shared" si="11"/>
        <v>#DIV/0!</v>
      </c>
      <c r="G29" s="8"/>
      <c r="H29" s="8"/>
      <c r="I29" s="8"/>
      <c r="J29" s="8">
        <f t="shared" si="13"/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2"/>
      <c r="W29" s="12"/>
      <c r="X29" s="12"/>
      <c r="Y29" s="5"/>
    </row>
    <row r="30" spans="1:25" ht="21" x14ac:dyDescent="0.35">
      <c r="A30" s="14" t="s">
        <v>44</v>
      </c>
      <c r="B30" s="15"/>
      <c r="C30" s="8"/>
      <c r="D30" s="8"/>
      <c r="E30" s="8"/>
      <c r="F30" s="8" t="e">
        <f t="shared" si="11"/>
        <v>#DIV/0!</v>
      </c>
      <c r="G30" s="8"/>
      <c r="H30" s="8"/>
      <c r="I30" s="8"/>
      <c r="J30" s="8">
        <f t="shared" si="13"/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2"/>
      <c r="W30" s="12"/>
      <c r="X30" s="12"/>
      <c r="Y30" s="5"/>
    </row>
    <row r="31" spans="1:25" ht="21" x14ac:dyDescent="0.35">
      <c r="A31" s="71" t="s">
        <v>48</v>
      </c>
      <c r="B31" s="72"/>
      <c r="C31" s="8"/>
      <c r="D31" s="8"/>
      <c r="E31" s="8"/>
      <c r="F31" s="8" t="e">
        <f t="shared" si="11"/>
        <v>#DIV/0!</v>
      </c>
      <c r="G31" s="8"/>
      <c r="H31" s="8"/>
      <c r="I31" s="8"/>
      <c r="J31" s="8">
        <f t="shared" si="13"/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2"/>
      <c r="W31" s="12"/>
      <c r="X31" s="12"/>
      <c r="Y31" s="5"/>
    </row>
    <row r="32" spans="1:25" ht="20.25" x14ac:dyDescent="0.3">
      <c r="A32" s="50" t="s">
        <v>60</v>
      </c>
      <c r="B32" s="50"/>
      <c r="C32" s="10">
        <f>SUM(C20:C31)</f>
        <v>11.5</v>
      </c>
      <c r="D32" s="10">
        <f>SUM(D20:D31)</f>
        <v>11.5</v>
      </c>
      <c r="E32" s="10">
        <f>SUM(E20:E31)</f>
        <v>66</v>
      </c>
      <c r="F32" s="8">
        <f t="shared" si="11"/>
        <v>57.391304347826086</v>
      </c>
      <c r="G32" s="10"/>
      <c r="H32" s="10"/>
      <c r="I32" s="10">
        <f>SUM(I20:I31)</f>
        <v>74</v>
      </c>
      <c r="J32" s="10">
        <f t="shared" si="13"/>
        <v>74</v>
      </c>
      <c r="K32" s="8">
        <f>SUM(K27:K31)</f>
        <v>74</v>
      </c>
      <c r="L32" s="10"/>
      <c r="M32" s="10"/>
      <c r="N32" s="10">
        <f>SUM(N20:N31)</f>
        <v>0</v>
      </c>
      <c r="O32" s="10">
        <f t="shared" ref="O32:S32" si="14">SUM(O20:O31)</f>
        <v>0</v>
      </c>
      <c r="P32" s="10">
        <f t="shared" si="14"/>
        <v>60</v>
      </c>
      <c r="Q32" s="10">
        <f t="shared" si="14"/>
        <v>0</v>
      </c>
      <c r="R32" s="10">
        <f t="shared" si="14"/>
        <v>40</v>
      </c>
      <c r="S32" s="10">
        <f t="shared" si="14"/>
        <v>0</v>
      </c>
      <c r="T32" s="10">
        <f t="shared" ref="T32" si="15">SUM(T20:T31)</f>
        <v>0</v>
      </c>
      <c r="U32" s="10">
        <f t="shared" ref="U32" si="16">SUM(U20:U31)</f>
        <v>0</v>
      </c>
      <c r="V32" s="10">
        <f t="shared" ref="V32" si="17">SUM(V20:V31)</f>
        <v>0</v>
      </c>
      <c r="W32" s="10">
        <f t="shared" ref="W32:X32" si="18">SUM(W20:W31)</f>
        <v>0</v>
      </c>
      <c r="X32" s="10">
        <f t="shared" si="18"/>
        <v>100</v>
      </c>
      <c r="Y32" s="5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 x14ac:dyDescent="0.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 x14ac:dyDescent="0.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.75" x14ac:dyDescent="0.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.75" x14ac:dyDescent="0.3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</sheetData>
  <mergeCells count="48">
    <mergeCell ref="A31:B31"/>
    <mergeCell ref="A29:B29"/>
    <mergeCell ref="A26:B26"/>
    <mergeCell ref="A28:B28"/>
    <mergeCell ref="A27:B27"/>
    <mergeCell ref="A25:B25"/>
    <mergeCell ref="R18:R19"/>
    <mergeCell ref="A20:B20"/>
    <mergeCell ref="A21:B21"/>
    <mergeCell ref="A22:B22"/>
    <mergeCell ref="A23:B23"/>
    <mergeCell ref="A24:B24"/>
    <mergeCell ref="A17:B19"/>
    <mergeCell ref="I17:I19"/>
    <mergeCell ref="J17:M17"/>
    <mergeCell ref="N17:W17"/>
    <mergeCell ref="C17:H18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32:B32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2020-10-09T10:02:11Z</cp:lastPrinted>
  <dcterms:created xsi:type="dcterms:W3CDTF">2018-08-13T09:44:55Z</dcterms:created>
  <dcterms:modified xsi:type="dcterms:W3CDTF">2020-10-09T10:46:17Z</dcterms:modified>
</cp:coreProperties>
</file>