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175" windowHeight="12495" activeTab="0"/>
  </bookViews>
  <sheets>
    <sheet name="1" sheetId="1" r:id="rId1"/>
  </sheets>
  <definedNames/>
  <calcPr fullCalcOnLoad="1"/>
</workbook>
</file>

<file path=xl/sharedStrings.xml><?xml version="1.0" encoding="utf-8"?>
<sst xmlns="http://schemas.openxmlformats.org/spreadsheetml/2006/main" count="439" uniqueCount="154">
  <si>
    <t xml:space="preserve">в том числе по годам </t>
  </si>
  <si>
    <t>ед. изм.</t>
  </si>
  <si>
    <t xml:space="preserve">Администратор (главный распорядитель средств) </t>
  </si>
  <si>
    <t xml:space="preserve">Характеристика муниципальной программы </t>
  </si>
  <si>
    <t>Федеральный бюджет</t>
  </si>
  <si>
    <t>шт</t>
  </si>
  <si>
    <t>%</t>
  </si>
  <si>
    <t xml:space="preserve">Объем финансирования (тыс. руб.) </t>
  </si>
  <si>
    <t>всего</t>
  </si>
  <si>
    <t>Наименование программы, подпрограммы, основного мероприятия, мероприятия, уровень бюджета</t>
  </si>
  <si>
    <t>Наименование показателя</t>
  </si>
  <si>
    <t xml:space="preserve">Целевые показатели муниципальной программы </t>
  </si>
  <si>
    <t xml:space="preserve">Базовое значение показателя на начало реализации муниципальной программы </t>
  </si>
  <si>
    <t>значение целевого показателя</t>
  </si>
  <si>
    <t>Краевой бюджет</t>
  </si>
  <si>
    <t>Мероприятие 1.1.1. Обеспечение подготовки технических планов</t>
  </si>
  <si>
    <t>Основное мероприятие 1.1. Учет муниципального имущества</t>
  </si>
  <si>
    <t>Мероприятие 1.1.2.  Обеспечение государственного кадастрового учета объектов недвижимости</t>
  </si>
  <si>
    <t>Мероприятие 1.2.3.Продажа муниципального имущества</t>
  </si>
  <si>
    <t xml:space="preserve">Основное мероприятие 1.3. Владение муниципальным имуществом                                                                    </t>
  </si>
  <si>
    <t xml:space="preserve">Мероприятие 2.2.3. Предоставление земельных участков иным лицам  </t>
  </si>
  <si>
    <t>Мероприятие 3.1.1. Обеспечение изготовления градостроительных планов земельных участков</t>
  </si>
  <si>
    <t xml:space="preserve">Мероприятие 3.3.2. Предоставление сведений, содержащихся в информационной системе обеспечения градостроительной деятельности </t>
  </si>
  <si>
    <t>Основное мероприятие 2.1.  Подготовка земельных участков</t>
  </si>
  <si>
    <t>Основное мероприятие 2.3. Исполнение целевых показателей эффективности работы органов местного самоуправления, утвержденных распоряжением губернатора Пермского края от 30.10.2017 №247-р</t>
  </si>
  <si>
    <t xml:space="preserve">Мероприятие 2.3.1. Организация работы по устранению правонарушений, выявленных в результате реализации распоряжения губернатора Пермского края от 13 января 2015 г. № 1-р </t>
  </si>
  <si>
    <t>Мероприятие 2.3.2. Оформление права муниципальной собственности на бесхозяйные недвижимые объекты по истечении года со дня их постановки на учет органом, осуществляющим государственную регистрацию права на недвижимое имущество</t>
  </si>
  <si>
    <t>Мероприятие 2.3.6. Проведение работы по уменьшению доли принятых решений о приостановлении осуществления государственного кадастрового учета по причине несоответствия формы Схемы расположения земельного участка на кадастровом плате территории требованиям, установленным статьей 11.10 Земельного кодекса Российской Федерации от общего количества поданных заявлений на государственный кадастровый учет, в том числе с одновременной регистрацией прав</t>
  </si>
  <si>
    <t>Мероприятие 2.3.7. Организация работы по увеличению доли ответов на запросы органа регистрации прав, полученных в форме электронного документа, в том числе посредством системы межведомственного электронного взаимодействия, в общем количестве направленных запросов</t>
  </si>
  <si>
    <t>Мероприятие 2.3.8. Осуществление электронного межведомственного взаимодействия по документам и сведениям</t>
  </si>
  <si>
    <t>Мероприятие 2.3.9. Организация работы по увеличению доли ранее учтенных в Едином государственном реестре недвижимости земельных участков и объектов капитального строительства, права на которые зарегистрированы, в общем количестве ранее учтенных в Едином государственном реестре недвижимости земельных участков и объектов капитального строительства</t>
  </si>
  <si>
    <t>Мероприятие 2.3.10. Организация работы по увеличению доли земельных участков с границами, установленными в соответствии с требованиями законодательства РФ, и объектов капитального строительства с установленным (уточенным) местоположением на земельных участках, находящихся в муниципальной собственности, в общем количестве земельных участков и объектов капитального строительства, находящихся в муниципальной собственности</t>
  </si>
  <si>
    <t>2020 год</t>
  </si>
  <si>
    <t>2021 год</t>
  </si>
  <si>
    <t>0</t>
  </si>
  <si>
    <t xml:space="preserve">2022 год </t>
  </si>
  <si>
    <t>2023 год</t>
  </si>
  <si>
    <t>2024 год</t>
  </si>
  <si>
    <t xml:space="preserve">2020 год </t>
  </si>
  <si>
    <t>2023год</t>
  </si>
  <si>
    <t>Подпрограмма 1. "Обеспечение реализации  правомочий владения, пользования и распоряжения муниципальным имуществом"</t>
  </si>
  <si>
    <t>Подпрграмма 2 "Управление земельными ресурсами"</t>
  </si>
  <si>
    <t>Подпрграмма 3 "Регулирование градостроительной и рекламной деятельности"</t>
  </si>
  <si>
    <t>Мероприятие 3.2.1. Подготовка генерального плана, правил землепользования и застройки</t>
  </si>
  <si>
    <t>Мероприятие 1.1.3.  Обеспечение государственной регистрации права собственности МО "Верещагинский городской округ" на объекты недвижимости</t>
  </si>
  <si>
    <t>Мероприятие 2.1.1. Разработка проектов межевания и проведения комплексных кадастровых работ</t>
  </si>
  <si>
    <t>Мероприятие 2.1.3.  Внесение в государственный кадастр недвижимости (ГКН) сведений о границах населенных пунктов в виде координатного описания.</t>
  </si>
  <si>
    <t>3.1.2. Разработка проектов планировки и проектов межевания</t>
  </si>
  <si>
    <t xml:space="preserve">Основное мероприятие 3.2. Разработка документов территориального планирования и правил землепользования и застройки </t>
  </si>
  <si>
    <t>Основное мероприятие 3.3. Обеспечение функционирования  информационной системы обеспечения градостроительной деятельности</t>
  </si>
  <si>
    <t xml:space="preserve">Основное мероприятие 1.2. Распоряжение муниципальным имуществом                                                                    </t>
  </si>
  <si>
    <t>Основное мероприятие 2.2. Реализация земельных участков</t>
  </si>
  <si>
    <t>Мероприятие 3.3.1. Актуализация сведений  в информационной системе обеспечения градостроительной деятельности (ИСОГД)</t>
  </si>
  <si>
    <t>Мероприятие 3.4.2. Проведение торгов на право установки и эксплуатации рекламных конструкций</t>
  </si>
  <si>
    <t>Мероприятие 3.4.3. Демонтаж рекламных конструкций</t>
  </si>
  <si>
    <t>Основное мероприятие 2.4. Проведение земельного контроля</t>
  </si>
  <si>
    <t>Мероприятие 1.3.2. Ремонт нежилых помещений, находящихся в муниципальной казне</t>
  </si>
  <si>
    <t>Мероприятие 1.3.1.Содержание и обслуживание нежилых помещений, находящихся в муниципальной казне</t>
  </si>
  <si>
    <t>Местный бюджет</t>
  </si>
  <si>
    <t>Мероприятие 2.4.1. Проведение плановых и внеплановых проверок в отношении физических и юридических лиц</t>
  </si>
  <si>
    <t>Показатель 1.1.2. Количество объектов, поставленных на государственный кадастровый учет</t>
  </si>
  <si>
    <t>Показатель 1.2.1. Количество объектов, на которые подготовлены отчеты о рыночной стоимости</t>
  </si>
  <si>
    <t>Показатель 1.2.3. Количество проданных объектов</t>
  </si>
  <si>
    <t>Показатель 2.1.1. Количество кадастровых кварталов</t>
  </si>
  <si>
    <t>Показатель 2.1.3. Количество населенных пунктов</t>
  </si>
  <si>
    <t>Показатель 2.1.4. Количество земельных участков</t>
  </si>
  <si>
    <t>Показатель 2.3.1. Процент устраненных правонарушений</t>
  </si>
  <si>
    <t>Показатель 2.3.8. Процент осуществления межведомственного взаимодействия</t>
  </si>
  <si>
    <t>Показатель 2.3.9. Размер доли</t>
  </si>
  <si>
    <t>Показатель 2.3.10.       Размер доли</t>
  </si>
  <si>
    <t>Показатель 2.4.1. Количество проведенных проверок</t>
  </si>
  <si>
    <t>Показатель 3.1.2. Количество городских кварталов</t>
  </si>
  <si>
    <t>Показатель 3.3.1. Количество информационных систем</t>
  </si>
  <si>
    <t>Показатель 3.3.2. Количество сведений, предоставленных из ИСОГД</t>
  </si>
  <si>
    <t>Показатель 3.4.1. Количество внесенных изменений в схему</t>
  </si>
  <si>
    <t>Мероприятие 2.3.3. Организация работы по увеличению доли объектов капитального строительства с установленным (уточненным) местоположением на земельных участках в общем количестве учтенных в Едином государственном реестре недвижимости объектов капитального строительства на территории городского округа</t>
  </si>
  <si>
    <t>Мероприятие 2.2.2. Предоставление земельных участков многодетным семьям</t>
  </si>
  <si>
    <t>Мероприятие 2.3.5. Организация работы по увеличению доли земельных участков в ЕГРН с границами, установленными в соответствии с требованиями законодательства РФ, в общем количестве учтенных в ЕГРН земельных участков на территории городского округа</t>
  </si>
  <si>
    <t>Основное мероприятие 3.1. Развитие строительства на территории Верещагинского городского округа</t>
  </si>
  <si>
    <t>Основное мероприятие 3.4. Регулирование рекламной деятельности на территории Верещагинского городского округа</t>
  </si>
  <si>
    <t>Мероприятие 3.4.1. Обеспечение актуализации сведений в схеме размещения рекламных конструкций</t>
  </si>
  <si>
    <t>Показатель 3.4.2. Количество проведенных торгов</t>
  </si>
  <si>
    <t>Показатель 3.4.3. Количество  рекламных конструкций, подлежащих демонтажу</t>
  </si>
  <si>
    <t>Показатель 2.3.3. Размер доли объектов капитального строительства с установленными границами</t>
  </si>
  <si>
    <t>Показатель 2.3.4. Размер доли площади земельных участков</t>
  </si>
  <si>
    <t>Показатель 2.3.5. Размер доли земельных участков</t>
  </si>
  <si>
    <t>Показатель 2.3.6. Размер доли принятых решений о приостановлении</t>
  </si>
  <si>
    <t>Показатель 3.1.1. Количество изготовленных градостроительных планов</t>
  </si>
  <si>
    <t>Показатель 3.2.1. Количество документов территориального планирования</t>
  </si>
  <si>
    <t>Показатель 1.1.1. Количество подготовленных технических планов</t>
  </si>
  <si>
    <t>Мероприятие 1.2.1.Оценка рыночной стоимости муниципального имущества и (или) права на заключение договора аренды имущества</t>
  </si>
  <si>
    <t>Показатель 1.2.2. Количество заключенных договоров аренды и безвозмездного пользования</t>
  </si>
  <si>
    <t>Показатель 1.3.1. Количество нежилых помещений, находящихся в муниципальной казне</t>
  </si>
  <si>
    <t>Показатель 1.3.2. Количество нежилых помещений, подлежащих ремонту</t>
  </si>
  <si>
    <t xml:space="preserve">ед. </t>
  </si>
  <si>
    <t>ед.</t>
  </si>
  <si>
    <t>Мероприятие 2.1.2. Распоряжение земельными участками, государственная собственность на которые не разграничена, уведомление арендаторов земельных участков</t>
  </si>
  <si>
    <t xml:space="preserve">Показатель 2.1.2. Количество земельных участков, проданных в собственность и переданных в аренду </t>
  </si>
  <si>
    <t>Мероприятие 2.2.1.  Предоставление земельных участков, находящихся в муниципальной собственности, муниципальным учреждениям и предприятиям</t>
  </si>
  <si>
    <t>Показатель 2.2.1. Количество земельных участков, предоставленных муниципальным учреждениям и предприятиям</t>
  </si>
  <si>
    <t>Показатель 2.2.2. Количество земельных участков, предоставленных многодетным семьям</t>
  </si>
  <si>
    <t>Показатель 2.2.3. Количество земельных участков, предоставленных иным лицам</t>
  </si>
  <si>
    <t>Мероприятие 2.3.4. Организация работы по увеличению доли площади земельных участков, расположенных на территории муниципального округа и учтенных в ЕГРН с границами, установленными в соответствии с действующим законодательством РФ, в площади городского округа</t>
  </si>
  <si>
    <t>3.1.3. Разработка и утверждение  местных нормативов градостроительного проектирования</t>
  </si>
  <si>
    <t>Показатель 3.1.3. Количество разработанных и утвержденных нормативно-правовых документов</t>
  </si>
  <si>
    <t>Мероприятие 1.2.2. Передача имущества в аренду, безвозмездное пользование, в том числе субъектам малого и среднего предпринимательства, уведомление пользователей муниципального имущества</t>
  </si>
  <si>
    <t>Мероприятие 2.1.4.  Оценка рыночной стоимости земельных участков и (или) права на заключение договора аренды земельного участка</t>
  </si>
  <si>
    <t>«Управление и распоряжение муниципальным имуществом, земельными ресурсами, градостроительной и рекламной деятельностью»</t>
  </si>
  <si>
    <t>Муниципальная программа: «Управление и распоряжение муниципальным имуществом, земельными ресурсами, градостроительной и рекламной деятельностью»</t>
  </si>
  <si>
    <t>Показатель 1.3.3. Количество муниципальных помещений, подлежащих ремонту</t>
  </si>
  <si>
    <t xml:space="preserve">Управление имущественных, земельных и градостроительных отношений Верещагинского городского округа </t>
  </si>
  <si>
    <t>Мероприятие 1.3.3. Приведение в нормативное состояние  помещений, приобретение и установка модульных конструкций</t>
  </si>
  <si>
    <t>Показатель 1.1.3. Количество объектов, на которые зарегистрировано право собственности Верещагинского городского округа</t>
  </si>
  <si>
    <t>кв.м.</t>
  </si>
  <si>
    <t>га</t>
  </si>
  <si>
    <t>9,1</t>
  </si>
  <si>
    <t>8,6</t>
  </si>
  <si>
    <t>8,9</t>
  </si>
  <si>
    <t>ед</t>
  </si>
  <si>
    <t>90</t>
  </si>
  <si>
    <t>Основное мероприятие 3.5. Реализация регионального проекта «Жилье» на территории муниципального образования Верещагинский городской округ Пермского края</t>
  </si>
  <si>
    <t>Мероприятие 3.5.1. Ввод жилья (индивидуальное жилищное строительство)</t>
  </si>
  <si>
    <t>Показатель 3.5.1. Количество введенного жилья</t>
  </si>
  <si>
    <t>Мероприятие 3.5.2.Ввод жилья (строительство многоквартирных домов)</t>
  </si>
  <si>
    <t>Показатель 3.5.2. Количество введенного жилья</t>
  </si>
  <si>
    <t>Мероприятие 3.5.3. Выделение земельных участков для индивидуального жилищного строительства</t>
  </si>
  <si>
    <t>Мероприятие 3.5.4. Выделение земельных участков для  строительства многоквартирных домов</t>
  </si>
  <si>
    <t>Показатель 3.5.3. Количество выделенных земельных участков</t>
  </si>
  <si>
    <t>Показатель 3.5.4. Количество выделенных земельных участков</t>
  </si>
  <si>
    <t>Подпрграмма 4 "Обеспечение реализации муниципальной программы"</t>
  </si>
  <si>
    <t>Основное мероприятие 4.1. Кадровый потенциал</t>
  </si>
  <si>
    <t xml:space="preserve">Мероприятие 4.1.1. Обеспечение выполнения функций органами местного самоуправления </t>
  </si>
  <si>
    <t>Показатель 4.1.1. Уровень выполнения значений целевых показателей муниципальной программы</t>
  </si>
  <si>
    <t>Мероприятие 4.1.2. Профессиональная переподготовка и поваышение квалификации муниципальных служащих</t>
  </si>
  <si>
    <t>Мероприятие 4.1.3. Организация осуществления государственных полномочий по обеспечению жилыми помещениями для детей-сирот и детей, оставшихся без попечения родителей, лиц из числа детей-сирот и детей, оставшихся без попечения родителей</t>
  </si>
  <si>
    <t>Показатель 4.1.2. Доля работников прошедших обучение</t>
  </si>
  <si>
    <t>Показатель 4.1.3. Численность работников, осуществляющих государственные полномочия</t>
  </si>
  <si>
    <t>1</t>
  </si>
  <si>
    <t xml:space="preserve"> ед.</t>
  </si>
  <si>
    <t>Показатель 2.3.2. Процент оформленных объектов из числа выявленных</t>
  </si>
  <si>
    <t>Показатель 2.3.7. Процент ответов на запросы</t>
  </si>
  <si>
    <t>Показатель 1.2.4. Количество приобретенных  объектов</t>
  </si>
  <si>
    <t>шт.</t>
  </si>
  <si>
    <t>Показатель 1.2.5. Количество приобретенных  объектов</t>
  </si>
  <si>
    <t>Показатель 1.3.4. Количество аудиторских заключений</t>
  </si>
  <si>
    <t>Мероприятие 1.3.4. Обязательный аудит бухгалтерской и финансовой отчетности предприятия</t>
  </si>
  <si>
    <t>3.1.4. Изготовление проектов организации работ по сносу объектов капитального строительства</t>
  </si>
  <si>
    <t>Показатель 3.1.4. Количество проектов по сносу объектов капитального строительства</t>
  </si>
  <si>
    <t>Мероприятие 1.1.4.  Обеспечение снятие с  государственного кадастрового учета объектов недвижимости</t>
  </si>
  <si>
    <t>Показатель 1.1.4. Количество объектов, снятых с государственного кадастрового учета</t>
  </si>
  <si>
    <t>5</t>
  </si>
  <si>
    <t>Приложение № 2                                                                                                                     к постановлению администрации Верещагинского городского округа Пермского края от 00.04.2021 № 254-01-01-000                                                                 «Приложение к муниципальной программе «Управление и распоряжение муниципальным имуществом, земельными ресурсами, градостроительной и рекламной деятельности»</t>
  </si>
  <si>
    <t>Мероприятие 1.2.4. Приобретение объектов недвижимого имущества для нужд муниципального образования</t>
  </si>
  <si>
    <t>Мероприятие 1.2.5. Вступление в наследство на выморочное имущество</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</si>
</sst>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0.0_р_."/>
    <numFmt numFmtId="175" formatCode="#,##0_р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
  </numFmts>
  <fonts count="58">
    <font>
      <sz val="11"/>
      <color theme="1"/>
      <name val="Calibri"/>
      <family val="2"/>
    </font>
    <font>
      <sz val="11"/>
      <color indexed="8"/>
      <name val="Calibri"/>
      <family val="2"/>
    </font>
    <font>
      <sz val="11"/>
      <name val="Times New Roman"/>
      <family val="1"/>
    </font>
    <font>
      <b/>
      <i/>
      <sz val="11"/>
      <name val="Times New Roman"/>
      <family val="1"/>
    </font>
    <font>
      <i/>
      <sz val="11"/>
      <name val="Times New Roman"/>
      <family val="1"/>
    </font>
    <font>
      <b/>
      <i/>
      <sz val="9"/>
      <name val="Times New Roman"/>
      <family val="1"/>
    </font>
    <font>
      <sz val="9"/>
      <name val="Times New Roman"/>
      <family val="1"/>
    </font>
    <font>
      <i/>
      <sz val="9"/>
      <name val="Times New Roman"/>
      <family val="1"/>
    </font>
    <font>
      <b/>
      <sz val="9"/>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1"/>
      <name val="Calibri"/>
      <family val="2"/>
    </font>
    <font>
      <b/>
      <i/>
      <sz val="11"/>
      <name val="Calibri"/>
      <family val="2"/>
    </font>
    <font>
      <sz val="12"/>
      <color indexed="8"/>
      <name val="Times New Roman"/>
      <family val="1"/>
    </font>
    <font>
      <sz val="12"/>
      <color indexed="8"/>
      <name val="Calibri"/>
      <family val="2"/>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2"/>
      <color theme="1"/>
      <name val="Times New Roman"/>
      <family val="1"/>
    </font>
    <font>
      <sz val="12"/>
      <color theme="1"/>
      <name val="Calibri"/>
      <family val="2"/>
    </font>
    <font>
      <u val="single"/>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right style="thin"/>
      <top style="thin"/>
      <bottom style="thin"/>
    </border>
    <border>
      <left style="thin"/>
      <right style="thin"/>
      <top style="thin"/>
      <bottom style="thin"/>
    </border>
    <border>
      <left/>
      <right style="thin"/>
      <top/>
      <bottom/>
    </border>
    <border>
      <left style="thin"/>
      <right style="thin"/>
      <top/>
      <bottom style="thin"/>
    </border>
    <border>
      <left/>
      <right/>
      <top style="thin"/>
      <bottom style="thin"/>
    </border>
    <border>
      <left style="thin"/>
      <right style="thin"/>
      <top style="thin"/>
      <bottom/>
    </border>
    <border>
      <left style="thin"/>
      <right style="thin"/>
      <top/>
      <bottom/>
    </border>
    <border>
      <left style="thin"/>
      <right/>
      <top style="thin"/>
      <bottom/>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88">
    <xf numFmtId="0" fontId="0" fillId="0" borderId="0" xfId="0" applyFont="1" applyAlignment="1">
      <alignment/>
    </xf>
    <xf numFmtId="0" fontId="53" fillId="0" borderId="0" xfId="0" applyFont="1" applyFill="1" applyAlignment="1">
      <alignment wrapText="1"/>
    </xf>
    <xf numFmtId="0" fontId="53" fillId="0" borderId="0" xfId="0" applyFont="1" applyFill="1" applyBorder="1" applyAlignment="1">
      <alignment horizontal="left"/>
    </xf>
    <xf numFmtId="0" fontId="53" fillId="0" borderId="10" xfId="0" applyFont="1" applyFill="1" applyBorder="1" applyAlignment="1">
      <alignment horizontal="center" wrapText="1"/>
    </xf>
    <xf numFmtId="0" fontId="53" fillId="0" borderId="0" xfId="0" applyFont="1" applyFill="1" applyBorder="1" applyAlignment="1">
      <alignment horizontal="center" vertical="center" wrapText="1"/>
    </xf>
    <xf numFmtId="175" fontId="53" fillId="0" borderId="11" xfId="0" applyNumberFormat="1" applyFont="1" applyFill="1" applyBorder="1" applyAlignment="1">
      <alignment horizontal="center" vertical="center" wrapText="1"/>
    </xf>
    <xf numFmtId="0" fontId="53" fillId="0" borderId="0" xfId="0" applyFont="1" applyFill="1" applyAlignment="1">
      <alignment/>
    </xf>
    <xf numFmtId="0" fontId="53" fillId="0" borderId="12" xfId="0" applyFont="1" applyFill="1" applyBorder="1" applyAlignment="1">
      <alignment horizontal="center" wrapText="1"/>
    </xf>
    <xf numFmtId="175" fontId="53" fillId="0" borderId="12" xfId="0" applyNumberFormat="1" applyFont="1" applyFill="1" applyBorder="1" applyAlignment="1">
      <alignment horizontal="center" vertical="center" wrapText="1"/>
    </xf>
    <xf numFmtId="174" fontId="53" fillId="0" borderId="0" xfId="0" applyNumberFormat="1" applyFont="1" applyFill="1" applyBorder="1" applyAlignment="1">
      <alignment horizontal="center" vertical="center"/>
    </xf>
    <xf numFmtId="174" fontId="54" fillId="0" borderId="0" xfId="0" applyNumberFormat="1" applyFont="1" applyFill="1" applyBorder="1" applyAlignment="1">
      <alignment horizontal="center" vertical="center"/>
    </xf>
    <xf numFmtId="0" fontId="53" fillId="0" borderId="13" xfId="0" applyFont="1" applyFill="1" applyBorder="1" applyAlignment="1">
      <alignment horizontal="center" vertical="center" wrapText="1"/>
    </xf>
    <xf numFmtId="174" fontId="53" fillId="0" borderId="14" xfId="0" applyNumberFormat="1" applyFont="1" applyFill="1" applyBorder="1" applyAlignment="1">
      <alignment horizontal="center" vertical="center" wrapText="1"/>
    </xf>
    <xf numFmtId="0" fontId="53" fillId="0" borderId="0" xfId="0" applyFont="1" applyFill="1" applyBorder="1" applyAlignment="1">
      <alignment horizontal="left" vertical="center" wrapText="1"/>
    </xf>
    <xf numFmtId="0" fontId="53" fillId="0" borderId="0" xfId="0" applyFont="1" applyFill="1" applyBorder="1" applyAlignment="1">
      <alignment/>
    </xf>
    <xf numFmtId="0" fontId="53" fillId="0" borderId="0" xfId="0" applyFont="1" applyFill="1" applyBorder="1" applyAlignment="1">
      <alignment vertical="center" wrapText="1"/>
    </xf>
    <xf numFmtId="0" fontId="53"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wrapText="1"/>
    </xf>
    <xf numFmtId="180" fontId="2" fillId="0" borderId="12" xfId="0" applyNumberFormat="1" applyFont="1" applyFill="1" applyBorder="1" applyAlignment="1">
      <alignment horizontal="center" wrapText="1"/>
    </xf>
    <xf numFmtId="0" fontId="2" fillId="0" borderId="10" xfId="0" applyFont="1" applyFill="1" applyBorder="1" applyAlignment="1">
      <alignment horizontal="left" vertical="center" wrapText="1"/>
    </xf>
    <xf numFmtId="0" fontId="2" fillId="0" borderId="12" xfId="0" applyFont="1" applyFill="1" applyBorder="1" applyAlignment="1">
      <alignment vertical="center" wrapText="1"/>
    </xf>
    <xf numFmtId="0" fontId="2" fillId="0" borderId="10" xfId="0" applyFont="1" applyFill="1" applyBorder="1" applyAlignment="1">
      <alignment vertical="center" wrapText="1"/>
    </xf>
    <xf numFmtId="49" fontId="2" fillId="0" borderId="14" xfId="0" applyNumberFormat="1"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1" xfId="0" applyFont="1" applyFill="1" applyBorder="1" applyAlignment="1">
      <alignment vertical="center" wrapText="1"/>
    </xf>
    <xf numFmtId="0" fontId="2" fillId="0" borderId="12" xfId="0" applyFont="1" applyFill="1" applyBorder="1" applyAlignment="1">
      <alignment wrapText="1"/>
    </xf>
    <xf numFmtId="0" fontId="2" fillId="0" borderId="16" xfId="0" applyFont="1" applyFill="1" applyBorder="1" applyAlignment="1">
      <alignment wrapText="1"/>
    </xf>
    <xf numFmtId="180" fontId="2" fillId="0" borderId="14"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2" xfId="0" applyFont="1" applyFill="1" applyBorder="1" applyAlignment="1">
      <alignment vertical="center"/>
    </xf>
    <xf numFmtId="49" fontId="2" fillId="0" borderId="12" xfId="0" applyNumberFormat="1" applyFont="1" applyFill="1" applyBorder="1" applyAlignment="1">
      <alignment vertical="center" wrapText="1"/>
    </xf>
    <xf numFmtId="2" fontId="5" fillId="0" borderId="12"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2" fontId="7" fillId="0" borderId="12" xfId="0" applyNumberFormat="1" applyFont="1" applyFill="1" applyBorder="1" applyAlignment="1">
      <alignment horizontal="center" vertical="center" wrapText="1"/>
    </xf>
    <xf numFmtId="2" fontId="8" fillId="0" borderId="12"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xf>
    <xf numFmtId="0" fontId="9" fillId="0" borderId="12" xfId="0"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0" fontId="53" fillId="0" borderId="14" xfId="0" applyFont="1" applyFill="1" applyBorder="1" applyAlignment="1">
      <alignment horizontal="center" vertical="center" wrapText="1"/>
    </xf>
    <xf numFmtId="174" fontId="53" fillId="0" borderId="12" xfId="0" applyNumberFormat="1" applyFont="1" applyFill="1" applyBorder="1" applyAlignment="1">
      <alignment horizontal="center" vertical="center" wrapText="1"/>
    </xf>
    <xf numFmtId="2" fontId="55" fillId="0" borderId="0" xfId="0" applyNumberFormat="1" applyFont="1" applyFill="1" applyAlignment="1">
      <alignment horizontal="left" vertical="top" wrapText="1"/>
    </xf>
    <xf numFmtId="0" fontId="55" fillId="0" borderId="0" xfId="0" applyFont="1" applyFill="1" applyAlignment="1">
      <alignment horizontal="left" wrapText="1"/>
    </xf>
    <xf numFmtId="0" fontId="56" fillId="0" borderId="0" xfId="0" applyFont="1" applyFill="1" applyAlignment="1">
      <alignment horizontal="left" wrapText="1"/>
    </xf>
    <xf numFmtId="0" fontId="53" fillId="0" borderId="0" xfId="0" applyFont="1" applyFill="1" applyAlignment="1">
      <alignment horizontal="center"/>
    </xf>
    <xf numFmtId="0" fontId="57" fillId="0" borderId="0" xfId="0" applyFont="1" applyFill="1" applyAlignment="1">
      <alignment horizontal="center" wrapText="1"/>
    </xf>
    <xf numFmtId="0" fontId="53" fillId="0" borderId="16"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0" borderId="14" xfId="0" applyFont="1" applyFill="1" applyBorder="1" applyAlignment="1">
      <alignment horizontal="center" vertical="center" wrapText="1"/>
    </xf>
    <xf numFmtId="174" fontId="53" fillId="0" borderId="10" xfId="0" applyNumberFormat="1" applyFont="1" applyFill="1" applyBorder="1" applyAlignment="1">
      <alignment horizontal="center" vertical="center"/>
    </xf>
    <xf numFmtId="174" fontId="53" fillId="0" borderId="15" xfId="0" applyNumberFormat="1" applyFont="1" applyFill="1" applyBorder="1" applyAlignment="1">
      <alignment horizontal="center" vertical="center"/>
    </xf>
    <xf numFmtId="174" fontId="53" fillId="0" borderId="11" xfId="0" applyNumberFormat="1" applyFont="1" applyFill="1" applyBorder="1" applyAlignment="1">
      <alignment horizontal="center" vertical="center"/>
    </xf>
    <xf numFmtId="0" fontId="53" fillId="0" borderId="10" xfId="0" applyFont="1" applyFill="1" applyBorder="1" applyAlignment="1">
      <alignment horizontal="center"/>
    </xf>
    <xf numFmtId="0" fontId="0" fillId="0" borderId="15" xfId="0" applyFill="1" applyBorder="1" applyAlignment="1">
      <alignment horizontal="center"/>
    </xf>
    <xf numFmtId="0" fontId="0" fillId="0" borderId="11" xfId="0" applyFill="1" applyBorder="1" applyAlignment="1">
      <alignment horizontal="center"/>
    </xf>
    <xf numFmtId="174" fontId="53" fillId="0" borderId="12" xfId="0" applyNumberFormat="1" applyFont="1" applyFill="1" applyBorder="1" applyAlignment="1">
      <alignment horizontal="center" vertical="center" wrapText="1"/>
    </xf>
    <xf numFmtId="174" fontId="53" fillId="0" borderId="12" xfId="0" applyNumberFormat="1" applyFont="1" applyFill="1" applyBorder="1" applyAlignment="1">
      <alignment horizontal="center" vertical="center"/>
    </xf>
    <xf numFmtId="0" fontId="53" fillId="0" borderId="10" xfId="0" applyFont="1" applyFill="1" applyBorder="1" applyAlignment="1">
      <alignment horizontal="center" vertic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53" fillId="0" borderId="18"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30" fillId="0" borderId="17"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1" xfId="0" applyFont="1" applyFill="1" applyBorder="1" applyAlignment="1">
      <alignment vertical="center" wrapText="1"/>
    </xf>
    <xf numFmtId="0" fontId="2" fillId="0" borderId="10" xfId="0" applyFont="1" applyFill="1" applyBorder="1" applyAlignment="1">
      <alignment vertical="center" wrapText="1"/>
    </xf>
    <xf numFmtId="0" fontId="4" fillId="0" borderId="11" xfId="0" applyFont="1" applyFill="1" applyBorder="1" applyAlignment="1">
      <alignment horizontal="left" vertical="center" wrapText="1"/>
    </xf>
    <xf numFmtId="0" fontId="3" fillId="0" borderId="10" xfId="0" applyFont="1" applyFill="1" applyBorder="1" applyAlignment="1">
      <alignment vertical="center" wrapText="1"/>
    </xf>
    <xf numFmtId="0" fontId="31" fillId="0" borderId="11" xfId="0" applyFont="1" applyFill="1" applyBorder="1" applyAlignment="1">
      <alignment vertical="center" wrapText="1"/>
    </xf>
    <xf numFmtId="0" fontId="30" fillId="0" borderId="12"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M279"/>
  <sheetViews>
    <sheetView tabSelected="1" zoomScalePageLayoutView="0" workbookViewId="0" topLeftCell="A6">
      <selection activeCell="C15" sqref="C15"/>
    </sheetView>
  </sheetViews>
  <sheetFormatPr defaultColWidth="9.140625" defaultRowHeight="15"/>
  <cols>
    <col min="1" max="1" width="45.140625" style="6" customWidth="1"/>
    <col min="2" max="2" width="18.421875" style="6" customWidth="1"/>
    <col min="3" max="3" width="14.28125" style="9" customWidth="1"/>
    <col min="4" max="4" width="14.8515625" style="9" customWidth="1"/>
    <col min="5" max="5" width="14.00390625" style="9" customWidth="1"/>
    <col min="6" max="6" width="13.00390625" style="9" customWidth="1"/>
    <col min="7" max="8" width="12.28125" style="9" customWidth="1"/>
    <col min="9" max="9" width="20.00390625" style="6" customWidth="1"/>
    <col min="10" max="10" width="8.421875" style="1" customWidth="1"/>
    <col min="11" max="11" width="17.421875" style="6" customWidth="1"/>
    <col min="12" max="12" width="6.140625" style="6" customWidth="1"/>
    <col min="13" max="13" width="7.28125" style="6" customWidth="1"/>
    <col min="14" max="14" width="6.140625" style="6" customWidth="1"/>
    <col min="15" max="15" width="5.421875" style="6" customWidth="1"/>
    <col min="16" max="16" width="5.57421875" style="6" customWidth="1"/>
    <col min="17" max="17" width="8.28125" style="6" customWidth="1"/>
    <col min="18" max="16384" width="9.140625" style="6" customWidth="1"/>
  </cols>
  <sheetData>
    <row r="1" spans="9:16" ht="21.75" customHeight="1" hidden="1">
      <c r="I1" s="43"/>
      <c r="J1" s="43"/>
      <c r="K1" s="43"/>
      <c r="L1" s="43"/>
      <c r="M1" s="43"/>
      <c r="N1" s="43"/>
      <c r="O1" s="43"/>
      <c r="P1" s="43"/>
    </row>
    <row r="2" spans="9:16" ht="24.75" customHeight="1" hidden="1">
      <c r="I2" s="43"/>
      <c r="J2" s="43"/>
      <c r="K2" s="43"/>
      <c r="L2" s="43"/>
      <c r="M2" s="43"/>
      <c r="N2" s="43"/>
      <c r="O2" s="43"/>
      <c r="P2" s="43"/>
    </row>
    <row r="3" spans="9:16" ht="24" customHeight="1" hidden="1">
      <c r="I3" s="43"/>
      <c r="J3" s="43"/>
      <c r="K3" s="43"/>
      <c r="L3" s="43"/>
      <c r="M3" s="43"/>
      <c r="N3" s="43"/>
      <c r="O3" s="43"/>
      <c r="P3" s="43"/>
    </row>
    <row r="4" spans="9:16" ht="55.5" customHeight="1" hidden="1">
      <c r="I4" s="44" t="s">
        <v>151</v>
      </c>
      <c r="J4" s="45"/>
      <c r="K4" s="45"/>
      <c r="L4" s="45"/>
      <c r="M4" s="45"/>
      <c r="N4" s="45"/>
      <c r="O4" s="45"/>
      <c r="P4" s="45"/>
    </row>
    <row r="5" spans="9:16" ht="104.25" customHeight="1">
      <c r="I5" s="45"/>
      <c r="J5" s="45"/>
      <c r="K5" s="45"/>
      <c r="L5" s="45"/>
      <c r="M5" s="45"/>
      <c r="N5" s="45"/>
      <c r="O5" s="45"/>
      <c r="P5" s="45"/>
    </row>
    <row r="6" ht="15.75" customHeight="1"/>
    <row r="7" ht="16.5" customHeight="1"/>
    <row r="8" spans="1:16" ht="15">
      <c r="A8" s="46" t="s">
        <v>3</v>
      </c>
      <c r="B8" s="46"/>
      <c r="C8" s="46"/>
      <c r="D8" s="46"/>
      <c r="E8" s="46"/>
      <c r="F8" s="46"/>
      <c r="G8" s="46"/>
      <c r="H8" s="46"/>
      <c r="I8" s="46"/>
      <c r="J8" s="46"/>
      <c r="K8" s="46"/>
      <c r="L8" s="46"/>
      <c r="M8" s="46"/>
      <c r="N8" s="46"/>
      <c r="O8" s="46"/>
      <c r="P8" s="46"/>
    </row>
    <row r="9" spans="1:16" ht="19.5" customHeight="1">
      <c r="A9" s="47" t="s">
        <v>107</v>
      </c>
      <c r="B9" s="47"/>
      <c r="C9" s="47"/>
      <c r="D9" s="47"/>
      <c r="E9" s="47"/>
      <c r="F9" s="47"/>
      <c r="G9" s="47"/>
      <c r="H9" s="47"/>
      <c r="I9" s="47"/>
      <c r="J9" s="47"/>
      <c r="K9" s="47"/>
      <c r="L9" s="47"/>
      <c r="M9" s="47"/>
      <c r="N9" s="47"/>
      <c r="O9" s="47"/>
      <c r="P9" s="47"/>
    </row>
    <row r="11" spans="1:16" ht="15.75" customHeight="1">
      <c r="A11" s="48" t="s">
        <v>9</v>
      </c>
      <c r="B11" s="48" t="s">
        <v>2</v>
      </c>
      <c r="C11" s="51" t="s">
        <v>7</v>
      </c>
      <c r="D11" s="52"/>
      <c r="E11" s="52"/>
      <c r="F11" s="52"/>
      <c r="G11" s="52"/>
      <c r="H11" s="53"/>
      <c r="I11" s="54" t="s">
        <v>11</v>
      </c>
      <c r="J11" s="55"/>
      <c r="K11" s="55"/>
      <c r="L11" s="55"/>
      <c r="M11" s="55"/>
      <c r="N11" s="55"/>
      <c r="O11" s="55"/>
      <c r="P11" s="56"/>
    </row>
    <row r="12" spans="1:16" ht="90" customHeight="1">
      <c r="A12" s="49"/>
      <c r="B12" s="49"/>
      <c r="C12" s="57" t="s">
        <v>8</v>
      </c>
      <c r="D12" s="58" t="s">
        <v>0</v>
      </c>
      <c r="E12" s="58"/>
      <c r="F12" s="58"/>
      <c r="G12" s="58"/>
      <c r="H12" s="58"/>
      <c r="I12" s="11" t="s">
        <v>10</v>
      </c>
      <c r="J12" s="16" t="s">
        <v>1</v>
      </c>
      <c r="K12" s="16" t="s">
        <v>12</v>
      </c>
      <c r="L12" s="59" t="s">
        <v>13</v>
      </c>
      <c r="M12" s="60"/>
      <c r="N12" s="60"/>
      <c r="O12" s="60"/>
      <c r="P12" s="61"/>
    </row>
    <row r="13" spans="1:16" ht="55.5" customHeight="1">
      <c r="A13" s="50"/>
      <c r="B13" s="50"/>
      <c r="C13" s="57"/>
      <c r="D13" s="42" t="s">
        <v>32</v>
      </c>
      <c r="E13" s="42" t="s">
        <v>33</v>
      </c>
      <c r="F13" s="42" t="s">
        <v>35</v>
      </c>
      <c r="G13" s="42" t="s">
        <v>36</v>
      </c>
      <c r="H13" s="42" t="s">
        <v>37</v>
      </c>
      <c r="I13" s="16"/>
      <c r="J13" s="41"/>
      <c r="K13" s="41"/>
      <c r="L13" s="41" t="s">
        <v>38</v>
      </c>
      <c r="M13" s="41" t="s">
        <v>33</v>
      </c>
      <c r="N13" s="12" t="s">
        <v>35</v>
      </c>
      <c r="O13" s="12" t="s">
        <v>39</v>
      </c>
      <c r="P13" s="12" t="s">
        <v>37</v>
      </c>
    </row>
    <row r="14" spans="1:16" ht="15">
      <c r="A14" s="7">
        <v>1</v>
      </c>
      <c r="B14" s="3">
        <v>2</v>
      </c>
      <c r="C14" s="8">
        <v>3</v>
      </c>
      <c r="D14" s="8">
        <v>4</v>
      </c>
      <c r="E14" s="8">
        <v>5</v>
      </c>
      <c r="F14" s="8">
        <v>6</v>
      </c>
      <c r="G14" s="8">
        <v>7</v>
      </c>
      <c r="H14" s="5">
        <v>8</v>
      </c>
      <c r="I14" s="7">
        <v>9</v>
      </c>
      <c r="J14" s="7">
        <v>10</v>
      </c>
      <c r="K14" s="7">
        <v>11</v>
      </c>
      <c r="L14" s="7">
        <v>12</v>
      </c>
      <c r="M14" s="7">
        <v>13</v>
      </c>
      <c r="N14" s="7">
        <v>14</v>
      </c>
      <c r="O14" s="7">
        <v>15</v>
      </c>
      <c r="P14" s="7">
        <v>16</v>
      </c>
    </row>
    <row r="15" spans="1:16" ht="50.25" customHeight="1">
      <c r="A15" s="62" t="s">
        <v>108</v>
      </c>
      <c r="B15" s="63"/>
      <c r="C15" s="34">
        <f aca="true" t="shared" si="0" ref="C15:H15">C16+C17+C18</f>
        <v>89400.6</v>
      </c>
      <c r="D15" s="34">
        <f>D16+D17+D18</f>
        <v>24286.7</v>
      </c>
      <c r="E15" s="34">
        <f t="shared" si="0"/>
        <v>14307.3</v>
      </c>
      <c r="F15" s="34">
        <f t="shared" si="0"/>
        <v>10656.4</v>
      </c>
      <c r="G15" s="34">
        <f t="shared" si="0"/>
        <v>40150.2</v>
      </c>
      <c r="H15" s="34">
        <f t="shared" si="0"/>
        <v>0</v>
      </c>
      <c r="I15" s="20"/>
      <c r="J15" s="20"/>
      <c r="K15" s="20"/>
      <c r="L15" s="20"/>
      <c r="M15" s="20"/>
      <c r="N15" s="20"/>
      <c r="O15" s="20"/>
      <c r="P15" s="20"/>
    </row>
    <row r="16" spans="1:16" ht="15">
      <c r="A16" s="62" t="s">
        <v>4</v>
      </c>
      <c r="B16" s="63"/>
      <c r="C16" s="34">
        <f>SUM(D16:H16)</f>
        <v>0</v>
      </c>
      <c r="D16" s="34">
        <f>D20+D88+D180+D260</f>
        <v>0</v>
      </c>
      <c r="E16" s="34">
        <f>E20+E88+E180+E260</f>
        <v>0</v>
      </c>
      <c r="F16" s="34">
        <f>F20+F88+F180+F260</f>
        <v>0</v>
      </c>
      <c r="G16" s="34">
        <f>G20+G88+G180+G260</f>
        <v>0</v>
      </c>
      <c r="H16" s="34">
        <f>H20+H88+H180+H260</f>
        <v>0</v>
      </c>
      <c r="I16" s="20"/>
      <c r="J16" s="20"/>
      <c r="K16" s="20"/>
      <c r="L16" s="20"/>
      <c r="M16" s="20"/>
      <c r="N16" s="20"/>
      <c r="O16" s="20"/>
      <c r="P16" s="20"/>
    </row>
    <row r="17" spans="1:16" ht="15">
      <c r="A17" s="62" t="s">
        <v>14</v>
      </c>
      <c r="B17" s="63"/>
      <c r="C17" s="34">
        <f>SUM(D17:H17)</f>
        <v>35091.9</v>
      </c>
      <c r="D17" s="34">
        <f>D21+D89+D181+D261</f>
        <v>9156.5</v>
      </c>
      <c r="E17" s="34">
        <f aca="true" t="shared" si="1" ref="E17:H18">E21+E89+E181+E261</f>
        <v>292.2</v>
      </c>
      <c r="F17" s="34">
        <f t="shared" si="1"/>
        <v>292.2</v>
      </c>
      <c r="G17" s="34">
        <f t="shared" si="1"/>
        <v>25351</v>
      </c>
      <c r="H17" s="34">
        <f t="shared" si="1"/>
        <v>0</v>
      </c>
      <c r="I17" s="21"/>
      <c r="J17" s="20"/>
      <c r="K17" s="20"/>
      <c r="L17" s="20"/>
      <c r="M17" s="20"/>
      <c r="N17" s="20"/>
      <c r="O17" s="20"/>
      <c r="P17" s="20"/>
    </row>
    <row r="18" spans="1:16" ht="15">
      <c r="A18" s="62" t="s">
        <v>58</v>
      </c>
      <c r="B18" s="63"/>
      <c r="C18" s="34">
        <f>D18+E18+F18+G18+H18</f>
        <v>54308.7</v>
      </c>
      <c r="D18" s="34">
        <f>D22+D90+D182+D262</f>
        <v>15130.2</v>
      </c>
      <c r="E18" s="34">
        <f t="shared" si="1"/>
        <v>14015.099999999999</v>
      </c>
      <c r="F18" s="34">
        <f t="shared" si="1"/>
        <v>10364.199999999999</v>
      </c>
      <c r="G18" s="34">
        <f t="shared" si="1"/>
        <v>14799.199999999999</v>
      </c>
      <c r="H18" s="34">
        <f t="shared" si="1"/>
        <v>0</v>
      </c>
      <c r="I18" s="21"/>
      <c r="J18" s="20"/>
      <c r="K18" s="20"/>
      <c r="L18" s="20"/>
      <c r="M18" s="20"/>
      <c r="N18" s="20"/>
      <c r="O18" s="20"/>
      <c r="P18" s="20"/>
    </row>
    <row r="19" spans="1:16" ht="57.75" customHeight="1">
      <c r="A19" s="62" t="s">
        <v>40</v>
      </c>
      <c r="B19" s="63"/>
      <c r="C19" s="37">
        <f aca="true" t="shared" si="2" ref="C19:H19">C20+C21+C22</f>
        <v>11362.3</v>
      </c>
      <c r="D19" s="37">
        <f t="shared" si="2"/>
        <v>9201.4</v>
      </c>
      <c r="E19" s="37">
        <f t="shared" si="2"/>
        <v>2160.9</v>
      </c>
      <c r="F19" s="37">
        <f t="shared" si="2"/>
        <v>0</v>
      </c>
      <c r="G19" s="37">
        <f t="shared" si="2"/>
        <v>0</v>
      </c>
      <c r="H19" s="37">
        <f t="shared" si="2"/>
        <v>0</v>
      </c>
      <c r="I19" s="20"/>
      <c r="J19" s="20"/>
      <c r="K19" s="20"/>
      <c r="L19" s="20"/>
      <c r="M19" s="20"/>
      <c r="N19" s="20"/>
      <c r="O19" s="20"/>
      <c r="P19" s="20"/>
    </row>
    <row r="20" spans="1:16" ht="15">
      <c r="A20" s="64" t="s">
        <v>4</v>
      </c>
      <c r="B20" s="65"/>
      <c r="C20" s="35">
        <f aca="true" t="shared" si="3" ref="C20:H22">C24+C44+C68</f>
        <v>0</v>
      </c>
      <c r="D20" s="35">
        <f t="shared" si="3"/>
        <v>0</v>
      </c>
      <c r="E20" s="35">
        <f t="shared" si="3"/>
        <v>0</v>
      </c>
      <c r="F20" s="35">
        <f t="shared" si="3"/>
        <v>0</v>
      </c>
      <c r="G20" s="35">
        <f t="shared" si="3"/>
        <v>0</v>
      </c>
      <c r="H20" s="35">
        <f t="shared" si="3"/>
        <v>0</v>
      </c>
      <c r="I20" s="20"/>
      <c r="J20" s="20"/>
      <c r="K20" s="20"/>
      <c r="L20" s="20"/>
      <c r="M20" s="20"/>
      <c r="N20" s="20"/>
      <c r="O20" s="20"/>
      <c r="P20" s="20"/>
    </row>
    <row r="21" spans="1:16" ht="15">
      <c r="A21" s="64" t="s">
        <v>14</v>
      </c>
      <c r="B21" s="65"/>
      <c r="C21" s="35">
        <f t="shared" si="3"/>
        <v>4291.5</v>
      </c>
      <c r="D21" s="35">
        <f t="shared" si="3"/>
        <v>4291.5</v>
      </c>
      <c r="E21" s="35">
        <f t="shared" si="3"/>
        <v>0</v>
      </c>
      <c r="F21" s="35">
        <f t="shared" si="3"/>
        <v>0</v>
      </c>
      <c r="G21" s="35">
        <f t="shared" si="3"/>
        <v>0</v>
      </c>
      <c r="H21" s="35">
        <f t="shared" si="3"/>
        <v>0</v>
      </c>
      <c r="I21" s="20"/>
      <c r="J21" s="20"/>
      <c r="K21" s="20"/>
      <c r="L21" s="20"/>
      <c r="M21" s="20"/>
      <c r="N21" s="20"/>
      <c r="O21" s="20"/>
      <c r="P21" s="20"/>
    </row>
    <row r="22" spans="1:16" ht="15">
      <c r="A22" s="64" t="s">
        <v>58</v>
      </c>
      <c r="B22" s="65"/>
      <c r="C22" s="37">
        <f t="shared" si="3"/>
        <v>7070.799999999999</v>
      </c>
      <c r="D22" s="37">
        <f t="shared" si="3"/>
        <v>4909.9</v>
      </c>
      <c r="E22" s="37">
        <f t="shared" si="3"/>
        <v>2160.9</v>
      </c>
      <c r="F22" s="37">
        <f t="shared" si="3"/>
        <v>0</v>
      </c>
      <c r="G22" s="37">
        <f t="shared" si="3"/>
        <v>0</v>
      </c>
      <c r="H22" s="37">
        <f t="shared" si="3"/>
        <v>0</v>
      </c>
      <c r="I22" s="20"/>
      <c r="J22" s="20"/>
      <c r="K22" s="20"/>
      <c r="L22" s="20"/>
      <c r="M22" s="20"/>
      <c r="N22" s="20"/>
      <c r="O22" s="20"/>
      <c r="P22" s="20"/>
    </row>
    <row r="23" spans="1:16" ht="16.5" customHeight="1">
      <c r="A23" s="62" t="s">
        <v>16</v>
      </c>
      <c r="B23" s="63"/>
      <c r="C23" s="37">
        <f>C27+C31+C35+C39</f>
        <v>810.2</v>
      </c>
      <c r="D23" s="37">
        <f>SUM(D24:D26)</f>
        <v>473.5</v>
      </c>
      <c r="E23" s="37">
        <f>SUM(E24:E26)</f>
        <v>336.7</v>
      </c>
      <c r="F23" s="37">
        <f>SUM(F24:F26)</f>
        <v>0</v>
      </c>
      <c r="G23" s="37">
        <f>SUM(G24:G26)</f>
        <v>0</v>
      </c>
      <c r="H23" s="37">
        <f>SUM(H24:H26)</f>
        <v>0</v>
      </c>
      <c r="I23" s="20"/>
      <c r="J23" s="20"/>
      <c r="K23" s="20"/>
      <c r="L23" s="20"/>
      <c r="M23" s="20"/>
      <c r="N23" s="20"/>
      <c r="O23" s="20"/>
      <c r="P23" s="20"/>
    </row>
    <row r="24" spans="1:16" ht="15">
      <c r="A24" s="64" t="s">
        <v>4</v>
      </c>
      <c r="B24" s="65"/>
      <c r="C24" s="35">
        <f>C28+C32+C36</f>
        <v>0</v>
      </c>
      <c r="D24" s="37">
        <f>D28+D40+D32+D36</f>
        <v>0</v>
      </c>
      <c r="E24" s="37">
        <f aca="true" t="shared" si="4" ref="E24:H25">E28+E40+E32+E36</f>
        <v>0</v>
      </c>
      <c r="F24" s="37">
        <f t="shared" si="4"/>
        <v>0</v>
      </c>
      <c r="G24" s="37">
        <f t="shared" si="4"/>
        <v>0</v>
      </c>
      <c r="H24" s="37">
        <f t="shared" si="4"/>
        <v>0</v>
      </c>
      <c r="I24" s="20"/>
      <c r="J24" s="20"/>
      <c r="K24" s="20"/>
      <c r="L24" s="20"/>
      <c r="M24" s="20"/>
      <c r="N24" s="20"/>
      <c r="O24" s="20"/>
      <c r="P24" s="20"/>
    </row>
    <row r="25" spans="1:16" ht="15">
      <c r="A25" s="64" t="s">
        <v>14</v>
      </c>
      <c r="B25" s="65"/>
      <c r="C25" s="35">
        <f>C29+C33+C37</f>
        <v>0</v>
      </c>
      <c r="D25" s="37">
        <f>D29+D41+D33+D37</f>
        <v>0</v>
      </c>
      <c r="E25" s="37">
        <f t="shared" si="4"/>
        <v>0</v>
      </c>
      <c r="F25" s="37">
        <f t="shared" si="4"/>
        <v>0</v>
      </c>
      <c r="G25" s="37">
        <f t="shared" si="4"/>
        <v>0</v>
      </c>
      <c r="H25" s="37">
        <f t="shared" si="4"/>
        <v>0</v>
      </c>
      <c r="I25" s="20"/>
      <c r="J25" s="20"/>
      <c r="K25" s="20"/>
      <c r="L25" s="20"/>
      <c r="M25" s="20"/>
      <c r="N25" s="20"/>
      <c r="O25" s="20"/>
      <c r="P25" s="20"/>
    </row>
    <row r="26" spans="1:16" ht="15">
      <c r="A26" s="64" t="s">
        <v>58</v>
      </c>
      <c r="B26" s="65"/>
      <c r="C26" s="37">
        <f>C30+C34+C38+C42</f>
        <v>810.2</v>
      </c>
      <c r="D26" s="37">
        <f>D30+D42+D34+D38</f>
        <v>473.5</v>
      </c>
      <c r="E26" s="37">
        <f>E30+E42+E34+E38</f>
        <v>336.7</v>
      </c>
      <c r="F26" s="37">
        <f>F30+F42+F34+F38</f>
        <v>0</v>
      </c>
      <c r="G26" s="37">
        <f>G30+G42+G34+G38</f>
        <v>0</v>
      </c>
      <c r="H26" s="37">
        <f>H30+H42+H34+H38</f>
        <v>0</v>
      </c>
      <c r="I26" s="20"/>
      <c r="J26" s="20"/>
      <c r="K26" s="20"/>
      <c r="L26" s="20"/>
      <c r="M26" s="20"/>
      <c r="N26" s="20"/>
      <c r="O26" s="20"/>
      <c r="P26" s="20"/>
    </row>
    <row r="27" spans="1:16" ht="36.75" customHeight="1">
      <c r="A27" s="19" t="s">
        <v>15</v>
      </c>
      <c r="B27" s="66" t="s">
        <v>110</v>
      </c>
      <c r="C27" s="36">
        <f aca="true" t="shared" si="5" ref="C27:C36">D27+E27+F27+G27+H27</f>
        <v>753.5</v>
      </c>
      <c r="D27" s="38">
        <f>D28+D29+D30</f>
        <v>453.5</v>
      </c>
      <c r="E27" s="38">
        <f>E28+E29+E30</f>
        <v>300</v>
      </c>
      <c r="F27" s="38">
        <f>F28+F29+F30</f>
        <v>0</v>
      </c>
      <c r="G27" s="38">
        <f>G28+G29+G30</f>
        <v>0</v>
      </c>
      <c r="H27" s="38">
        <f>H28+H29+H30</f>
        <v>0</v>
      </c>
      <c r="I27" s="66" t="s">
        <v>89</v>
      </c>
      <c r="J27" s="66" t="s">
        <v>5</v>
      </c>
      <c r="K27" s="66">
        <v>20</v>
      </c>
      <c r="L27" s="66">
        <v>40</v>
      </c>
      <c r="M27" s="66">
        <v>16</v>
      </c>
      <c r="N27" s="66">
        <v>0</v>
      </c>
      <c r="O27" s="69">
        <v>0</v>
      </c>
      <c r="P27" s="69">
        <v>0</v>
      </c>
    </row>
    <row r="28" spans="1:16" ht="25.5" customHeight="1">
      <c r="A28" s="23" t="s">
        <v>4</v>
      </c>
      <c r="B28" s="67"/>
      <c r="C28" s="36">
        <f t="shared" si="5"/>
        <v>0</v>
      </c>
      <c r="D28" s="35">
        <v>0</v>
      </c>
      <c r="E28" s="35">
        <v>0</v>
      </c>
      <c r="F28" s="35">
        <v>0</v>
      </c>
      <c r="G28" s="35">
        <v>0</v>
      </c>
      <c r="H28" s="35">
        <v>0</v>
      </c>
      <c r="I28" s="67"/>
      <c r="J28" s="67"/>
      <c r="K28" s="67"/>
      <c r="L28" s="67"/>
      <c r="M28" s="67"/>
      <c r="N28" s="67"/>
      <c r="O28" s="69"/>
      <c r="P28" s="69"/>
    </row>
    <row r="29" spans="1:16" ht="22.5" customHeight="1">
      <c r="A29" s="23" t="s">
        <v>14</v>
      </c>
      <c r="B29" s="67"/>
      <c r="C29" s="36">
        <f t="shared" si="5"/>
        <v>0</v>
      </c>
      <c r="D29" s="35">
        <v>0</v>
      </c>
      <c r="E29" s="35">
        <v>0</v>
      </c>
      <c r="F29" s="35">
        <v>0</v>
      </c>
      <c r="G29" s="35">
        <v>0</v>
      </c>
      <c r="H29" s="35">
        <v>0</v>
      </c>
      <c r="I29" s="67"/>
      <c r="J29" s="67"/>
      <c r="K29" s="67"/>
      <c r="L29" s="67"/>
      <c r="M29" s="67"/>
      <c r="N29" s="67"/>
      <c r="O29" s="69"/>
      <c r="P29" s="69"/>
    </row>
    <row r="30" spans="1:16" ht="18" customHeight="1">
      <c r="A30" s="23" t="s">
        <v>58</v>
      </c>
      <c r="B30" s="68"/>
      <c r="C30" s="36">
        <f>D30+E30+F30+G30+H30</f>
        <v>753.5</v>
      </c>
      <c r="D30" s="35">
        <v>453.5</v>
      </c>
      <c r="E30" s="35">
        <v>300</v>
      </c>
      <c r="F30" s="35">
        <v>0</v>
      </c>
      <c r="G30" s="35">
        <v>0</v>
      </c>
      <c r="H30" s="35">
        <v>0</v>
      </c>
      <c r="I30" s="67"/>
      <c r="J30" s="67"/>
      <c r="K30" s="67"/>
      <c r="L30" s="68"/>
      <c r="M30" s="67"/>
      <c r="N30" s="67"/>
      <c r="O30" s="69"/>
      <c r="P30" s="69"/>
    </row>
    <row r="31" spans="1:16" ht="62.25" customHeight="1">
      <c r="A31" s="19" t="s">
        <v>17</v>
      </c>
      <c r="B31" s="66" t="s">
        <v>110</v>
      </c>
      <c r="C31" s="36">
        <f t="shared" si="5"/>
        <v>0</v>
      </c>
      <c r="D31" s="35">
        <f>D32+D33+D34</f>
        <v>0</v>
      </c>
      <c r="E31" s="35">
        <f>E32+E33+E34</f>
        <v>0</v>
      </c>
      <c r="F31" s="35">
        <f>F32+F33+F34</f>
        <v>0</v>
      </c>
      <c r="G31" s="35">
        <f>G32+G33+G34</f>
        <v>0</v>
      </c>
      <c r="H31" s="35">
        <f>H32+H33+H34</f>
        <v>0</v>
      </c>
      <c r="I31" s="66" t="s">
        <v>60</v>
      </c>
      <c r="J31" s="66" t="s">
        <v>5</v>
      </c>
      <c r="K31" s="69">
        <v>20</v>
      </c>
      <c r="L31" s="69">
        <v>37</v>
      </c>
      <c r="M31" s="69">
        <v>20</v>
      </c>
      <c r="N31" s="69">
        <v>20</v>
      </c>
      <c r="O31" s="69">
        <v>20</v>
      </c>
      <c r="P31" s="69">
        <v>20</v>
      </c>
    </row>
    <row r="32" spans="1:16" ht="14.25" customHeight="1">
      <c r="A32" s="23" t="s">
        <v>4</v>
      </c>
      <c r="B32" s="67"/>
      <c r="C32" s="36">
        <f t="shared" si="5"/>
        <v>0</v>
      </c>
      <c r="D32" s="35">
        <v>0</v>
      </c>
      <c r="E32" s="35">
        <v>0</v>
      </c>
      <c r="F32" s="35">
        <v>0</v>
      </c>
      <c r="G32" s="35">
        <v>0</v>
      </c>
      <c r="H32" s="35">
        <v>0</v>
      </c>
      <c r="I32" s="67"/>
      <c r="J32" s="67"/>
      <c r="K32" s="69"/>
      <c r="L32" s="69"/>
      <c r="M32" s="69"/>
      <c r="N32" s="69"/>
      <c r="O32" s="69"/>
      <c r="P32" s="69"/>
    </row>
    <row r="33" spans="1:16" ht="14.25" customHeight="1">
      <c r="A33" s="23" t="s">
        <v>14</v>
      </c>
      <c r="B33" s="67"/>
      <c r="C33" s="36">
        <f t="shared" si="5"/>
        <v>0</v>
      </c>
      <c r="D33" s="35">
        <v>0</v>
      </c>
      <c r="E33" s="35">
        <v>0</v>
      </c>
      <c r="F33" s="35">
        <v>0</v>
      </c>
      <c r="G33" s="35">
        <v>0</v>
      </c>
      <c r="H33" s="35">
        <v>0</v>
      </c>
      <c r="I33" s="67"/>
      <c r="J33" s="67"/>
      <c r="K33" s="69"/>
      <c r="L33" s="69"/>
      <c r="M33" s="69"/>
      <c r="N33" s="69"/>
      <c r="O33" s="69"/>
      <c r="P33" s="69"/>
    </row>
    <row r="34" spans="1:16" ht="17.25" customHeight="1">
      <c r="A34" s="23" t="s">
        <v>58</v>
      </c>
      <c r="B34" s="68"/>
      <c r="C34" s="36">
        <f t="shared" si="5"/>
        <v>0</v>
      </c>
      <c r="D34" s="35">
        <v>0</v>
      </c>
      <c r="E34" s="35">
        <v>0</v>
      </c>
      <c r="F34" s="35">
        <v>0</v>
      </c>
      <c r="G34" s="35">
        <v>0</v>
      </c>
      <c r="H34" s="35">
        <v>0</v>
      </c>
      <c r="I34" s="67"/>
      <c r="J34" s="68"/>
      <c r="K34" s="69"/>
      <c r="L34" s="69"/>
      <c r="M34" s="69"/>
      <c r="N34" s="69"/>
      <c r="O34" s="69"/>
      <c r="P34" s="69"/>
    </row>
    <row r="35" spans="1:16" ht="62.25" customHeight="1">
      <c r="A35" s="19" t="s">
        <v>44</v>
      </c>
      <c r="B35" s="66" t="s">
        <v>110</v>
      </c>
      <c r="C35" s="36">
        <f t="shared" si="5"/>
        <v>0</v>
      </c>
      <c r="D35" s="35">
        <f>D36+D37+D38</f>
        <v>0</v>
      </c>
      <c r="E35" s="35">
        <f>E36+E37+E38</f>
        <v>0</v>
      </c>
      <c r="F35" s="35">
        <f>F36+F37+F38</f>
        <v>0</v>
      </c>
      <c r="G35" s="35">
        <f>G36+G37+G38</f>
        <v>0</v>
      </c>
      <c r="H35" s="35">
        <f>H36+H37+H38</f>
        <v>0</v>
      </c>
      <c r="I35" s="69" t="s">
        <v>112</v>
      </c>
      <c r="J35" s="69" t="s">
        <v>5</v>
      </c>
      <c r="K35" s="69">
        <v>20</v>
      </c>
      <c r="L35" s="69">
        <v>3550</v>
      </c>
      <c r="M35" s="69">
        <v>20</v>
      </c>
      <c r="N35" s="69">
        <v>20</v>
      </c>
      <c r="O35" s="69">
        <v>20</v>
      </c>
      <c r="P35" s="69">
        <v>20</v>
      </c>
    </row>
    <row r="36" spans="1:16" ht="21.75" customHeight="1">
      <c r="A36" s="23" t="s">
        <v>4</v>
      </c>
      <c r="B36" s="67"/>
      <c r="C36" s="36">
        <f t="shared" si="5"/>
        <v>0</v>
      </c>
      <c r="D36" s="35">
        <v>0</v>
      </c>
      <c r="E36" s="35">
        <v>0</v>
      </c>
      <c r="F36" s="35">
        <v>0</v>
      </c>
      <c r="G36" s="35">
        <v>0</v>
      </c>
      <c r="H36" s="35">
        <v>0</v>
      </c>
      <c r="I36" s="69"/>
      <c r="J36" s="69"/>
      <c r="K36" s="69"/>
      <c r="L36" s="69"/>
      <c r="M36" s="69"/>
      <c r="N36" s="69"/>
      <c r="O36" s="69"/>
      <c r="P36" s="69"/>
    </row>
    <row r="37" spans="1:16" ht="26.25" customHeight="1">
      <c r="A37" s="23" t="s">
        <v>14</v>
      </c>
      <c r="B37" s="67"/>
      <c r="C37" s="36">
        <f>D37+E37+F37+G37+H37</f>
        <v>0</v>
      </c>
      <c r="D37" s="35">
        <v>0</v>
      </c>
      <c r="E37" s="35">
        <v>0</v>
      </c>
      <c r="F37" s="35">
        <v>0</v>
      </c>
      <c r="G37" s="35">
        <v>0</v>
      </c>
      <c r="H37" s="35">
        <v>0</v>
      </c>
      <c r="I37" s="69"/>
      <c r="J37" s="69"/>
      <c r="K37" s="69"/>
      <c r="L37" s="69"/>
      <c r="M37" s="69"/>
      <c r="N37" s="69"/>
      <c r="O37" s="69"/>
      <c r="P37" s="69"/>
    </row>
    <row r="38" spans="1:16" ht="25.5" customHeight="1">
      <c r="A38" s="23" t="s">
        <v>58</v>
      </c>
      <c r="B38" s="68"/>
      <c r="C38" s="36">
        <f>D38+E38+F38+G38+H38</f>
        <v>0</v>
      </c>
      <c r="D38" s="35">
        <v>0</v>
      </c>
      <c r="E38" s="35">
        <v>0</v>
      </c>
      <c r="F38" s="35">
        <v>0</v>
      </c>
      <c r="G38" s="35">
        <v>0</v>
      </c>
      <c r="H38" s="35">
        <v>0</v>
      </c>
      <c r="I38" s="69"/>
      <c r="J38" s="69"/>
      <c r="K38" s="69"/>
      <c r="L38" s="69"/>
      <c r="M38" s="69"/>
      <c r="N38" s="69"/>
      <c r="O38" s="69"/>
      <c r="P38" s="69"/>
    </row>
    <row r="39" spans="1:16" ht="48" customHeight="1">
      <c r="A39" s="24" t="s">
        <v>148</v>
      </c>
      <c r="B39" s="66" t="s">
        <v>110</v>
      </c>
      <c r="C39" s="36">
        <f>SUM(D39:H39)</f>
        <v>56.7</v>
      </c>
      <c r="D39" s="35">
        <f>SUM(D40:D42)</f>
        <v>20</v>
      </c>
      <c r="E39" s="35">
        <f>SUM(E40:E42)</f>
        <v>36.7</v>
      </c>
      <c r="F39" s="35">
        <f>SUM(F40:F42)</f>
        <v>0</v>
      </c>
      <c r="G39" s="35">
        <f>SUM(G40:G42)</f>
        <v>0</v>
      </c>
      <c r="H39" s="35">
        <f>SUM(H40:H42)</f>
        <v>0</v>
      </c>
      <c r="I39" s="69" t="s">
        <v>149</v>
      </c>
      <c r="J39" s="69" t="s">
        <v>142</v>
      </c>
      <c r="K39" s="69">
        <v>5</v>
      </c>
      <c r="L39" s="67">
        <v>5</v>
      </c>
      <c r="M39" s="67">
        <v>10</v>
      </c>
      <c r="N39" s="67">
        <v>0</v>
      </c>
      <c r="O39" s="67">
        <v>0</v>
      </c>
      <c r="P39" s="67">
        <v>0</v>
      </c>
    </row>
    <row r="40" spans="1:16" ht="24.75" customHeight="1">
      <c r="A40" s="23" t="s">
        <v>4</v>
      </c>
      <c r="B40" s="67"/>
      <c r="C40" s="36">
        <f>SUM(D40:H40)</f>
        <v>0</v>
      </c>
      <c r="D40" s="35">
        <v>0</v>
      </c>
      <c r="E40" s="35">
        <v>0</v>
      </c>
      <c r="F40" s="35">
        <v>0</v>
      </c>
      <c r="G40" s="35">
        <v>0</v>
      </c>
      <c r="H40" s="35">
        <v>0</v>
      </c>
      <c r="I40" s="69"/>
      <c r="J40" s="69"/>
      <c r="K40" s="69"/>
      <c r="L40" s="67"/>
      <c r="M40" s="67"/>
      <c r="N40" s="67"/>
      <c r="O40" s="67"/>
      <c r="P40" s="67"/>
    </row>
    <row r="41" spans="1:16" ht="23.25" customHeight="1">
      <c r="A41" s="23" t="s">
        <v>14</v>
      </c>
      <c r="B41" s="67"/>
      <c r="C41" s="36">
        <f>SUM(D41:H41)</f>
        <v>0</v>
      </c>
      <c r="D41" s="35">
        <v>0</v>
      </c>
      <c r="E41" s="35">
        <v>0</v>
      </c>
      <c r="F41" s="35">
        <v>0</v>
      </c>
      <c r="G41" s="35">
        <v>0</v>
      </c>
      <c r="H41" s="35">
        <v>0</v>
      </c>
      <c r="I41" s="69"/>
      <c r="J41" s="69"/>
      <c r="K41" s="69"/>
      <c r="L41" s="67"/>
      <c r="M41" s="67"/>
      <c r="N41" s="67"/>
      <c r="O41" s="67"/>
      <c r="P41" s="67"/>
    </row>
    <row r="42" spans="1:16" ht="19.5" customHeight="1">
      <c r="A42" s="23" t="s">
        <v>58</v>
      </c>
      <c r="B42" s="68"/>
      <c r="C42" s="36">
        <f>SUM(D42:H42)</f>
        <v>56.7</v>
      </c>
      <c r="D42" s="35">
        <v>20</v>
      </c>
      <c r="E42" s="35">
        <v>36.7</v>
      </c>
      <c r="F42" s="35">
        <v>0</v>
      </c>
      <c r="G42" s="35">
        <v>0</v>
      </c>
      <c r="H42" s="35">
        <v>0</v>
      </c>
      <c r="I42" s="69"/>
      <c r="J42" s="69"/>
      <c r="K42" s="69"/>
      <c r="L42" s="68"/>
      <c r="M42" s="68"/>
      <c r="N42" s="68"/>
      <c r="O42" s="68"/>
      <c r="P42" s="68"/>
    </row>
    <row r="43" spans="1:16" ht="27" customHeight="1">
      <c r="A43" s="62" t="s">
        <v>50</v>
      </c>
      <c r="B43" s="63"/>
      <c r="C43" s="34">
        <f aca="true" t="shared" si="6" ref="C43:H43">C44+C45+C46</f>
        <v>918.2</v>
      </c>
      <c r="D43" s="34">
        <f t="shared" si="6"/>
        <v>266.2</v>
      </c>
      <c r="E43" s="34">
        <f t="shared" si="6"/>
        <v>652</v>
      </c>
      <c r="F43" s="34">
        <f t="shared" si="6"/>
        <v>0</v>
      </c>
      <c r="G43" s="34">
        <f t="shared" si="6"/>
        <v>0</v>
      </c>
      <c r="H43" s="34">
        <f t="shared" si="6"/>
        <v>0</v>
      </c>
      <c r="I43" s="20"/>
      <c r="J43" s="20"/>
      <c r="K43" s="20"/>
      <c r="L43" s="20"/>
      <c r="M43" s="20"/>
      <c r="N43" s="20"/>
      <c r="O43" s="17"/>
      <c r="P43" s="17"/>
    </row>
    <row r="44" spans="1:16" ht="15">
      <c r="A44" s="64" t="s">
        <v>4</v>
      </c>
      <c r="B44" s="65"/>
      <c r="C44" s="36">
        <f>D44+E44+F44+G44+H44</f>
        <v>0</v>
      </c>
      <c r="D44" s="35">
        <f aca="true" t="shared" si="7" ref="D44:H45">D48+D52+D56+D60+D64</f>
        <v>0</v>
      </c>
      <c r="E44" s="35">
        <f t="shared" si="7"/>
        <v>0</v>
      </c>
      <c r="F44" s="35">
        <f t="shared" si="7"/>
        <v>0</v>
      </c>
      <c r="G44" s="35">
        <f t="shared" si="7"/>
        <v>0</v>
      </c>
      <c r="H44" s="35">
        <f t="shared" si="7"/>
        <v>0</v>
      </c>
      <c r="I44" s="20"/>
      <c r="J44" s="20"/>
      <c r="K44" s="20"/>
      <c r="L44" s="20"/>
      <c r="M44" s="20"/>
      <c r="N44" s="20"/>
      <c r="O44" s="17"/>
      <c r="P44" s="17"/>
    </row>
    <row r="45" spans="1:16" ht="15">
      <c r="A45" s="64" t="s">
        <v>14</v>
      </c>
      <c r="B45" s="65"/>
      <c r="C45" s="36">
        <f>D45+E45+F45+G45+H45</f>
        <v>0</v>
      </c>
      <c r="D45" s="35">
        <f t="shared" si="7"/>
        <v>0</v>
      </c>
      <c r="E45" s="35">
        <f>E49+E53+E57+E61+E65</f>
        <v>0</v>
      </c>
      <c r="F45" s="35">
        <f t="shared" si="7"/>
        <v>0</v>
      </c>
      <c r="G45" s="35">
        <f t="shared" si="7"/>
        <v>0</v>
      </c>
      <c r="H45" s="35">
        <f t="shared" si="7"/>
        <v>0</v>
      </c>
      <c r="I45" s="20"/>
      <c r="J45" s="20"/>
      <c r="K45" s="20"/>
      <c r="L45" s="20"/>
      <c r="M45" s="20"/>
      <c r="N45" s="20"/>
      <c r="O45" s="17"/>
      <c r="P45" s="17"/>
    </row>
    <row r="46" spans="1:16" ht="15">
      <c r="A46" s="64" t="s">
        <v>58</v>
      </c>
      <c r="B46" s="65"/>
      <c r="C46" s="34">
        <f>D46+E46+F46+G46+H46</f>
        <v>918.2</v>
      </c>
      <c r="D46" s="37">
        <f>D50+D54+D58+D62+D66</f>
        <v>266.2</v>
      </c>
      <c r="E46" s="37">
        <f>E50+E54+E58+E62+E66</f>
        <v>652</v>
      </c>
      <c r="F46" s="37">
        <f>F50+F54+F58+F62+F66</f>
        <v>0</v>
      </c>
      <c r="G46" s="37">
        <f>G50+G54+G58+G62+G66</f>
        <v>0</v>
      </c>
      <c r="H46" s="37">
        <f>H50+H54+H58+H62+H66</f>
        <v>0</v>
      </c>
      <c r="I46" s="20"/>
      <c r="J46" s="20"/>
      <c r="K46" s="20"/>
      <c r="L46" s="20"/>
      <c r="M46" s="20"/>
      <c r="N46" s="20"/>
      <c r="O46" s="17"/>
      <c r="P46" s="17"/>
    </row>
    <row r="47" spans="1:16" ht="50.25" customHeight="1">
      <c r="A47" s="19" t="s">
        <v>90</v>
      </c>
      <c r="B47" s="66" t="s">
        <v>110</v>
      </c>
      <c r="C47" s="36">
        <f aca="true" t="shared" si="8" ref="C47:C74">D47+E47+F47+G47+H47</f>
        <v>363</v>
      </c>
      <c r="D47" s="35">
        <f>D48+D49+D50</f>
        <v>263</v>
      </c>
      <c r="E47" s="35">
        <f>E48+E49+E50</f>
        <v>100</v>
      </c>
      <c r="F47" s="35">
        <f>F48+F49+F50</f>
        <v>0</v>
      </c>
      <c r="G47" s="35">
        <f>G48+G49+G50</f>
        <v>0</v>
      </c>
      <c r="H47" s="35">
        <f>H48+H49+H50</f>
        <v>0</v>
      </c>
      <c r="I47" s="66" t="s">
        <v>61</v>
      </c>
      <c r="J47" s="66" t="s">
        <v>5</v>
      </c>
      <c r="K47" s="66">
        <v>20</v>
      </c>
      <c r="L47" s="66">
        <v>153</v>
      </c>
      <c r="M47" s="66">
        <v>16</v>
      </c>
      <c r="N47" s="66">
        <v>0</v>
      </c>
      <c r="O47" s="69">
        <v>0</v>
      </c>
      <c r="P47" s="69">
        <v>0</v>
      </c>
    </row>
    <row r="48" spans="1:16" ht="15.75" customHeight="1">
      <c r="A48" s="23" t="s">
        <v>4</v>
      </c>
      <c r="B48" s="67"/>
      <c r="C48" s="36">
        <f t="shared" si="8"/>
        <v>0</v>
      </c>
      <c r="D48" s="35">
        <v>0</v>
      </c>
      <c r="E48" s="35">
        <v>0</v>
      </c>
      <c r="F48" s="35">
        <v>0</v>
      </c>
      <c r="G48" s="35">
        <v>0</v>
      </c>
      <c r="H48" s="35">
        <v>0</v>
      </c>
      <c r="I48" s="67"/>
      <c r="J48" s="67"/>
      <c r="K48" s="67"/>
      <c r="L48" s="67"/>
      <c r="M48" s="67"/>
      <c r="N48" s="67"/>
      <c r="O48" s="69"/>
      <c r="P48" s="69"/>
    </row>
    <row r="49" spans="1:16" ht="15.75" customHeight="1">
      <c r="A49" s="23" t="s">
        <v>14</v>
      </c>
      <c r="B49" s="67"/>
      <c r="C49" s="36">
        <f t="shared" si="8"/>
        <v>0</v>
      </c>
      <c r="D49" s="35">
        <v>0</v>
      </c>
      <c r="E49" s="35">
        <v>0</v>
      </c>
      <c r="F49" s="35">
        <v>0</v>
      </c>
      <c r="G49" s="35">
        <v>0</v>
      </c>
      <c r="H49" s="35">
        <v>0</v>
      </c>
      <c r="I49" s="67"/>
      <c r="J49" s="67"/>
      <c r="K49" s="67"/>
      <c r="L49" s="67"/>
      <c r="M49" s="67"/>
      <c r="N49" s="67"/>
      <c r="O49" s="69"/>
      <c r="P49" s="69"/>
    </row>
    <row r="50" spans="1:16" ht="23.25" customHeight="1">
      <c r="A50" s="23" t="s">
        <v>58</v>
      </c>
      <c r="B50" s="68"/>
      <c r="C50" s="36">
        <f t="shared" si="8"/>
        <v>363</v>
      </c>
      <c r="D50" s="35">
        <v>263</v>
      </c>
      <c r="E50" s="35">
        <v>100</v>
      </c>
      <c r="F50" s="35">
        <v>0</v>
      </c>
      <c r="G50" s="35">
        <v>0</v>
      </c>
      <c r="H50" s="35">
        <v>0</v>
      </c>
      <c r="I50" s="67"/>
      <c r="J50" s="67"/>
      <c r="K50" s="67"/>
      <c r="L50" s="68"/>
      <c r="M50" s="67"/>
      <c r="N50" s="67"/>
      <c r="O50" s="69"/>
      <c r="P50" s="69"/>
    </row>
    <row r="51" spans="1:16" ht="42.75" customHeight="1">
      <c r="A51" s="19" t="s">
        <v>105</v>
      </c>
      <c r="B51" s="66" t="s">
        <v>110</v>
      </c>
      <c r="C51" s="36">
        <f t="shared" si="8"/>
        <v>0</v>
      </c>
      <c r="D51" s="35">
        <f>D52+D53+D54</f>
        <v>0</v>
      </c>
      <c r="E51" s="35">
        <f>E52+E53+E54</f>
        <v>0</v>
      </c>
      <c r="F51" s="35">
        <f>F52+F53+F54</f>
        <v>0</v>
      </c>
      <c r="G51" s="35">
        <f>G52+G53+G54</f>
        <v>0</v>
      </c>
      <c r="H51" s="35">
        <f>H52+H53+H54</f>
        <v>0</v>
      </c>
      <c r="I51" s="66" t="s">
        <v>91</v>
      </c>
      <c r="J51" s="66" t="s">
        <v>5</v>
      </c>
      <c r="K51" s="66">
        <v>41</v>
      </c>
      <c r="L51" s="66">
        <v>41</v>
      </c>
      <c r="M51" s="66">
        <v>45</v>
      </c>
      <c r="N51" s="66">
        <v>45</v>
      </c>
      <c r="O51" s="69">
        <v>45</v>
      </c>
      <c r="P51" s="69">
        <v>45</v>
      </c>
    </row>
    <row r="52" spans="1:16" ht="18" customHeight="1">
      <c r="A52" s="23" t="s">
        <v>4</v>
      </c>
      <c r="B52" s="67"/>
      <c r="C52" s="36">
        <f t="shared" si="8"/>
        <v>0</v>
      </c>
      <c r="D52" s="35">
        <v>0</v>
      </c>
      <c r="E52" s="35">
        <v>0</v>
      </c>
      <c r="F52" s="35">
        <v>0</v>
      </c>
      <c r="G52" s="35">
        <v>0</v>
      </c>
      <c r="H52" s="35">
        <v>0</v>
      </c>
      <c r="I52" s="67"/>
      <c r="J52" s="67"/>
      <c r="K52" s="67"/>
      <c r="L52" s="67"/>
      <c r="M52" s="67"/>
      <c r="N52" s="67"/>
      <c r="O52" s="69"/>
      <c r="P52" s="69"/>
    </row>
    <row r="53" spans="1:16" ht="18" customHeight="1">
      <c r="A53" s="23" t="s">
        <v>14</v>
      </c>
      <c r="B53" s="67"/>
      <c r="C53" s="36">
        <f t="shared" si="8"/>
        <v>0</v>
      </c>
      <c r="D53" s="35">
        <v>0</v>
      </c>
      <c r="E53" s="35">
        <v>0</v>
      </c>
      <c r="F53" s="35">
        <v>0</v>
      </c>
      <c r="G53" s="35">
        <v>0</v>
      </c>
      <c r="H53" s="35">
        <v>0</v>
      </c>
      <c r="I53" s="67"/>
      <c r="J53" s="67"/>
      <c r="K53" s="67"/>
      <c r="L53" s="67"/>
      <c r="M53" s="67"/>
      <c r="N53" s="67"/>
      <c r="O53" s="69"/>
      <c r="P53" s="69"/>
    </row>
    <row r="54" spans="1:16" ht="24.75" customHeight="1">
      <c r="A54" s="23" t="s">
        <v>58</v>
      </c>
      <c r="B54" s="68"/>
      <c r="C54" s="36">
        <f t="shared" si="8"/>
        <v>0</v>
      </c>
      <c r="D54" s="35">
        <v>0</v>
      </c>
      <c r="E54" s="35">
        <v>0</v>
      </c>
      <c r="F54" s="35">
        <v>0</v>
      </c>
      <c r="G54" s="35">
        <v>0</v>
      </c>
      <c r="H54" s="35">
        <v>0</v>
      </c>
      <c r="I54" s="67"/>
      <c r="J54" s="67"/>
      <c r="K54" s="67"/>
      <c r="L54" s="68"/>
      <c r="M54" s="67"/>
      <c r="N54" s="67"/>
      <c r="O54" s="69"/>
      <c r="P54" s="69"/>
    </row>
    <row r="55" spans="1:16" ht="33.75" customHeight="1">
      <c r="A55" s="23" t="s">
        <v>18</v>
      </c>
      <c r="B55" s="66" t="s">
        <v>110</v>
      </c>
      <c r="C55" s="36">
        <f t="shared" si="8"/>
        <v>3.2</v>
      </c>
      <c r="D55" s="35">
        <f>D56+D57+D58</f>
        <v>3.2</v>
      </c>
      <c r="E55" s="35">
        <f>E56+E57+E58</f>
        <v>0</v>
      </c>
      <c r="F55" s="35">
        <f>F56+F57+F58</f>
        <v>0</v>
      </c>
      <c r="G55" s="35">
        <f>G56+G57+G58</f>
        <v>0</v>
      </c>
      <c r="H55" s="35">
        <f>H56+H57+H58</f>
        <v>0</v>
      </c>
      <c r="I55" s="66" t="s">
        <v>62</v>
      </c>
      <c r="J55" s="69" t="s">
        <v>5</v>
      </c>
      <c r="K55" s="69">
        <v>10</v>
      </c>
      <c r="L55" s="69">
        <v>11</v>
      </c>
      <c r="M55" s="69">
        <v>10</v>
      </c>
      <c r="N55" s="66">
        <v>10</v>
      </c>
      <c r="O55" s="69">
        <v>10</v>
      </c>
      <c r="P55" s="69">
        <v>10</v>
      </c>
    </row>
    <row r="56" spans="1:16" ht="17.25" customHeight="1">
      <c r="A56" s="23" t="s">
        <v>4</v>
      </c>
      <c r="B56" s="67"/>
      <c r="C56" s="36">
        <f t="shared" si="8"/>
        <v>0</v>
      </c>
      <c r="D56" s="35">
        <v>0</v>
      </c>
      <c r="E56" s="35">
        <v>0</v>
      </c>
      <c r="F56" s="35">
        <v>0</v>
      </c>
      <c r="G56" s="35">
        <v>0</v>
      </c>
      <c r="H56" s="35">
        <v>0</v>
      </c>
      <c r="I56" s="67"/>
      <c r="J56" s="69"/>
      <c r="K56" s="69"/>
      <c r="L56" s="69"/>
      <c r="M56" s="69"/>
      <c r="N56" s="67"/>
      <c r="O56" s="69"/>
      <c r="P56" s="69"/>
    </row>
    <row r="57" spans="1:16" ht="15.75" customHeight="1">
      <c r="A57" s="23" t="s">
        <v>14</v>
      </c>
      <c r="B57" s="67"/>
      <c r="C57" s="36">
        <f t="shared" si="8"/>
        <v>0</v>
      </c>
      <c r="D57" s="35">
        <v>0</v>
      </c>
      <c r="E57" s="35">
        <v>0</v>
      </c>
      <c r="F57" s="35">
        <v>0</v>
      </c>
      <c r="G57" s="35">
        <v>0</v>
      </c>
      <c r="H57" s="35">
        <v>0</v>
      </c>
      <c r="I57" s="67"/>
      <c r="J57" s="69"/>
      <c r="K57" s="69"/>
      <c r="L57" s="69"/>
      <c r="M57" s="69"/>
      <c r="N57" s="67"/>
      <c r="O57" s="69"/>
      <c r="P57" s="69"/>
    </row>
    <row r="58" spans="1:16" ht="36.75" customHeight="1">
      <c r="A58" s="23" t="s">
        <v>58</v>
      </c>
      <c r="B58" s="68"/>
      <c r="C58" s="36">
        <f t="shared" si="8"/>
        <v>3.2</v>
      </c>
      <c r="D58" s="35">
        <v>3.2</v>
      </c>
      <c r="E58" s="35">
        <v>0</v>
      </c>
      <c r="F58" s="35">
        <v>0</v>
      </c>
      <c r="G58" s="35">
        <v>0</v>
      </c>
      <c r="H58" s="35">
        <v>0</v>
      </c>
      <c r="I58" s="67"/>
      <c r="J58" s="69"/>
      <c r="K58" s="69"/>
      <c r="L58" s="69"/>
      <c r="M58" s="69"/>
      <c r="N58" s="67"/>
      <c r="O58" s="66"/>
      <c r="P58" s="66"/>
    </row>
    <row r="59" spans="1:16" ht="42.75" customHeight="1">
      <c r="A59" s="24" t="s">
        <v>152</v>
      </c>
      <c r="B59" s="66" t="s">
        <v>110</v>
      </c>
      <c r="C59" s="36">
        <f aca="true" t="shared" si="9" ref="C59:H59">SUM(C60:C62)</f>
        <v>507</v>
      </c>
      <c r="D59" s="36">
        <f t="shared" si="9"/>
        <v>0</v>
      </c>
      <c r="E59" s="36">
        <f t="shared" si="9"/>
        <v>507</v>
      </c>
      <c r="F59" s="36">
        <f t="shared" si="9"/>
        <v>0</v>
      </c>
      <c r="G59" s="36">
        <f t="shared" si="9"/>
        <v>0</v>
      </c>
      <c r="H59" s="36">
        <f t="shared" si="9"/>
        <v>0</v>
      </c>
      <c r="I59" s="66" t="s">
        <v>141</v>
      </c>
      <c r="J59" s="69" t="s">
        <v>142</v>
      </c>
      <c r="K59" s="69">
        <v>1</v>
      </c>
      <c r="L59" s="69">
        <v>0</v>
      </c>
      <c r="M59" s="69">
        <v>1</v>
      </c>
      <c r="N59" s="66">
        <v>0</v>
      </c>
      <c r="O59" s="66">
        <v>0</v>
      </c>
      <c r="P59" s="66">
        <v>0</v>
      </c>
    </row>
    <row r="60" spans="1:16" ht="15" customHeight="1">
      <c r="A60" s="23" t="s">
        <v>4</v>
      </c>
      <c r="B60" s="67"/>
      <c r="C60" s="36">
        <v>0</v>
      </c>
      <c r="D60" s="35">
        <v>0</v>
      </c>
      <c r="E60" s="35">
        <v>0</v>
      </c>
      <c r="F60" s="35">
        <v>0</v>
      </c>
      <c r="G60" s="35">
        <v>0</v>
      </c>
      <c r="H60" s="35">
        <v>0</v>
      </c>
      <c r="I60" s="67"/>
      <c r="J60" s="69"/>
      <c r="K60" s="69"/>
      <c r="L60" s="69"/>
      <c r="M60" s="69"/>
      <c r="N60" s="67"/>
      <c r="O60" s="67"/>
      <c r="P60" s="67"/>
    </row>
    <row r="61" spans="1:16" ht="15" customHeight="1">
      <c r="A61" s="23" t="s">
        <v>14</v>
      </c>
      <c r="B61" s="67"/>
      <c r="C61" s="36">
        <v>0</v>
      </c>
      <c r="D61" s="35">
        <v>0</v>
      </c>
      <c r="E61" s="35">
        <v>0</v>
      </c>
      <c r="F61" s="35">
        <v>0</v>
      </c>
      <c r="G61" s="35">
        <v>0</v>
      </c>
      <c r="H61" s="35">
        <v>0</v>
      </c>
      <c r="I61" s="67"/>
      <c r="J61" s="69"/>
      <c r="K61" s="69"/>
      <c r="L61" s="69"/>
      <c r="M61" s="69"/>
      <c r="N61" s="67"/>
      <c r="O61" s="67"/>
      <c r="P61" s="67"/>
    </row>
    <row r="62" spans="1:16" ht="30" customHeight="1">
      <c r="A62" s="23" t="s">
        <v>58</v>
      </c>
      <c r="B62" s="68"/>
      <c r="C62" s="36">
        <f>SUM(D62:H62)</f>
        <v>507</v>
      </c>
      <c r="D62" s="35">
        <v>0</v>
      </c>
      <c r="E62" s="35">
        <v>507</v>
      </c>
      <c r="F62" s="35">
        <v>0</v>
      </c>
      <c r="G62" s="35">
        <v>0</v>
      </c>
      <c r="H62" s="35">
        <v>0</v>
      </c>
      <c r="I62" s="67"/>
      <c r="J62" s="69"/>
      <c r="K62" s="69"/>
      <c r="L62" s="69"/>
      <c r="M62" s="69"/>
      <c r="N62" s="68"/>
      <c r="O62" s="68"/>
      <c r="P62" s="68"/>
    </row>
    <row r="63" spans="1:16" ht="44.25" customHeight="1">
      <c r="A63" s="24" t="s">
        <v>153</v>
      </c>
      <c r="B63" s="66" t="s">
        <v>110</v>
      </c>
      <c r="C63" s="36">
        <f>SUM(D63:H63)</f>
        <v>45</v>
      </c>
      <c r="D63" s="35">
        <f>SUM(D64:D66)</f>
        <v>0</v>
      </c>
      <c r="E63" s="35">
        <f>SUM(E64:E66)</f>
        <v>45</v>
      </c>
      <c r="F63" s="35">
        <f>SUM(F64:F66)</f>
        <v>0</v>
      </c>
      <c r="G63" s="35">
        <f>SUM(G64:G66)</f>
        <v>0</v>
      </c>
      <c r="H63" s="35">
        <f>SUM(H64:H66)</f>
        <v>0</v>
      </c>
      <c r="I63" s="66" t="s">
        <v>143</v>
      </c>
      <c r="J63" s="69" t="s">
        <v>142</v>
      </c>
      <c r="K63" s="69">
        <v>6</v>
      </c>
      <c r="L63" s="69">
        <v>0</v>
      </c>
      <c r="M63" s="69">
        <v>10</v>
      </c>
      <c r="N63" s="66">
        <v>0</v>
      </c>
      <c r="O63" s="66">
        <v>0</v>
      </c>
      <c r="P63" s="66">
        <v>0</v>
      </c>
    </row>
    <row r="64" spans="1:16" ht="15" customHeight="1">
      <c r="A64" s="23" t="s">
        <v>4</v>
      </c>
      <c r="B64" s="67"/>
      <c r="C64" s="36">
        <f>SUM(D64:H64)</f>
        <v>0</v>
      </c>
      <c r="D64" s="35">
        <v>0</v>
      </c>
      <c r="E64" s="35">
        <v>0</v>
      </c>
      <c r="F64" s="35">
        <v>0</v>
      </c>
      <c r="G64" s="35">
        <v>0</v>
      </c>
      <c r="H64" s="35">
        <v>0</v>
      </c>
      <c r="I64" s="67"/>
      <c r="J64" s="69"/>
      <c r="K64" s="69"/>
      <c r="L64" s="69"/>
      <c r="M64" s="69"/>
      <c r="N64" s="67"/>
      <c r="O64" s="67"/>
      <c r="P64" s="67"/>
    </row>
    <row r="65" spans="1:16" ht="15" customHeight="1">
      <c r="A65" s="23" t="s">
        <v>14</v>
      </c>
      <c r="B65" s="67"/>
      <c r="C65" s="36">
        <f>SUM(D65:H65)</f>
        <v>0</v>
      </c>
      <c r="D65" s="35">
        <v>0</v>
      </c>
      <c r="E65" s="35">
        <v>0</v>
      </c>
      <c r="F65" s="35">
        <v>0</v>
      </c>
      <c r="G65" s="35">
        <v>0</v>
      </c>
      <c r="H65" s="35">
        <v>0</v>
      </c>
      <c r="I65" s="67"/>
      <c r="J65" s="69"/>
      <c r="K65" s="69"/>
      <c r="L65" s="69"/>
      <c r="M65" s="69"/>
      <c r="N65" s="67"/>
      <c r="O65" s="67"/>
      <c r="P65" s="67"/>
    </row>
    <row r="66" spans="1:16" ht="29.25" customHeight="1">
      <c r="A66" s="23" t="s">
        <v>58</v>
      </c>
      <c r="B66" s="68"/>
      <c r="C66" s="36">
        <f>SUM(D66:H66)</f>
        <v>45</v>
      </c>
      <c r="D66" s="35">
        <v>0</v>
      </c>
      <c r="E66" s="35">
        <v>45</v>
      </c>
      <c r="F66" s="35"/>
      <c r="G66" s="35"/>
      <c r="H66" s="35"/>
      <c r="I66" s="67"/>
      <c r="J66" s="69"/>
      <c r="K66" s="69"/>
      <c r="L66" s="69"/>
      <c r="M66" s="69"/>
      <c r="N66" s="68"/>
      <c r="O66" s="68"/>
      <c r="P66" s="68"/>
    </row>
    <row r="67" spans="1:16" ht="30.75" customHeight="1">
      <c r="A67" s="62" t="s">
        <v>19</v>
      </c>
      <c r="B67" s="63"/>
      <c r="C67" s="34">
        <f t="shared" si="8"/>
        <v>9633.900000000001</v>
      </c>
      <c r="D67" s="37">
        <f>D68+D69+D70</f>
        <v>8461.7</v>
      </c>
      <c r="E67" s="37">
        <f>E68+E69+E70</f>
        <v>1172.2</v>
      </c>
      <c r="F67" s="37">
        <f>F71+F75+F79+F83</f>
        <v>0</v>
      </c>
      <c r="G67" s="37">
        <f>G71+G75+G79+G83</f>
        <v>0</v>
      </c>
      <c r="H67" s="37">
        <f>H71+H75+H79+H83</f>
        <v>0</v>
      </c>
      <c r="I67" s="20"/>
      <c r="J67" s="20"/>
      <c r="K67" s="20"/>
      <c r="L67" s="20"/>
      <c r="M67" s="20"/>
      <c r="N67" s="20"/>
      <c r="O67" s="17"/>
      <c r="P67" s="17"/>
    </row>
    <row r="68" spans="1:16" ht="26.25" customHeight="1">
      <c r="A68" s="64" t="s">
        <v>4</v>
      </c>
      <c r="B68" s="65"/>
      <c r="C68" s="36">
        <f t="shared" si="8"/>
        <v>0</v>
      </c>
      <c r="D68" s="35">
        <f aca="true" t="shared" si="10" ref="D68:H69">D72+D76+D80+D84</f>
        <v>0</v>
      </c>
      <c r="E68" s="35">
        <f t="shared" si="10"/>
        <v>0</v>
      </c>
      <c r="F68" s="35">
        <f t="shared" si="10"/>
        <v>0</v>
      </c>
      <c r="G68" s="35">
        <f t="shared" si="10"/>
        <v>0</v>
      </c>
      <c r="H68" s="35">
        <f t="shared" si="10"/>
        <v>0</v>
      </c>
      <c r="I68" s="20"/>
      <c r="J68" s="20"/>
      <c r="K68" s="20"/>
      <c r="L68" s="20"/>
      <c r="M68" s="20"/>
      <c r="N68" s="20"/>
      <c r="O68" s="17"/>
      <c r="P68" s="17"/>
    </row>
    <row r="69" spans="1:16" ht="27" customHeight="1">
      <c r="A69" s="64" t="s">
        <v>14</v>
      </c>
      <c r="B69" s="65"/>
      <c r="C69" s="36">
        <f t="shared" si="8"/>
        <v>4291.5</v>
      </c>
      <c r="D69" s="35">
        <f t="shared" si="10"/>
        <v>4291.5</v>
      </c>
      <c r="E69" s="35">
        <f t="shared" si="10"/>
        <v>0</v>
      </c>
      <c r="F69" s="35">
        <f t="shared" si="10"/>
        <v>0</v>
      </c>
      <c r="G69" s="35">
        <f t="shared" si="10"/>
        <v>0</v>
      </c>
      <c r="H69" s="35">
        <f t="shared" si="10"/>
        <v>0</v>
      </c>
      <c r="I69" s="20"/>
      <c r="J69" s="20"/>
      <c r="K69" s="20"/>
      <c r="L69" s="20"/>
      <c r="M69" s="20"/>
      <c r="N69" s="20"/>
      <c r="O69" s="17"/>
      <c r="P69" s="17"/>
    </row>
    <row r="70" spans="1:16" ht="33.75" customHeight="1">
      <c r="A70" s="64" t="s">
        <v>58</v>
      </c>
      <c r="B70" s="65"/>
      <c r="C70" s="34">
        <f>D70+E70+F70+G70+H70</f>
        <v>5342.4</v>
      </c>
      <c r="D70" s="37">
        <f>D74+D78+D82+D86</f>
        <v>4170.2</v>
      </c>
      <c r="E70" s="37">
        <f>E74+E78+E82+E86</f>
        <v>1172.2</v>
      </c>
      <c r="F70" s="37">
        <f>F74+F78+F82+F86</f>
        <v>0</v>
      </c>
      <c r="G70" s="37">
        <f>G74+G78+G82+G86</f>
        <v>0</v>
      </c>
      <c r="H70" s="37">
        <f>H74+H78+H82+H86</f>
        <v>0</v>
      </c>
      <c r="I70" s="20"/>
      <c r="J70" s="20"/>
      <c r="K70" s="20"/>
      <c r="L70" s="20"/>
      <c r="M70" s="20"/>
      <c r="N70" s="20"/>
      <c r="O70" s="17"/>
      <c r="P70" s="17"/>
    </row>
    <row r="71" spans="1:16" ht="48.75" customHeight="1">
      <c r="A71" s="19" t="s">
        <v>57</v>
      </c>
      <c r="B71" s="66" t="s">
        <v>110</v>
      </c>
      <c r="C71" s="34">
        <f>D71+E71+F71+G71+H71</f>
        <v>1906.8000000000002</v>
      </c>
      <c r="D71" s="37">
        <f>D72+D73+D74</f>
        <v>734.6</v>
      </c>
      <c r="E71" s="37">
        <f>SUM(E72:E74)</f>
        <v>1172.2</v>
      </c>
      <c r="F71" s="37">
        <f>F72+F73+F74</f>
        <v>0</v>
      </c>
      <c r="G71" s="37">
        <f>G72+G73+G74</f>
        <v>0</v>
      </c>
      <c r="H71" s="37">
        <f>H72+H73+H74</f>
        <v>0</v>
      </c>
      <c r="I71" s="66" t="s">
        <v>92</v>
      </c>
      <c r="J71" s="66" t="s">
        <v>5</v>
      </c>
      <c r="K71" s="70" t="s">
        <v>137</v>
      </c>
      <c r="L71" s="72">
        <v>5</v>
      </c>
      <c r="M71" s="70" t="s">
        <v>150</v>
      </c>
      <c r="N71" s="70" t="s">
        <v>34</v>
      </c>
      <c r="O71" s="69">
        <v>0</v>
      </c>
      <c r="P71" s="69">
        <v>0</v>
      </c>
    </row>
    <row r="72" spans="1:16" ht="16.5" customHeight="1">
      <c r="A72" s="23" t="s">
        <v>4</v>
      </c>
      <c r="B72" s="67"/>
      <c r="C72" s="36">
        <f t="shared" si="8"/>
        <v>0</v>
      </c>
      <c r="D72" s="35">
        <v>0</v>
      </c>
      <c r="E72" s="35">
        <v>0</v>
      </c>
      <c r="F72" s="35">
        <v>0</v>
      </c>
      <c r="G72" s="35">
        <v>0</v>
      </c>
      <c r="H72" s="35">
        <v>0</v>
      </c>
      <c r="I72" s="67"/>
      <c r="J72" s="67"/>
      <c r="K72" s="71"/>
      <c r="L72" s="71"/>
      <c r="M72" s="71"/>
      <c r="N72" s="71"/>
      <c r="O72" s="69"/>
      <c r="P72" s="69"/>
    </row>
    <row r="73" spans="1:16" ht="21.75" customHeight="1">
      <c r="A73" s="23" t="s">
        <v>14</v>
      </c>
      <c r="B73" s="67"/>
      <c r="C73" s="36">
        <f t="shared" si="8"/>
        <v>0</v>
      </c>
      <c r="D73" s="35">
        <v>0</v>
      </c>
      <c r="E73" s="35">
        <v>0</v>
      </c>
      <c r="F73" s="35">
        <v>0</v>
      </c>
      <c r="G73" s="35">
        <v>0</v>
      </c>
      <c r="H73" s="35">
        <v>0</v>
      </c>
      <c r="I73" s="67"/>
      <c r="J73" s="67"/>
      <c r="K73" s="71"/>
      <c r="L73" s="71"/>
      <c r="M73" s="71"/>
      <c r="N73" s="71"/>
      <c r="O73" s="69"/>
      <c r="P73" s="69"/>
    </row>
    <row r="74" spans="1:16" ht="19.5" customHeight="1">
      <c r="A74" s="23" t="s">
        <v>58</v>
      </c>
      <c r="B74" s="68"/>
      <c r="C74" s="36">
        <f t="shared" si="8"/>
        <v>1906.8000000000002</v>
      </c>
      <c r="D74" s="35">
        <v>734.6</v>
      </c>
      <c r="E74" s="35">
        <v>1172.2</v>
      </c>
      <c r="F74" s="35">
        <v>0</v>
      </c>
      <c r="G74" s="35">
        <v>0</v>
      </c>
      <c r="H74" s="35">
        <v>0</v>
      </c>
      <c r="I74" s="67"/>
      <c r="J74" s="67"/>
      <c r="K74" s="71"/>
      <c r="L74" s="73"/>
      <c r="M74" s="71"/>
      <c r="N74" s="71"/>
      <c r="O74" s="69"/>
      <c r="P74" s="69"/>
    </row>
    <row r="75" spans="1:16" ht="48" customHeight="1">
      <c r="A75" s="19" t="s">
        <v>56</v>
      </c>
      <c r="B75" s="66" t="s">
        <v>110</v>
      </c>
      <c r="C75" s="34">
        <f>D75+E75+F75+G75+H75</f>
        <v>3172.4</v>
      </c>
      <c r="D75" s="34">
        <f>D76+D77+D78</f>
        <v>3172.4</v>
      </c>
      <c r="E75" s="34">
        <f>E76+E77+E78</f>
        <v>0</v>
      </c>
      <c r="F75" s="34">
        <f>F76+F77+F78</f>
        <v>0</v>
      </c>
      <c r="G75" s="34">
        <f>G76+G77+G78</f>
        <v>0</v>
      </c>
      <c r="H75" s="34">
        <f>H76+H77+H78</f>
        <v>0</v>
      </c>
      <c r="I75" s="66" t="s">
        <v>93</v>
      </c>
      <c r="J75" s="66" t="s">
        <v>5</v>
      </c>
      <c r="K75" s="66">
        <v>1</v>
      </c>
      <c r="L75" s="66">
        <v>1</v>
      </c>
      <c r="M75" s="66">
        <v>0</v>
      </c>
      <c r="N75" s="66">
        <v>0</v>
      </c>
      <c r="O75" s="66">
        <v>0</v>
      </c>
      <c r="P75" s="66">
        <v>0</v>
      </c>
    </row>
    <row r="76" spans="1:16" ht="15" customHeight="1">
      <c r="A76" s="23" t="s">
        <v>4</v>
      </c>
      <c r="B76" s="67"/>
      <c r="C76" s="36">
        <v>0</v>
      </c>
      <c r="D76" s="35">
        <v>0</v>
      </c>
      <c r="E76" s="35">
        <v>0</v>
      </c>
      <c r="F76" s="35">
        <v>0</v>
      </c>
      <c r="G76" s="35">
        <v>0</v>
      </c>
      <c r="H76" s="35">
        <v>0</v>
      </c>
      <c r="I76" s="67"/>
      <c r="J76" s="67"/>
      <c r="K76" s="67"/>
      <c r="L76" s="67"/>
      <c r="M76" s="67"/>
      <c r="N76" s="67"/>
      <c r="O76" s="67"/>
      <c r="P76" s="67"/>
    </row>
    <row r="77" spans="1:16" ht="15" customHeight="1">
      <c r="A77" s="23" t="s">
        <v>14</v>
      </c>
      <c r="B77" s="67"/>
      <c r="C77" s="36">
        <v>0</v>
      </c>
      <c r="D77" s="35">
        <v>0</v>
      </c>
      <c r="E77" s="35">
        <v>0</v>
      </c>
      <c r="F77" s="35">
        <v>0</v>
      </c>
      <c r="G77" s="35">
        <v>0</v>
      </c>
      <c r="H77" s="35">
        <v>0</v>
      </c>
      <c r="I77" s="67"/>
      <c r="J77" s="67"/>
      <c r="K77" s="67"/>
      <c r="L77" s="67"/>
      <c r="M77" s="67"/>
      <c r="N77" s="67"/>
      <c r="O77" s="67"/>
      <c r="P77" s="67"/>
    </row>
    <row r="78" spans="1:16" ht="15" customHeight="1">
      <c r="A78" s="23" t="s">
        <v>58</v>
      </c>
      <c r="B78" s="68"/>
      <c r="C78" s="36">
        <f>D78</f>
        <v>3172.4</v>
      </c>
      <c r="D78" s="35">
        <v>3172.4</v>
      </c>
      <c r="E78" s="35">
        <v>0</v>
      </c>
      <c r="F78" s="35">
        <v>0</v>
      </c>
      <c r="G78" s="35">
        <v>0</v>
      </c>
      <c r="H78" s="35">
        <v>0</v>
      </c>
      <c r="I78" s="68"/>
      <c r="J78" s="68"/>
      <c r="K78" s="68"/>
      <c r="L78" s="68"/>
      <c r="M78" s="68"/>
      <c r="N78" s="68"/>
      <c r="O78" s="68"/>
      <c r="P78" s="68"/>
    </row>
    <row r="79" spans="1:247" ht="47.25" customHeight="1">
      <c r="A79" s="19" t="s">
        <v>111</v>
      </c>
      <c r="B79" s="66" t="s">
        <v>110</v>
      </c>
      <c r="C79" s="34">
        <f>+D79+E79+F79+G79+V79</f>
        <v>4554.7</v>
      </c>
      <c r="D79" s="34">
        <f>+D80+D81+D82</f>
        <v>4554.7</v>
      </c>
      <c r="E79" s="34">
        <f>+E80+E81+E82</f>
        <v>0</v>
      </c>
      <c r="F79" s="34">
        <f>+F80+F81+F82</f>
        <v>0</v>
      </c>
      <c r="G79" s="34">
        <f>+G80+G81+G82</f>
        <v>0</v>
      </c>
      <c r="H79" s="34">
        <f>+H80+H81+H82</f>
        <v>0</v>
      </c>
      <c r="I79" s="66" t="s">
        <v>109</v>
      </c>
      <c r="J79" s="66" t="s">
        <v>5</v>
      </c>
      <c r="K79" s="66">
        <v>1</v>
      </c>
      <c r="L79" s="66">
        <v>1</v>
      </c>
      <c r="M79" s="66">
        <v>0</v>
      </c>
      <c r="N79" s="66">
        <v>0</v>
      </c>
      <c r="O79" s="66">
        <v>0</v>
      </c>
      <c r="P79" s="66">
        <v>0</v>
      </c>
      <c r="Q79" s="74"/>
      <c r="R79" s="4"/>
      <c r="S79" s="13"/>
      <c r="T79" s="4"/>
      <c r="U79" s="13"/>
      <c r="V79" s="4"/>
      <c r="W79" s="13"/>
      <c r="X79" s="4"/>
      <c r="Y79" s="13"/>
      <c r="Z79" s="4"/>
      <c r="AA79" s="13"/>
      <c r="AB79" s="4"/>
      <c r="AC79" s="13"/>
      <c r="AD79" s="4"/>
      <c r="AE79" s="13"/>
      <c r="AF79" s="4"/>
      <c r="AG79" s="13"/>
      <c r="AH79" s="4"/>
      <c r="AI79" s="13"/>
      <c r="AJ79" s="4"/>
      <c r="AK79" s="13"/>
      <c r="AL79" s="4"/>
      <c r="AM79" s="13"/>
      <c r="AN79" s="4"/>
      <c r="AO79" s="13"/>
      <c r="AP79" s="4"/>
      <c r="AQ79" s="13"/>
      <c r="AR79" s="4"/>
      <c r="AS79" s="13"/>
      <c r="AT79" s="4"/>
      <c r="AU79" s="13"/>
      <c r="AV79" s="4"/>
      <c r="AW79" s="13"/>
      <c r="AX79" s="4"/>
      <c r="AY79" s="13"/>
      <c r="AZ79" s="4"/>
      <c r="BA79" s="13"/>
      <c r="BB79" s="4"/>
      <c r="BC79" s="13"/>
      <c r="BD79" s="4"/>
      <c r="BE79" s="13"/>
      <c r="BF79" s="4"/>
      <c r="BG79" s="13"/>
      <c r="BH79" s="4"/>
      <c r="BI79" s="13"/>
      <c r="BJ79" s="4"/>
      <c r="BK79" s="13"/>
      <c r="BL79" s="4"/>
      <c r="BM79" s="13"/>
      <c r="BN79" s="4"/>
      <c r="BO79" s="13"/>
      <c r="BP79" s="4"/>
      <c r="BQ79" s="13"/>
      <c r="BR79" s="4"/>
      <c r="BS79" s="13"/>
      <c r="BT79" s="4"/>
      <c r="BU79" s="13"/>
      <c r="BV79" s="4"/>
      <c r="BW79" s="13"/>
      <c r="BX79" s="4"/>
      <c r="BY79" s="13"/>
      <c r="BZ79" s="4"/>
      <c r="CA79" s="13"/>
      <c r="CB79" s="4"/>
      <c r="CC79" s="13"/>
      <c r="CD79" s="4"/>
      <c r="CE79" s="13"/>
      <c r="CF79" s="4"/>
      <c r="CG79" s="13"/>
      <c r="CH79" s="4"/>
      <c r="CI79" s="13"/>
      <c r="CJ79" s="4"/>
      <c r="CK79" s="13"/>
      <c r="CL79" s="4"/>
      <c r="CM79" s="13"/>
      <c r="CN79" s="4"/>
      <c r="CO79" s="13"/>
      <c r="CP79" s="4"/>
      <c r="CQ79" s="13"/>
      <c r="CR79" s="4"/>
      <c r="CS79" s="13"/>
      <c r="CT79" s="4"/>
      <c r="CU79" s="13"/>
      <c r="CV79" s="4"/>
      <c r="CW79" s="13"/>
      <c r="CX79" s="4"/>
      <c r="CY79" s="13"/>
      <c r="CZ79" s="4"/>
      <c r="DA79" s="13"/>
      <c r="DB79" s="4"/>
      <c r="DC79" s="13"/>
      <c r="DD79" s="4"/>
      <c r="DE79" s="13"/>
      <c r="DF79" s="4"/>
      <c r="DG79" s="13"/>
      <c r="DH79" s="4"/>
      <c r="DI79" s="13"/>
      <c r="DJ79" s="4"/>
      <c r="DK79" s="13"/>
      <c r="DL79" s="4"/>
      <c r="DM79" s="13"/>
      <c r="DN79" s="4"/>
      <c r="DO79" s="13"/>
      <c r="DP79" s="4"/>
      <c r="DQ79" s="13"/>
      <c r="DR79" s="4"/>
      <c r="DS79" s="13"/>
      <c r="DT79" s="4"/>
      <c r="DU79" s="13"/>
      <c r="DV79" s="4"/>
      <c r="DW79" s="13"/>
      <c r="DX79" s="4"/>
      <c r="DY79" s="13"/>
      <c r="DZ79" s="4"/>
      <c r="EA79" s="13"/>
      <c r="EB79" s="4"/>
      <c r="EC79" s="13"/>
      <c r="ED79" s="4"/>
      <c r="EE79" s="13"/>
      <c r="EF79" s="4"/>
      <c r="EG79" s="13"/>
      <c r="EH79" s="4"/>
      <c r="EI79" s="13"/>
      <c r="EJ79" s="4"/>
      <c r="EK79" s="13"/>
      <c r="EL79" s="4"/>
      <c r="EM79" s="13"/>
      <c r="EN79" s="4"/>
      <c r="EO79" s="13"/>
      <c r="EP79" s="4"/>
      <c r="EQ79" s="13"/>
      <c r="ER79" s="4"/>
      <c r="ES79" s="13"/>
      <c r="ET79" s="4"/>
      <c r="EU79" s="13"/>
      <c r="EV79" s="4"/>
      <c r="EW79" s="13"/>
      <c r="EX79" s="4"/>
      <c r="EY79" s="13"/>
      <c r="EZ79" s="4"/>
      <c r="FA79" s="13"/>
      <c r="FB79" s="4"/>
      <c r="FC79" s="13"/>
      <c r="FD79" s="4"/>
      <c r="FE79" s="13"/>
      <c r="FF79" s="4"/>
      <c r="FG79" s="13"/>
      <c r="FH79" s="4"/>
      <c r="FI79" s="13"/>
      <c r="FJ79" s="4"/>
      <c r="FK79" s="13"/>
      <c r="FL79" s="4"/>
      <c r="FM79" s="13"/>
      <c r="FN79" s="4"/>
      <c r="FO79" s="13"/>
      <c r="FP79" s="4"/>
      <c r="FQ79" s="13"/>
      <c r="FR79" s="4"/>
      <c r="FS79" s="13"/>
      <c r="FT79" s="4"/>
      <c r="FU79" s="13"/>
      <c r="FV79" s="4"/>
      <c r="FW79" s="13"/>
      <c r="FX79" s="4"/>
      <c r="FY79" s="13"/>
      <c r="FZ79" s="4"/>
      <c r="GA79" s="13"/>
      <c r="GB79" s="4"/>
      <c r="GC79" s="13"/>
      <c r="GD79" s="4"/>
      <c r="GE79" s="13"/>
      <c r="GF79" s="4"/>
      <c r="GG79" s="13"/>
      <c r="GH79" s="4"/>
      <c r="GI79" s="13"/>
      <c r="GJ79" s="4"/>
      <c r="GK79" s="13"/>
      <c r="GL79" s="4"/>
      <c r="GM79" s="13"/>
      <c r="GN79" s="4"/>
      <c r="GO79" s="13"/>
      <c r="GP79" s="4"/>
      <c r="GQ79" s="13"/>
      <c r="GR79" s="4"/>
      <c r="GS79" s="13"/>
      <c r="GT79" s="4"/>
      <c r="GU79" s="13"/>
      <c r="GV79" s="4"/>
      <c r="GW79" s="13"/>
      <c r="GX79" s="4"/>
      <c r="GY79" s="13"/>
      <c r="GZ79" s="4"/>
      <c r="HA79" s="13"/>
      <c r="HB79" s="4"/>
      <c r="HC79" s="13"/>
      <c r="HD79" s="4"/>
      <c r="HE79" s="13"/>
      <c r="HF79" s="4"/>
      <c r="HG79" s="13"/>
      <c r="HH79" s="4"/>
      <c r="HI79" s="13"/>
      <c r="HJ79" s="4"/>
      <c r="HK79" s="13"/>
      <c r="HL79" s="4"/>
      <c r="HM79" s="13"/>
      <c r="HN79" s="4"/>
      <c r="HO79" s="13"/>
      <c r="HP79" s="4"/>
      <c r="HQ79" s="13"/>
      <c r="HR79" s="4"/>
      <c r="HS79" s="13"/>
      <c r="HT79" s="4"/>
      <c r="HU79" s="13"/>
      <c r="HV79" s="4"/>
      <c r="HW79" s="13"/>
      <c r="HX79" s="4"/>
      <c r="HY79" s="13"/>
      <c r="HZ79" s="4"/>
      <c r="IA79" s="13"/>
      <c r="IB79" s="4"/>
      <c r="IC79" s="13"/>
      <c r="ID79" s="4"/>
      <c r="IE79" s="13"/>
      <c r="IF79" s="4"/>
      <c r="IG79" s="13"/>
      <c r="IH79" s="4"/>
      <c r="II79" s="13"/>
      <c r="IJ79" s="4"/>
      <c r="IK79" s="13"/>
      <c r="IL79" s="4"/>
      <c r="IM79" s="14"/>
    </row>
    <row r="80" spans="1:247" ht="15" customHeight="1">
      <c r="A80" s="23" t="s">
        <v>4</v>
      </c>
      <c r="B80" s="67"/>
      <c r="C80" s="35">
        <f>+D80+E80+F80+G80+H80</f>
        <v>0</v>
      </c>
      <c r="D80" s="35">
        <v>0</v>
      </c>
      <c r="E80" s="35">
        <v>0</v>
      </c>
      <c r="F80" s="35">
        <v>0</v>
      </c>
      <c r="G80" s="35">
        <v>0</v>
      </c>
      <c r="H80" s="35">
        <v>0</v>
      </c>
      <c r="I80" s="67"/>
      <c r="J80" s="67"/>
      <c r="K80" s="67"/>
      <c r="L80" s="67"/>
      <c r="M80" s="67"/>
      <c r="N80" s="67"/>
      <c r="O80" s="67"/>
      <c r="P80" s="67"/>
      <c r="Q80" s="75"/>
      <c r="R80" s="15"/>
      <c r="S80" s="4"/>
      <c r="T80" s="15"/>
      <c r="U80" s="4"/>
      <c r="V80" s="15"/>
      <c r="W80" s="4"/>
      <c r="X80" s="15"/>
      <c r="Y80" s="4"/>
      <c r="Z80" s="15"/>
      <c r="AA80" s="4"/>
      <c r="AB80" s="15"/>
      <c r="AC80" s="4"/>
      <c r="AD80" s="15"/>
      <c r="AE80" s="4"/>
      <c r="AF80" s="15"/>
      <c r="AG80" s="4"/>
      <c r="AH80" s="15"/>
      <c r="AI80" s="4"/>
      <c r="AJ80" s="15"/>
      <c r="AK80" s="4"/>
      <c r="AL80" s="15"/>
      <c r="AM80" s="4"/>
      <c r="AN80" s="15"/>
      <c r="AO80" s="4"/>
      <c r="AP80" s="15"/>
      <c r="AQ80" s="4"/>
      <c r="AR80" s="15"/>
      <c r="AS80" s="4"/>
      <c r="AT80" s="15"/>
      <c r="AU80" s="4"/>
      <c r="AV80" s="15"/>
      <c r="AW80" s="4"/>
      <c r="AX80" s="15"/>
      <c r="AY80" s="4"/>
      <c r="AZ80" s="15"/>
      <c r="BA80" s="4"/>
      <c r="BB80" s="15"/>
      <c r="BC80" s="4"/>
      <c r="BD80" s="15"/>
      <c r="BE80" s="4"/>
      <c r="BF80" s="15"/>
      <c r="BG80" s="4"/>
      <c r="BH80" s="15"/>
      <c r="BI80" s="4"/>
      <c r="BJ80" s="15"/>
      <c r="BK80" s="4"/>
      <c r="BL80" s="15"/>
      <c r="BM80" s="4"/>
      <c r="BN80" s="15"/>
      <c r="BO80" s="4"/>
      <c r="BP80" s="15"/>
      <c r="BQ80" s="4"/>
      <c r="BR80" s="15"/>
      <c r="BS80" s="4"/>
      <c r="BT80" s="15"/>
      <c r="BU80" s="4"/>
      <c r="BV80" s="15"/>
      <c r="BW80" s="4"/>
      <c r="BX80" s="15"/>
      <c r="BY80" s="4"/>
      <c r="BZ80" s="15"/>
      <c r="CA80" s="4"/>
      <c r="CB80" s="15"/>
      <c r="CC80" s="4"/>
      <c r="CD80" s="15"/>
      <c r="CE80" s="4"/>
      <c r="CF80" s="15"/>
      <c r="CG80" s="4"/>
      <c r="CH80" s="15"/>
      <c r="CI80" s="4"/>
      <c r="CJ80" s="15"/>
      <c r="CK80" s="4"/>
      <c r="CL80" s="15"/>
      <c r="CM80" s="4"/>
      <c r="CN80" s="15"/>
      <c r="CO80" s="4"/>
      <c r="CP80" s="15"/>
      <c r="CQ80" s="4"/>
      <c r="CR80" s="15"/>
      <c r="CS80" s="4"/>
      <c r="CT80" s="15"/>
      <c r="CU80" s="4"/>
      <c r="CV80" s="15"/>
      <c r="CW80" s="4"/>
      <c r="CX80" s="15"/>
      <c r="CY80" s="4"/>
      <c r="CZ80" s="15"/>
      <c r="DA80" s="4"/>
      <c r="DB80" s="15"/>
      <c r="DC80" s="4"/>
      <c r="DD80" s="15"/>
      <c r="DE80" s="4"/>
      <c r="DF80" s="15"/>
      <c r="DG80" s="4"/>
      <c r="DH80" s="15"/>
      <c r="DI80" s="4"/>
      <c r="DJ80" s="15"/>
      <c r="DK80" s="4"/>
      <c r="DL80" s="15"/>
      <c r="DM80" s="4"/>
      <c r="DN80" s="15"/>
      <c r="DO80" s="4"/>
      <c r="DP80" s="15"/>
      <c r="DQ80" s="4"/>
      <c r="DR80" s="15"/>
      <c r="DS80" s="4"/>
      <c r="DT80" s="15"/>
      <c r="DU80" s="4"/>
      <c r="DV80" s="15"/>
      <c r="DW80" s="4"/>
      <c r="DX80" s="15"/>
      <c r="DY80" s="4"/>
      <c r="DZ80" s="15"/>
      <c r="EA80" s="4"/>
      <c r="EB80" s="15"/>
      <c r="EC80" s="4"/>
      <c r="ED80" s="15"/>
      <c r="EE80" s="4"/>
      <c r="EF80" s="15"/>
      <c r="EG80" s="4"/>
      <c r="EH80" s="15"/>
      <c r="EI80" s="4"/>
      <c r="EJ80" s="15"/>
      <c r="EK80" s="4"/>
      <c r="EL80" s="15"/>
      <c r="EM80" s="4"/>
      <c r="EN80" s="15"/>
      <c r="EO80" s="4"/>
      <c r="EP80" s="15"/>
      <c r="EQ80" s="4"/>
      <c r="ER80" s="15"/>
      <c r="ES80" s="4"/>
      <c r="ET80" s="15"/>
      <c r="EU80" s="4"/>
      <c r="EV80" s="15"/>
      <c r="EW80" s="4"/>
      <c r="EX80" s="15"/>
      <c r="EY80" s="4"/>
      <c r="EZ80" s="15"/>
      <c r="FA80" s="4"/>
      <c r="FB80" s="15"/>
      <c r="FC80" s="4"/>
      <c r="FD80" s="15"/>
      <c r="FE80" s="4"/>
      <c r="FF80" s="15"/>
      <c r="FG80" s="4"/>
      <c r="FH80" s="15"/>
      <c r="FI80" s="4"/>
      <c r="FJ80" s="15"/>
      <c r="FK80" s="4"/>
      <c r="FL80" s="15"/>
      <c r="FM80" s="4"/>
      <c r="FN80" s="15"/>
      <c r="FO80" s="4"/>
      <c r="FP80" s="15"/>
      <c r="FQ80" s="4"/>
      <c r="FR80" s="15"/>
      <c r="FS80" s="4"/>
      <c r="FT80" s="15"/>
      <c r="FU80" s="4"/>
      <c r="FV80" s="15"/>
      <c r="FW80" s="4"/>
      <c r="FX80" s="15"/>
      <c r="FY80" s="4"/>
      <c r="FZ80" s="15"/>
      <c r="GA80" s="4"/>
      <c r="GB80" s="15"/>
      <c r="GC80" s="4"/>
      <c r="GD80" s="15"/>
      <c r="GE80" s="4"/>
      <c r="GF80" s="15"/>
      <c r="GG80" s="4"/>
      <c r="GH80" s="15"/>
      <c r="GI80" s="4"/>
      <c r="GJ80" s="15"/>
      <c r="GK80" s="4"/>
      <c r="GL80" s="15"/>
      <c r="GM80" s="4"/>
      <c r="GN80" s="15"/>
      <c r="GO80" s="4"/>
      <c r="GP80" s="15"/>
      <c r="GQ80" s="4"/>
      <c r="GR80" s="15"/>
      <c r="GS80" s="4"/>
      <c r="GT80" s="15"/>
      <c r="GU80" s="4"/>
      <c r="GV80" s="15"/>
      <c r="GW80" s="4"/>
      <c r="GX80" s="15"/>
      <c r="GY80" s="4"/>
      <c r="GZ80" s="15"/>
      <c r="HA80" s="4"/>
      <c r="HB80" s="15"/>
      <c r="HC80" s="4"/>
      <c r="HD80" s="15"/>
      <c r="HE80" s="4"/>
      <c r="HF80" s="15"/>
      <c r="HG80" s="4"/>
      <c r="HH80" s="15"/>
      <c r="HI80" s="4"/>
      <c r="HJ80" s="15"/>
      <c r="HK80" s="4"/>
      <c r="HL80" s="15"/>
      <c r="HM80" s="4"/>
      <c r="HN80" s="15"/>
      <c r="HO80" s="4"/>
      <c r="HP80" s="15"/>
      <c r="HQ80" s="4"/>
      <c r="HR80" s="15"/>
      <c r="HS80" s="4"/>
      <c r="HT80" s="15"/>
      <c r="HU80" s="4"/>
      <c r="HV80" s="15"/>
      <c r="HW80" s="4"/>
      <c r="HX80" s="15"/>
      <c r="HY80" s="4"/>
      <c r="HZ80" s="15"/>
      <c r="IA80" s="4"/>
      <c r="IB80" s="15"/>
      <c r="IC80" s="4"/>
      <c r="ID80" s="15"/>
      <c r="IE80" s="4"/>
      <c r="IF80" s="15"/>
      <c r="IG80" s="4"/>
      <c r="IH80" s="15"/>
      <c r="II80" s="4"/>
      <c r="IJ80" s="15"/>
      <c r="IK80" s="4"/>
      <c r="IL80" s="15"/>
      <c r="IM80" s="4"/>
    </row>
    <row r="81" spans="1:247" ht="15" customHeight="1">
      <c r="A81" s="23" t="s">
        <v>14</v>
      </c>
      <c r="B81" s="67"/>
      <c r="C81" s="35">
        <f>D81+E81+F81+G81+H81</f>
        <v>4291.5</v>
      </c>
      <c r="D81" s="35">
        <v>4291.5</v>
      </c>
      <c r="E81" s="35">
        <v>0</v>
      </c>
      <c r="F81" s="35">
        <v>0</v>
      </c>
      <c r="G81" s="35">
        <v>0</v>
      </c>
      <c r="H81" s="35">
        <v>0</v>
      </c>
      <c r="I81" s="67"/>
      <c r="J81" s="67"/>
      <c r="K81" s="67"/>
      <c r="L81" s="67"/>
      <c r="M81" s="67"/>
      <c r="N81" s="67"/>
      <c r="O81" s="67"/>
      <c r="P81" s="67"/>
      <c r="Q81" s="75"/>
      <c r="R81" s="15"/>
      <c r="S81" s="4"/>
      <c r="T81" s="15"/>
      <c r="U81" s="4"/>
      <c r="V81" s="15"/>
      <c r="W81" s="4"/>
      <c r="X81" s="15"/>
      <c r="Y81" s="4"/>
      <c r="Z81" s="15"/>
      <c r="AA81" s="4"/>
      <c r="AB81" s="15"/>
      <c r="AC81" s="4"/>
      <c r="AD81" s="15"/>
      <c r="AE81" s="4"/>
      <c r="AF81" s="15"/>
      <c r="AG81" s="4"/>
      <c r="AH81" s="15"/>
      <c r="AI81" s="4"/>
      <c r="AJ81" s="15"/>
      <c r="AK81" s="4"/>
      <c r="AL81" s="15"/>
      <c r="AM81" s="4"/>
      <c r="AN81" s="15"/>
      <c r="AO81" s="4"/>
      <c r="AP81" s="15"/>
      <c r="AQ81" s="4"/>
      <c r="AR81" s="15"/>
      <c r="AS81" s="4"/>
      <c r="AT81" s="15"/>
      <c r="AU81" s="4"/>
      <c r="AV81" s="15"/>
      <c r="AW81" s="4"/>
      <c r="AX81" s="15"/>
      <c r="AY81" s="4"/>
      <c r="AZ81" s="15"/>
      <c r="BA81" s="4"/>
      <c r="BB81" s="15"/>
      <c r="BC81" s="4"/>
      <c r="BD81" s="15"/>
      <c r="BE81" s="4"/>
      <c r="BF81" s="15"/>
      <c r="BG81" s="4"/>
      <c r="BH81" s="15"/>
      <c r="BI81" s="4"/>
      <c r="BJ81" s="15"/>
      <c r="BK81" s="4"/>
      <c r="BL81" s="15"/>
      <c r="BM81" s="4"/>
      <c r="BN81" s="15"/>
      <c r="BO81" s="4"/>
      <c r="BP81" s="15"/>
      <c r="BQ81" s="4"/>
      <c r="BR81" s="15"/>
      <c r="BS81" s="4"/>
      <c r="BT81" s="15"/>
      <c r="BU81" s="4"/>
      <c r="BV81" s="15"/>
      <c r="BW81" s="4"/>
      <c r="BX81" s="15"/>
      <c r="BY81" s="4"/>
      <c r="BZ81" s="15"/>
      <c r="CA81" s="4"/>
      <c r="CB81" s="15"/>
      <c r="CC81" s="4"/>
      <c r="CD81" s="15"/>
      <c r="CE81" s="4"/>
      <c r="CF81" s="15"/>
      <c r="CG81" s="4"/>
      <c r="CH81" s="15"/>
      <c r="CI81" s="4"/>
      <c r="CJ81" s="15"/>
      <c r="CK81" s="4"/>
      <c r="CL81" s="15"/>
      <c r="CM81" s="4"/>
      <c r="CN81" s="15"/>
      <c r="CO81" s="4"/>
      <c r="CP81" s="15"/>
      <c r="CQ81" s="4"/>
      <c r="CR81" s="15"/>
      <c r="CS81" s="4"/>
      <c r="CT81" s="15"/>
      <c r="CU81" s="4"/>
      <c r="CV81" s="15"/>
      <c r="CW81" s="4"/>
      <c r="CX81" s="15"/>
      <c r="CY81" s="4"/>
      <c r="CZ81" s="15"/>
      <c r="DA81" s="4"/>
      <c r="DB81" s="15"/>
      <c r="DC81" s="4"/>
      <c r="DD81" s="15"/>
      <c r="DE81" s="4"/>
      <c r="DF81" s="15"/>
      <c r="DG81" s="4"/>
      <c r="DH81" s="15"/>
      <c r="DI81" s="4"/>
      <c r="DJ81" s="15"/>
      <c r="DK81" s="4"/>
      <c r="DL81" s="15"/>
      <c r="DM81" s="4"/>
      <c r="DN81" s="15"/>
      <c r="DO81" s="4"/>
      <c r="DP81" s="15"/>
      <c r="DQ81" s="4"/>
      <c r="DR81" s="15"/>
      <c r="DS81" s="4"/>
      <c r="DT81" s="15"/>
      <c r="DU81" s="4"/>
      <c r="DV81" s="15"/>
      <c r="DW81" s="4"/>
      <c r="DX81" s="15"/>
      <c r="DY81" s="4"/>
      <c r="DZ81" s="15"/>
      <c r="EA81" s="4"/>
      <c r="EB81" s="15"/>
      <c r="EC81" s="4"/>
      <c r="ED81" s="15"/>
      <c r="EE81" s="4"/>
      <c r="EF81" s="15"/>
      <c r="EG81" s="4"/>
      <c r="EH81" s="15"/>
      <c r="EI81" s="4"/>
      <c r="EJ81" s="15"/>
      <c r="EK81" s="4"/>
      <c r="EL81" s="15"/>
      <c r="EM81" s="4"/>
      <c r="EN81" s="15"/>
      <c r="EO81" s="4"/>
      <c r="EP81" s="15"/>
      <c r="EQ81" s="4"/>
      <c r="ER81" s="15"/>
      <c r="ES81" s="4"/>
      <c r="ET81" s="15"/>
      <c r="EU81" s="4"/>
      <c r="EV81" s="15"/>
      <c r="EW81" s="4"/>
      <c r="EX81" s="15"/>
      <c r="EY81" s="4"/>
      <c r="EZ81" s="15"/>
      <c r="FA81" s="4"/>
      <c r="FB81" s="15"/>
      <c r="FC81" s="4"/>
      <c r="FD81" s="15"/>
      <c r="FE81" s="4"/>
      <c r="FF81" s="15"/>
      <c r="FG81" s="4"/>
      <c r="FH81" s="15"/>
      <c r="FI81" s="4"/>
      <c r="FJ81" s="15"/>
      <c r="FK81" s="4"/>
      <c r="FL81" s="15"/>
      <c r="FM81" s="4"/>
      <c r="FN81" s="15"/>
      <c r="FO81" s="4"/>
      <c r="FP81" s="15"/>
      <c r="FQ81" s="4"/>
      <c r="FR81" s="15"/>
      <c r="FS81" s="4"/>
      <c r="FT81" s="15"/>
      <c r="FU81" s="4"/>
      <c r="FV81" s="15"/>
      <c r="FW81" s="4"/>
      <c r="FX81" s="15"/>
      <c r="FY81" s="4"/>
      <c r="FZ81" s="15"/>
      <c r="GA81" s="4"/>
      <c r="GB81" s="15"/>
      <c r="GC81" s="4"/>
      <c r="GD81" s="15"/>
      <c r="GE81" s="4"/>
      <c r="GF81" s="15"/>
      <c r="GG81" s="4"/>
      <c r="GH81" s="15"/>
      <c r="GI81" s="4"/>
      <c r="GJ81" s="15"/>
      <c r="GK81" s="4"/>
      <c r="GL81" s="15"/>
      <c r="GM81" s="4"/>
      <c r="GN81" s="15"/>
      <c r="GO81" s="4"/>
      <c r="GP81" s="15"/>
      <c r="GQ81" s="4"/>
      <c r="GR81" s="15"/>
      <c r="GS81" s="4"/>
      <c r="GT81" s="15"/>
      <c r="GU81" s="4"/>
      <c r="GV81" s="15"/>
      <c r="GW81" s="4"/>
      <c r="GX81" s="15"/>
      <c r="GY81" s="4"/>
      <c r="GZ81" s="15"/>
      <c r="HA81" s="4"/>
      <c r="HB81" s="15"/>
      <c r="HC81" s="4"/>
      <c r="HD81" s="15"/>
      <c r="HE81" s="4"/>
      <c r="HF81" s="15"/>
      <c r="HG81" s="4"/>
      <c r="HH81" s="15"/>
      <c r="HI81" s="4"/>
      <c r="HJ81" s="15"/>
      <c r="HK81" s="4"/>
      <c r="HL81" s="15"/>
      <c r="HM81" s="4"/>
      <c r="HN81" s="15"/>
      <c r="HO81" s="4"/>
      <c r="HP81" s="15"/>
      <c r="HQ81" s="4"/>
      <c r="HR81" s="15"/>
      <c r="HS81" s="4"/>
      <c r="HT81" s="15"/>
      <c r="HU81" s="4"/>
      <c r="HV81" s="15"/>
      <c r="HW81" s="4"/>
      <c r="HX81" s="15"/>
      <c r="HY81" s="4"/>
      <c r="HZ81" s="15"/>
      <c r="IA81" s="4"/>
      <c r="IB81" s="15"/>
      <c r="IC81" s="4"/>
      <c r="ID81" s="15"/>
      <c r="IE81" s="4"/>
      <c r="IF81" s="15"/>
      <c r="IG81" s="4"/>
      <c r="IH81" s="15"/>
      <c r="II81" s="4"/>
      <c r="IJ81" s="15"/>
      <c r="IK81" s="4"/>
      <c r="IL81" s="15"/>
      <c r="IM81" s="4"/>
    </row>
    <row r="82" spans="1:247" ht="15" customHeight="1">
      <c r="A82" s="23" t="s">
        <v>58</v>
      </c>
      <c r="B82" s="68"/>
      <c r="C82" s="35">
        <f>D82+E82+F82+G82+H82</f>
        <v>263.2</v>
      </c>
      <c r="D82" s="35">
        <v>263.2</v>
      </c>
      <c r="E82" s="35">
        <v>0</v>
      </c>
      <c r="F82" s="35">
        <v>0</v>
      </c>
      <c r="G82" s="35">
        <v>0</v>
      </c>
      <c r="H82" s="35">
        <v>0</v>
      </c>
      <c r="I82" s="68"/>
      <c r="J82" s="68"/>
      <c r="K82" s="68"/>
      <c r="L82" s="68"/>
      <c r="M82" s="68"/>
      <c r="N82" s="68"/>
      <c r="O82" s="68"/>
      <c r="P82" s="68"/>
      <c r="Q82" s="75"/>
      <c r="R82" s="15"/>
      <c r="S82" s="4"/>
      <c r="T82" s="15"/>
      <c r="U82" s="4"/>
      <c r="V82" s="15"/>
      <c r="W82" s="4"/>
      <c r="X82" s="15"/>
      <c r="Y82" s="4"/>
      <c r="Z82" s="15"/>
      <c r="AA82" s="4"/>
      <c r="AB82" s="15"/>
      <c r="AC82" s="4"/>
      <c r="AD82" s="15"/>
      <c r="AE82" s="4"/>
      <c r="AF82" s="15"/>
      <c r="AG82" s="4"/>
      <c r="AH82" s="15"/>
      <c r="AI82" s="4"/>
      <c r="AJ82" s="15"/>
      <c r="AK82" s="4"/>
      <c r="AL82" s="15"/>
      <c r="AM82" s="4"/>
      <c r="AN82" s="15"/>
      <c r="AO82" s="4"/>
      <c r="AP82" s="15"/>
      <c r="AQ82" s="4"/>
      <c r="AR82" s="15"/>
      <c r="AS82" s="4"/>
      <c r="AT82" s="15"/>
      <c r="AU82" s="4"/>
      <c r="AV82" s="15"/>
      <c r="AW82" s="4"/>
      <c r="AX82" s="15"/>
      <c r="AY82" s="4"/>
      <c r="AZ82" s="15"/>
      <c r="BA82" s="4"/>
      <c r="BB82" s="15"/>
      <c r="BC82" s="4"/>
      <c r="BD82" s="15"/>
      <c r="BE82" s="4"/>
      <c r="BF82" s="15"/>
      <c r="BG82" s="4"/>
      <c r="BH82" s="15"/>
      <c r="BI82" s="4"/>
      <c r="BJ82" s="15"/>
      <c r="BK82" s="4"/>
      <c r="BL82" s="15"/>
      <c r="BM82" s="4"/>
      <c r="BN82" s="15"/>
      <c r="BO82" s="4"/>
      <c r="BP82" s="15"/>
      <c r="BQ82" s="4"/>
      <c r="BR82" s="15"/>
      <c r="BS82" s="4"/>
      <c r="BT82" s="15"/>
      <c r="BU82" s="4"/>
      <c r="BV82" s="15"/>
      <c r="BW82" s="4"/>
      <c r="BX82" s="15"/>
      <c r="BY82" s="4"/>
      <c r="BZ82" s="15"/>
      <c r="CA82" s="4"/>
      <c r="CB82" s="15"/>
      <c r="CC82" s="4"/>
      <c r="CD82" s="15"/>
      <c r="CE82" s="4"/>
      <c r="CF82" s="15"/>
      <c r="CG82" s="4"/>
      <c r="CH82" s="15"/>
      <c r="CI82" s="4"/>
      <c r="CJ82" s="15"/>
      <c r="CK82" s="4"/>
      <c r="CL82" s="15"/>
      <c r="CM82" s="4"/>
      <c r="CN82" s="15"/>
      <c r="CO82" s="4"/>
      <c r="CP82" s="15"/>
      <c r="CQ82" s="4"/>
      <c r="CR82" s="15"/>
      <c r="CS82" s="4"/>
      <c r="CT82" s="15"/>
      <c r="CU82" s="4"/>
      <c r="CV82" s="15"/>
      <c r="CW82" s="4"/>
      <c r="CX82" s="15"/>
      <c r="CY82" s="4"/>
      <c r="CZ82" s="15"/>
      <c r="DA82" s="4"/>
      <c r="DB82" s="15"/>
      <c r="DC82" s="4"/>
      <c r="DD82" s="15"/>
      <c r="DE82" s="4"/>
      <c r="DF82" s="15"/>
      <c r="DG82" s="4"/>
      <c r="DH82" s="15"/>
      <c r="DI82" s="4"/>
      <c r="DJ82" s="15"/>
      <c r="DK82" s="4"/>
      <c r="DL82" s="15"/>
      <c r="DM82" s="4"/>
      <c r="DN82" s="15"/>
      <c r="DO82" s="4"/>
      <c r="DP82" s="15"/>
      <c r="DQ82" s="4"/>
      <c r="DR82" s="15"/>
      <c r="DS82" s="4"/>
      <c r="DT82" s="15"/>
      <c r="DU82" s="4"/>
      <c r="DV82" s="15"/>
      <c r="DW82" s="4"/>
      <c r="DX82" s="15"/>
      <c r="DY82" s="4"/>
      <c r="DZ82" s="15"/>
      <c r="EA82" s="4"/>
      <c r="EB82" s="15"/>
      <c r="EC82" s="4"/>
      <c r="ED82" s="15"/>
      <c r="EE82" s="4"/>
      <c r="EF82" s="15"/>
      <c r="EG82" s="4"/>
      <c r="EH82" s="15"/>
      <c r="EI82" s="4"/>
      <c r="EJ82" s="15"/>
      <c r="EK82" s="4"/>
      <c r="EL82" s="15"/>
      <c r="EM82" s="4"/>
      <c r="EN82" s="15"/>
      <c r="EO82" s="4"/>
      <c r="EP82" s="15"/>
      <c r="EQ82" s="4"/>
      <c r="ER82" s="15"/>
      <c r="ES82" s="4"/>
      <c r="ET82" s="15"/>
      <c r="EU82" s="4"/>
      <c r="EV82" s="15"/>
      <c r="EW82" s="4"/>
      <c r="EX82" s="15"/>
      <c r="EY82" s="4"/>
      <c r="EZ82" s="15"/>
      <c r="FA82" s="4"/>
      <c r="FB82" s="15"/>
      <c r="FC82" s="4"/>
      <c r="FD82" s="15"/>
      <c r="FE82" s="4"/>
      <c r="FF82" s="15"/>
      <c r="FG82" s="4"/>
      <c r="FH82" s="15"/>
      <c r="FI82" s="4"/>
      <c r="FJ82" s="15"/>
      <c r="FK82" s="4"/>
      <c r="FL82" s="15"/>
      <c r="FM82" s="4"/>
      <c r="FN82" s="15"/>
      <c r="FO82" s="4"/>
      <c r="FP82" s="15"/>
      <c r="FQ82" s="4"/>
      <c r="FR82" s="15"/>
      <c r="FS82" s="4"/>
      <c r="FT82" s="15"/>
      <c r="FU82" s="4"/>
      <c r="FV82" s="15"/>
      <c r="FW82" s="4"/>
      <c r="FX82" s="15"/>
      <c r="FY82" s="4"/>
      <c r="FZ82" s="15"/>
      <c r="GA82" s="4"/>
      <c r="GB82" s="15"/>
      <c r="GC82" s="4"/>
      <c r="GD82" s="15"/>
      <c r="GE82" s="4"/>
      <c r="GF82" s="15"/>
      <c r="GG82" s="4"/>
      <c r="GH82" s="15"/>
      <c r="GI82" s="4"/>
      <c r="GJ82" s="15"/>
      <c r="GK82" s="4"/>
      <c r="GL82" s="15"/>
      <c r="GM82" s="4"/>
      <c r="GN82" s="15"/>
      <c r="GO82" s="4"/>
      <c r="GP82" s="15"/>
      <c r="GQ82" s="4"/>
      <c r="GR82" s="15"/>
      <c r="GS82" s="4"/>
      <c r="GT82" s="15"/>
      <c r="GU82" s="4"/>
      <c r="GV82" s="15"/>
      <c r="GW82" s="4"/>
      <c r="GX82" s="15"/>
      <c r="GY82" s="4"/>
      <c r="GZ82" s="15"/>
      <c r="HA82" s="4"/>
      <c r="HB82" s="15"/>
      <c r="HC82" s="4"/>
      <c r="HD82" s="15"/>
      <c r="HE82" s="4"/>
      <c r="HF82" s="15"/>
      <c r="HG82" s="4"/>
      <c r="HH82" s="15"/>
      <c r="HI82" s="4"/>
      <c r="HJ82" s="15"/>
      <c r="HK82" s="4"/>
      <c r="HL82" s="15"/>
      <c r="HM82" s="4"/>
      <c r="HN82" s="15"/>
      <c r="HO82" s="4"/>
      <c r="HP82" s="15"/>
      <c r="HQ82" s="4"/>
      <c r="HR82" s="15"/>
      <c r="HS82" s="4"/>
      <c r="HT82" s="15"/>
      <c r="HU82" s="4"/>
      <c r="HV82" s="15"/>
      <c r="HW82" s="4"/>
      <c r="HX82" s="15"/>
      <c r="HY82" s="4"/>
      <c r="HZ82" s="15"/>
      <c r="IA82" s="4"/>
      <c r="IB82" s="15"/>
      <c r="IC82" s="4"/>
      <c r="ID82" s="15"/>
      <c r="IE82" s="4"/>
      <c r="IF82" s="15"/>
      <c r="IG82" s="4"/>
      <c r="IH82" s="15"/>
      <c r="II82" s="4"/>
      <c r="IJ82" s="15"/>
      <c r="IK82" s="4"/>
      <c r="IL82" s="15"/>
      <c r="IM82" s="4"/>
    </row>
    <row r="83" spans="1:247" ht="53.25" customHeight="1">
      <c r="A83" s="24" t="s">
        <v>145</v>
      </c>
      <c r="B83" s="66" t="s">
        <v>110</v>
      </c>
      <c r="C83" s="34">
        <f>SUM(D83:H83)</f>
        <v>0</v>
      </c>
      <c r="D83" s="34">
        <f>SUM(D84:D86)</f>
        <v>0</v>
      </c>
      <c r="E83" s="34">
        <f>SUM(E84:E86)</f>
        <v>0</v>
      </c>
      <c r="F83" s="34">
        <f>SUM(F84:F86)</f>
        <v>0</v>
      </c>
      <c r="G83" s="34">
        <f>SUM(G84:G86)</f>
        <v>0</v>
      </c>
      <c r="H83" s="34">
        <f>SUM(H84:H86)</f>
        <v>0</v>
      </c>
      <c r="I83" s="66" t="s">
        <v>144</v>
      </c>
      <c r="J83" s="66" t="s">
        <v>5</v>
      </c>
      <c r="K83" s="66">
        <v>1</v>
      </c>
      <c r="L83" s="66">
        <v>0</v>
      </c>
      <c r="M83" s="66">
        <v>0</v>
      </c>
      <c r="N83" s="66">
        <v>0</v>
      </c>
      <c r="O83" s="66">
        <v>0</v>
      </c>
      <c r="P83" s="66">
        <v>0</v>
      </c>
      <c r="Q83" s="4"/>
      <c r="R83" s="15"/>
      <c r="S83" s="4"/>
      <c r="T83" s="15"/>
      <c r="U83" s="4"/>
      <c r="V83" s="15"/>
      <c r="W83" s="4"/>
      <c r="X83" s="15"/>
      <c r="Y83" s="4"/>
      <c r="Z83" s="15"/>
      <c r="AA83" s="4"/>
      <c r="AB83" s="15"/>
      <c r="AC83" s="4"/>
      <c r="AD83" s="15"/>
      <c r="AE83" s="4"/>
      <c r="AF83" s="15"/>
      <c r="AG83" s="4"/>
      <c r="AH83" s="15"/>
      <c r="AI83" s="4"/>
      <c r="AJ83" s="15"/>
      <c r="AK83" s="4"/>
      <c r="AL83" s="15"/>
      <c r="AM83" s="4"/>
      <c r="AN83" s="15"/>
      <c r="AO83" s="4"/>
      <c r="AP83" s="15"/>
      <c r="AQ83" s="4"/>
      <c r="AR83" s="15"/>
      <c r="AS83" s="4"/>
      <c r="AT83" s="15"/>
      <c r="AU83" s="4"/>
      <c r="AV83" s="15"/>
      <c r="AW83" s="4"/>
      <c r="AX83" s="15"/>
      <c r="AY83" s="4"/>
      <c r="AZ83" s="15"/>
      <c r="BA83" s="4"/>
      <c r="BB83" s="15"/>
      <c r="BC83" s="4"/>
      <c r="BD83" s="15"/>
      <c r="BE83" s="4"/>
      <c r="BF83" s="15"/>
      <c r="BG83" s="4"/>
      <c r="BH83" s="15"/>
      <c r="BI83" s="4"/>
      <c r="BJ83" s="15"/>
      <c r="BK83" s="4"/>
      <c r="BL83" s="15"/>
      <c r="BM83" s="4"/>
      <c r="BN83" s="15"/>
      <c r="BO83" s="4"/>
      <c r="BP83" s="15"/>
      <c r="BQ83" s="4"/>
      <c r="BR83" s="15"/>
      <c r="BS83" s="4"/>
      <c r="BT83" s="15"/>
      <c r="BU83" s="4"/>
      <c r="BV83" s="15"/>
      <c r="BW83" s="4"/>
      <c r="BX83" s="15"/>
      <c r="BY83" s="4"/>
      <c r="BZ83" s="15"/>
      <c r="CA83" s="4"/>
      <c r="CB83" s="15"/>
      <c r="CC83" s="4"/>
      <c r="CD83" s="15"/>
      <c r="CE83" s="4"/>
      <c r="CF83" s="15"/>
      <c r="CG83" s="4"/>
      <c r="CH83" s="15"/>
      <c r="CI83" s="4"/>
      <c r="CJ83" s="15"/>
      <c r="CK83" s="4"/>
      <c r="CL83" s="15"/>
      <c r="CM83" s="4"/>
      <c r="CN83" s="15"/>
      <c r="CO83" s="4"/>
      <c r="CP83" s="15"/>
      <c r="CQ83" s="4"/>
      <c r="CR83" s="15"/>
      <c r="CS83" s="4"/>
      <c r="CT83" s="15"/>
      <c r="CU83" s="4"/>
      <c r="CV83" s="15"/>
      <c r="CW83" s="4"/>
      <c r="CX83" s="15"/>
      <c r="CY83" s="4"/>
      <c r="CZ83" s="15"/>
      <c r="DA83" s="4"/>
      <c r="DB83" s="15"/>
      <c r="DC83" s="4"/>
      <c r="DD83" s="15"/>
      <c r="DE83" s="4"/>
      <c r="DF83" s="15"/>
      <c r="DG83" s="4"/>
      <c r="DH83" s="15"/>
      <c r="DI83" s="4"/>
      <c r="DJ83" s="15"/>
      <c r="DK83" s="4"/>
      <c r="DL83" s="15"/>
      <c r="DM83" s="4"/>
      <c r="DN83" s="15"/>
      <c r="DO83" s="4"/>
      <c r="DP83" s="15"/>
      <c r="DQ83" s="4"/>
      <c r="DR83" s="15"/>
      <c r="DS83" s="4"/>
      <c r="DT83" s="15"/>
      <c r="DU83" s="4"/>
      <c r="DV83" s="15"/>
      <c r="DW83" s="4"/>
      <c r="DX83" s="15"/>
      <c r="DY83" s="4"/>
      <c r="DZ83" s="15"/>
      <c r="EA83" s="4"/>
      <c r="EB83" s="15"/>
      <c r="EC83" s="4"/>
      <c r="ED83" s="15"/>
      <c r="EE83" s="4"/>
      <c r="EF83" s="15"/>
      <c r="EG83" s="4"/>
      <c r="EH83" s="15"/>
      <c r="EI83" s="4"/>
      <c r="EJ83" s="15"/>
      <c r="EK83" s="4"/>
      <c r="EL83" s="15"/>
      <c r="EM83" s="4"/>
      <c r="EN83" s="15"/>
      <c r="EO83" s="4"/>
      <c r="EP83" s="15"/>
      <c r="EQ83" s="4"/>
      <c r="ER83" s="15"/>
      <c r="ES83" s="4"/>
      <c r="ET83" s="15"/>
      <c r="EU83" s="4"/>
      <c r="EV83" s="15"/>
      <c r="EW83" s="4"/>
      <c r="EX83" s="15"/>
      <c r="EY83" s="4"/>
      <c r="EZ83" s="15"/>
      <c r="FA83" s="4"/>
      <c r="FB83" s="15"/>
      <c r="FC83" s="4"/>
      <c r="FD83" s="15"/>
      <c r="FE83" s="4"/>
      <c r="FF83" s="15"/>
      <c r="FG83" s="4"/>
      <c r="FH83" s="15"/>
      <c r="FI83" s="4"/>
      <c r="FJ83" s="15"/>
      <c r="FK83" s="4"/>
      <c r="FL83" s="15"/>
      <c r="FM83" s="4"/>
      <c r="FN83" s="15"/>
      <c r="FO83" s="4"/>
      <c r="FP83" s="15"/>
      <c r="FQ83" s="4"/>
      <c r="FR83" s="15"/>
      <c r="FS83" s="4"/>
      <c r="FT83" s="15"/>
      <c r="FU83" s="4"/>
      <c r="FV83" s="15"/>
      <c r="FW83" s="4"/>
      <c r="FX83" s="15"/>
      <c r="FY83" s="4"/>
      <c r="FZ83" s="15"/>
      <c r="GA83" s="4"/>
      <c r="GB83" s="15"/>
      <c r="GC83" s="4"/>
      <c r="GD83" s="15"/>
      <c r="GE83" s="4"/>
      <c r="GF83" s="15"/>
      <c r="GG83" s="4"/>
      <c r="GH83" s="15"/>
      <c r="GI83" s="4"/>
      <c r="GJ83" s="15"/>
      <c r="GK83" s="4"/>
      <c r="GL83" s="15"/>
      <c r="GM83" s="4"/>
      <c r="GN83" s="15"/>
      <c r="GO83" s="4"/>
      <c r="GP83" s="15"/>
      <c r="GQ83" s="4"/>
      <c r="GR83" s="15"/>
      <c r="GS83" s="4"/>
      <c r="GT83" s="15"/>
      <c r="GU83" s="4"/>
      <c r="GV83" s="15"/>
      <c r="GW83" s="4"/>
      <c r="GX83" s="15"/>
      <c r="GY83" s="4"/>
      <c r="GZ83" s="15"/>
      <c r="HA83" s="4"/>
      <c r="HB83" s="15"/>
      <c r="HC83" s="4"/>
      <c r="HD83" s="15"/>
      <c r="HE83" s="4"/>
      <c r="HF83" s="15"/>
      <c r="HG83" s="4"/>
      <c r="HH83" s="15"/>
      <c r="HI83" s="4"/>
      <c r="HJ83" s="15"/>
      <c r="HK83" s="4"/>
      <c r="HL83" s="15"/>
      <c r="HM83" s="4"/>
      <c r="HN83" s="15"/>
      <c r="HO83" s="4"/>
      <c r="HP83" s="15"/>
      <c r="HQ83" s="4"/>
      <c r="HR83" s="15"/>
      <c r="HS83" s="4"/>
      <c r="HT83" s="15"/>
      <c r="HU83" s="4"/>
      <c r="HV83" s="15"/>
      <c r="HW83" s="4"/>
      <c r="HX83" s="15"/>
      <c r="HY83" s="4"/>
      <c r="HZ83" s="15"/>
      <c r="IA83" s="4"/>
      <c r="IB83" s="15"/>
      <c r="IC83" s="4"/>
      <c r="ID83" s="15"/>
      <c r="IE83" s="4"/>
      <c r="IF83" s="15"/>
      <c r="IG83" s="4"/>
      <c r="IH83" s="15"/>
      <c r="II83" s="4"/>
      <c r="IJ83" s="15"/>
      <c r="IK83" s="4"/>
      <c r="IL83" s="15"/>
      <c r="IM83" s="4"/>
    </row>
    <row r="84" spans="1:247" ht="15" customHeight="1">
      <c r="A84" s="23" t="s">
        <v>4</v>
      </c>
      <c r="B84" s="67"/>
      <c r="C84" s="35">
        <f>SUM(D84:H84)</f>
        <v>0</v>
      </c>
      <c r="D84" s="35">
        <v>0</v>
      </c>
      <c r="E84" s="35">
        <v>0</v>
      </c>
      <c r="F84" s="35">
        <v>0</v>
      </c>
      <c r="G84" s="35">
        <v>0</v>
      </c>
      <c r="H84" s="35">
        <v>0</v>
      </c>
      <c r="I84" s="67"/>
      <c r="J84" s="67"/>
      <c r="K84" s="67"/>
      <c r="L84" s="67"/>
      <c r="M84" s="67"/>
      <c r="N84" s="67"/>
      <c r="O84" s="67"/>
      <c r="P84" s="67"/>
      <c r="Q84" s="4"/>
      <c r="R84" s="15"/>
      <c r="S84" s="4"/>
      <c r="T84" s="15"/>
      <c r="U84" s="4"/>
      <c r="V84" s="15"/>
      <c r="W84" s="4"/>
      <c r="X84" s="15"/>
      <c r="Y84" s="4"/>
      <c r="Z84" s="15"/>
      <c r="AA84" s="4"/>
      <c r="AB84" s="15"/>
      <c r="AC84" s="4"/>
      <c r="AD84" s="15"/>
      <c r="AE84" s="4"/>
      <c r="AF84" s="15"/>
      <c r="AG84" s="4"/>
      <c r="AH84" s="15"/>
      <c r="AI84" s="4"/>
      <c r="AJ84" s="15"/>
      <c r="AK84" s="4"/>
      <c r="AL84" s="15"/>
      <c r="AM84" s="4"/>
      <c r="AN84" s="15"/>
      <c r="AO84" s="4"/>
      <c r="AP84" s="15"/>
      <c r="AQ84" s="4"/>
      <c r="AR84" s="15"/>
      <c r="AS84" s="4"/>
      <c r="AT84" s="15"/>
      <c r="AU84" s="4"/>
      <c r="AV84" s="15"/>
      <c r="AW84" s="4"/>
      <c r="AX84" s="15"/>
      <c r="AY84" s="4"/>
      <c r="AZ84" s="15"/>
      <c r="BA84" s="4"/>
      <c r="BB84" s="15"/>
      <c r="BC84" s="4"/>
      <c r="BD84" s="15"/>
      <c r="BE84" s="4"/>
      <c r="BF84" s="15"/>
      <c r="BG84" s="4"/>
      <c r="BH84" s="15"/>
      <c r="BI84" s="4"/>
      <c r="BJ84" s="15"/>
      <c r="BK84" s="4"/>
      <c r="BL84" s="15"/>
      <c r="BM84" s="4"/>
      <c r="BN84" s="15"/>
      <c r="BO84" s="4"/>
      <c r="BP84" s="15"/>
      <c r="BQ84" s="4"/>
      <c r="BR84" s="15"/>
      <c r="BS84" s="4"/>
      <c r="BT84" s="15"/>
      <c r="BU84" s="4"/>
      <c r="BV84" s="15"/>
      <c r="BW84" s="4"/>
      <c r="BX84" s="15"/>
      <c r="BY84" s="4"/>
      <c r="BZ84" s="15"/>
      <c r="CA84" s="4"/>
      <c r="CB84" s="15"/>
      <c r="CC84" s="4"/>
      <c r="CD84" s="15"/>
      <c r="CE84" s="4"/>
      <c r="CF84" s="15"/>
      <c r="CG84" s="4"/>
      <c r="CH84" s="15"/>
      <c r="CI84" s="4"/>
      <c r="CJ84" s="15"/>
      <c r="CK84" s="4"/>
      <c r="CL84" s="15"/>
      <c r="CM84" s="4"/>
      <c r="CN84" s="15"/>
      <c r="CO84" s="4"/>
      <c r="CP84" s="15"/>
      <c r="CQ84" s="4"/>
      <c r="CR84" s="15"/>
      <c r="CS84" s="4"/>
      <c r="CT84" s="15"/>
      <c r="CU84" s="4"/>
      <c r="CV84" s="15"/>
      <c r="CW84" s="4"/>
      <c r="CX84" s="15"/>
      <c r="CY84" s="4"/>
      <c r="CZ84" s="15"/>
      <c r="DA84" s="4"/>
      <c r="DB84" s="15"/>
      <c r="DC84" s="4"/>
      <c r="DD84" s="15"/>
      <c r="DE84" s="4"/>
      <c r="DF84" s="15"/>
      <c r="DG84" s="4"/>
      <c r="DH84" s="15"/>
      <c r="DI84" s="4"/>
      <c r="DJ84" s="15"/>
      <c r="DK84" s="4"/>
      <c r="DL84" s="15"/>
      <c r="DM84" s="4"/>
      <c r="DN84" s="15"/>
      <c r="DO84" s="4"/>
      <c r="DP84" s="15"/>
      <c r="DQ84" s="4"/>
      <c r="DR84" s="15"/>
      <c r="DS84" s="4"/>
      <c r="DT84" s="15"/>
      <c r="DU84" s="4"/>
      <c r="DV84" s="15"/>
      <c r="DW84" s="4"/>
      <c r="DX84" s="15"/>
      <c r="DY84" s="4"/>
      <c r="DZ84" s="15"/>
      <c r="EA84" s="4"/>
      <c r="EB84" s="15"/>
      <c r="EC84" s="4"/>
      <c r="ED84" s="15"/>
      <c r="EE84" s="4"/>
      <c r="EF84" s="15"/>
      <c r="EG84" s="4"/>
      <c r="EH84" s="15"/>
      <c r="EI84" s="4"/>
      <c r="EJ84" s="15"/>
      <c r="EK84" s="4"/>
      <c r="EL84" s="15"/>
      <c r="EM84" s="4"/>
      <c r="EN84" s="15"/>
      <c r="EO84" s="4"/>
      <c r="EP84" s="15"/>
      <c r="EQ84" s="4"/>
      <c r="ER84" s="15"/>
      <c r="ES84" s="4"/>
      <c r="ET84" s="15"/>
      <c r="EU84" s="4"/>
      <c r="EV84" s="15"/>
      <c r="EW84" s="4"/>
      <c r="EX84" s="15"/>
      <c r="EY84" s="4"/>
      <c r="EZ84" s="15"/>
      <c r="FA84" s="4"/>
      <c r="FB84" s="15"/>
      <c r="FC84" s="4"/>
      <c r="FD84" s="15"/>
      <c r="FE84" s="4"/>
      <c r="FF84" s="15"/>
      <c r="FG84" s="4"/>
      <c r="FH84" s="15"/>
      <c r="FI84" s="4"/>
      <c r="FJ84" s="15"/>
      <c r="FK84" s="4"/>
      <c r="FL84" s="15"/>
      <c r="FM84" s="4"/>
      <c r="FN84" s="15"/>
      <c r="FO84" s="4"/>
      <c r="FP84" s="15"/>
      <c r="FQ84" s="4"/>
      <c r="FR84" s="15"/>
      <c r="FS84" s="4"/>
      <c r="FT84" s="15"/>
      <c r="FU84" s="4"/>
      <c r="FV84" s="15"/>
      <c r="FW84" s="4"/>
      <c r="FX84" s="15"/>
      <c r="FY84" s="4"/>
      <c r="FZ84" s="15"/>
      <c r="GA84" s="4"/>
      <c r="GB84" s="15"/>
      <c r="GC84" s="4"/>
      <c r="GD84" s="15"/>
      <c r="GE84" s="4"/>
      <c r="GF84" s="15"/>
      <c r="GG84" s="4"/>
      <c r="GH84" s="15"/>
      <c r="GI84" s="4"/>
      <c r="GJ84" s="15"/>
      <c r="GK84" s="4"/>
      <c r="GL84" s="15"/>
      <c r="GM84" s="4"/>
      <c r="GN84" s="15"/>
      <c r="GO84" s="4"/>
      <c r="GP84" s="15"/>
      <c r="GQ84" s="4"/>
      <c r="GR84" s="15"/>
      <c r="GS84" s="4"/>
      <c r="GT84" s="15"/>
      <c r="GU84" s="4"/>
      <c r="GV84" s="15"/>
      <c r="GW84" s="4"/>
      <c r="GX84" s="15"/>
      <c r="GY84" s="4"/>
      <c r="GZ84" s="15"/>
      <c r="HA84" s="4"/>
      <c r="HB84" s="15"/>
      <c r="HC84" s="4"/>
      <c r="HD84" s="15"/>
      <c r="HE84" s="4"/>
      <c r="HF84" s="15"/>
      <c r="HG84" s="4"/>
      <c r="HH84" s="15"/>
      <c r="HI84" s="4"/>
      <c r="HJ84" s="15"/>
      <c r="HK84" s="4"/>
      <c r="HL84" s="15"/>
      <c r="HM84" s="4"/>
      <c r="HN84" s="15"/>
      <c r="HO84" s="4"/>
      <c r="HP84" s="15"/>
      <c r="HQ84" s="4"/>
      <c r="HR84" s="15"/>
      <c r="HS84" s="4"/>
      <c r="HT84" s="15"/>
      <c r="HU84" s="4"/>
      <c r="HV84" s="15"/>
      <c r="HW84" s="4"/>
      <c r="HX84" s="15"/>
      <c r="HY84" s="4"/>
      <c r="HZ84" s="15"/>
      <c r="IA84" s="4"/>
      <c r="IB84" s="15"/>
      <c r="IC84" s="4"/>
      <c r="ID84" s="15"/>
      <c r="IE84" s="4"/>
      <c r="IF84" s="15"/>
      <c r="IG84" s="4"/>
      <c r="IH84" s="15"/>
      <c r="II84" s="4"/>
      <c r="IJ84" s="15"/>
      <c r="IK84" s="4"/>
      <c r="IL84" s="15"/>
      <c r="IM84" s="4"/>
    </row>
    <row r="85" spans="1:247" ht="15" customHeight="1">
      <c r="A85" s="23" t="s">
        <v>14</v>
      </c>
      <c r="B85" s="67"/>
      <c r="C85" s="35">
        <f>SUM(D85:H85)</f>
        <v>0</v>
      </c>
      <c r="D85" s="35">
        <v>0</v>
      </c>
      <c r="E85" s="35">
        <v>0</v>
      </c>
      <c r="F85" s="35">
        <v>0</v>
      </c>
      <c r="G85" s="35">
        <v>0</v>
      </c>
      <c r="H85" s="35">
        <v>0</v>
      </c>
      <c r="I85" s="67"/>
      <c r="J85" s="67"/>
      <c r="K85" s="67"/>
      <c r="L85" s="67"/>
      <c r="M85" s="67"/>
      <c r="N85" s="67"/>
      <c r="O85" s="67"/>
      <c r="P85" s="67"/>
      <c r="Q85" s="4"/>
      <c r="R85" s="15"/>
      <c r="S85" s="4"/>
      <c r="T85" s="15"/>
      <c r="U85" s="4"/>
      <c r="V85" s="15"/>
      <c r="W85" s="4"/>
      <c r="X85" s="15"/>
      <c r="Y85" s="4"/>
      <c r="Z85" s="15"/>
      <c r="AA85" s="4"/>
      <c r="AB85" s="15"/>
      <c r="AC85" s="4"/>
      <c r="AD85" s="15"/>
      <c r="AE85" s="4"/>
      <c r="AF85" s="15"/>
      <c r="AG85" s="4"/>
      <c r="AH85" s="15"/>
      <c r="AI85" s="4"/>
      <c r="AJ85" s="15"/>
      <c r="AK85" s="4"/>
      <c r="AL85" s="15"/>
      <c r="AM85" s="4"/>
      <c r="AN85" s="15"/>
      <c r="AO85" s="4"/>
      <c r="AP85" s="15"/>
      <c r="AQ85" s="4"/>
      <c r="AR85" s="15"/>
      <c r="AS85" s="4"/>
      <c r="AT85" s="15"/>
      <c r="AU85" s="4"/>
      <c r="AV85" s="15"/>
      <c r="AW85" s="4"/>
      <c r="AX85" s="15"/>
      <c r="AY85" s="4"/>
      <c r="AZ85" s="15"/>
      <c r="BA85" s="4"/>
      <c r="BB85" s="15"/>
      <c r="BC85" s="4"/>
      <c r="BD85" s="15"/>
      <c r="BE85" s="4"/>
      <c r="BF85" s="15"/>
      <c r="BG85" s="4"/>
      <c r="BH85" s="15"/>
      <c r="BI85" s="4"/>
      <c r="BJ85" s="15"/>
      <c r="BK85" s="4"/>
      <c r="BL85" s="15"/>
      <c r="BM85" s="4"/>
      <c r="BN85" s="15"/>
      <c r="BO85" s="4"/>
      <c r="BP85" s="15"/>
      <c r="BQ85" s="4"/>
      <c r="BR85" s="15"/>
      <c r="BS85" s="4"/>
      <c r="BT85" s="15"/>
      <c r="BU85" s="4"/>
      <c r="BV85" s="15"/>
      <c r="BW85" s="4"/>
      <c r="BX85" s="15"/>
      <c r="BY85" s="4"/>
      <c r="BZ85" s="15"/>
      <c r="CA85" s="4"/>
      <c r="CB85" s="15"/>
      <c r="CC85" s="4"/>
      <c r="CD85" s="15"/>
      <c r="CE85" s="4"/>
      <c r="CF85" s="15"/>
      <c r="CG85" s="4"/>
      <c r="CH85" s="15"/>
      <c r="CI85" s="4"/>
      <c r="CJ85" s="15"/>
      <c r="CK85" s="4"/>
      <c r="CL85" s="15"/>
      <c r="CM85" s="4"/>
      <c r="CN85" s="15"/>
      <c r="CO85" s="4"/>
      <c r="CP85" s="15"/>
      <c r="CQ85" s="4"/>
      <c r="CR85" s="15"/>
      <c r="CS85" s="4"/>
      <c r="CT85" s="15"/>
      <c r="CU85" s="4"/>
      <c r="CV85" s="15"/>
      <c r="CW85" s="4"/>
      <c r="CX85" s="15"/>
      <c r="CY85" s="4"/>
      <c r="CZ85" s="15"/>
      <c r="DA85" s="4"/>
      <c r="DB85" s="15"/>
      <c r="DC85" s="4"/>
      <c r="DD85" s="15"/>
      <c r="DE85" s="4"/>
      <c r="DF85" s="15"/>
      <c r="DG85" s="4"/>
      <c r="DH85" s="15"/>
      <c r="DI85" s="4"/>
      <c r="DJ85" s="15"/>
      <c r="DK85" s="4"/>
      <c r="DL85" s="15"/>
      <c r="DM85" s="4"/>
      <c r="DN85" s="15"/>
      <c r="DO85" s="4"/>
      <c r="DP85" s="15"/>
      <c r="DQ85" s="4"/>
      <c r="DR85" s="15"/>
      <c r="DS85" s="4"/>
      <c r="DT85" s="15"/>
      <c r="DU85" s="4"/>
      <c r="DV85" s="15"/>
      <c r="DW85" s="4"/>
      <c r="DX85" s="15"/>
      <c r="DY85" s="4"/>
      <c r="DZ85" s="15"/>
      <c r="EA85" s="4"/>
      <c r="EB85" s="15"/>
      <c r="EC85" s="4"/>
      <c r="ED85" s="15"/>
      <c r="EE85" s="4"/>
      <c r="EF85" s="15"/>
      <c r="EG85" s="4"/>
      <c r="EH85" s="15"/>
      <c r="EI85" s="4"/>
      <c r="EJ85" s="15"/>
      <c r="EK85" s="4"/>
      <c r="EL85" s="15"/>
      <c r="EM85" s="4"/>
      <c r="EN85" s="15"/>
      <c r="EO85" s="4"/>
      <c r="EP85" s="15"/>
      <c r="EQ85" s="4"/>
      <c r="ER85" s="15"/>
      <c r="ES85" s="4"/>
      <c r="ET85" s="15"/>
      <c r="EU85" s="4"/>
      <c r="EV85" s="15"/>
      <c r="EW85" s="4"/>
      <c r="EX85" s="15"/>
      <c r="EY85" s="4"/>
      <c r="EZ85" s="15"/>
      <c r="FA85" s="4"/>
      <c r="FB85" s="15"/>
      <c r="FC85" s="4"/>
      <c r="FD85" s="15"/>
      <c r="FE85" s="4"/>
      <c r="FF85" s="15"/>
      <c r="FG85" s="4"/>
      <c r="FH85" s="15"/>
      <c r="FI85" s="4"/>
      <c r="FJ85" s="15"/>
      <c r="FK85" s="4"/>
      <c r="FL85" s="15"/>
      <c r="FM85" s="4"/>
      <c r="FN85" s="15"/>
      <c r="FO85" s="4"/>
      <c r="FP85" s="15"/>
      <c r="FQ85" s="4"/>
      <c r="FR85" s="15"/>
      <c r="FS85" s="4"/>
      <c r="FT85" s="15"/>
      <c r="FU85" s="4"/>
      <c r="FV85" s="15"/>
      <c r="FW85" s="4"/>
      <c r="FX85" s="15"/>
      <c r="FY85" s="4"/>
      <c r="FZ85" s="15"/>
      <c r="GA85" s="4"/>
      <c r="GB85" s="15"/>
      <c r="GC85" s="4"/>
      <c r="GD85" s="15"/>
      <c r="GE85" s="4"/>
      <c r="GF85" s="15"/>
      <c r="GG85" s="4"/>
      <c r="GH85" s="15"/>
      <c r="GI85" s="4"/>
      <c r="GJ85" s="15"/>
      <c r="GK85" s="4"/>
      <c r="GL85" s="15"/>
      <c r="GM85" s="4"/>
      <c r="GN85" s="15"/>
      <c r="GO85" s="4"/>
      <c r="GP85" s="15"/>
      <c r="GQ85" s="4"/>
      <c r="GR85" s="15"/>
      <c r="GS85" s="4"/>
      <c r="GT85" s="15"/>
      <c r="GU85" s="4"/>
      <c r="GV85" s="15"/>
      <c r="GW85" s="4"/>
      <c r="GX85" s="15"/>
      <c r="GY85" s="4"/>
      <c r="GZ85" s="15"/>
      <c r="HA85" s="4"/>
      <c r="HB85" s="15"/>
      <c r="HC85" s="4"/>
      <c r="HD85" s="15"/>
      <c r="HE85" s="4"/>
      <c r="HF85" s="15"/>
      <c r="HG85" s="4"/>
      <c r="HH85" s="15"/>
      <c r="HI85" s="4"/>
      <c r="HJ85" s="15"/>
      <c r="HK85" s="4"/>
      <c r="HL85" s="15"/>
      <c r="HM85" s="4"/>
      <c r="HN85" s="15"/>
      <c r="HO85" s="4"/>
      <c r="HP85" s="15"/>
      <c r="HQ85" s="4"/>
      <c r="HR85" s="15"/>
      <c r="HS85" s="4"/>
      <c r="HT85" s="15"/>
      <c r="HU85" s="4"/>
      <c r="HV85" s="15"/>
      <c r="HW85" s="4"/>
      <c r="HX85" s="15"/>
      <c r="HY85" s="4"/>
      <c r="HZ85" s="15"/>
      <c r="IA85" s="4"/>
      <c r="IB85" s="15"/>
      <c r="IC85" s="4"/>
      <c r="ID85" s="15"/>
      <c r="IE85" s="4"/>
      <c r="IF85" s="15"/>
      <c r="IG85" s="4"/>
      <c r="IH85" s="15"/>
      <c r="II85" s="4"/>
      <c r="IJ85" s="15"/>
      <c r="IK85" s="4"/>
      <c r="IL85" s="15"/>
      <c r="IM85" s="4"/>
    </row>
    <row r="86" spans="1:247" ht="45" customHeight="1">
      <c r="A86" s="23" t="s">
        <v>58</v>
      </c>
      <c r="B86" s="68"/>
      <c r="C86" s="35">
        <f>SUM(D86:H86)</f>
        <v>0</v>
      </c>
      <c r="D86" s="35">
        <v>0</v>
      </c>
      <c r="E86" s="35">
        <v>0</v>
      </c>
      <c r="F86" s="35">
        <v>0</v>
      </c>
      <c r="G86" s="35">
        <v>0</v>
      </c>
      <c r="H86" s="35">
        <v>0</v>
      </c>
      <c r="I86" s="68"/>
      <c r="J86" s="68"/>
      <c r="K86" s="68"/>
      <c r="L86" s="68"/>
      <c r="M86" s="68"/>
      <c r="N86" s="68"/>
      <c r="O86" s="68"/>
      <c r="P86" s="68"/>
      <c r="Q86" s="4"/>
      <c r="R86" s="15"/>
      <c r="S86" s="4"/>
      <c r="T86" s="15"/>
      <c r="U86" s="4"/>
      <c r="V86" s="15"/>
      <c r="W86" s="4"/>
      <c r="X86" s="15"/>
      <c r="Y86" s="4"/>
      <c r="Z86" s="15"/>
      <c r="AA86" s="4"/>
      <c r="AB86" s="15"/>
      <c r="AC86" s="4"/>
      <c r="AD86" s="15"/>
      <c r="AE86" s="4"/>
      <c r="AF86" s="15"/>
      <c r="AG86" s="4"/>
      <c r="AH86" s="15"/>
      <c r="AI86" s="4"/>
      <c r="AJ86" s="15"/>
      <c r="AK86" s="4"/>
      <c r="AL86" s="15"/>
      <c r="AM86" s="4"/>
      <c r="AN86" s="15"/>
      <c r="AO86" s="4"/>
      <c r="AP86" s="15"/>
      <c r="AQ86" s="4"/>
      <c r="AR86" s="15"/>
      <c r="AS86" s="4"/>
      <c r="AT86" s="15"/>
      <c r="AU86" s="4"/>
      <c r="AV86" s="15"/>
      <c r="AW86" s="4"/>
      <c r="AX86" s="15"/>
      <c r="AY86" s="4"/>
      <c r="AZ86" s="15"/>
      <c r="BA86" s="4"/>
      <c r="BB86" s="15"/>
      <c r="BC86" s="4"/>
      <c r="BD86" s="15"/>
      <c r="BE86" s="4"/>
      <c r="BF86" s="15"/>
      <c r="BG86" s="4"/>
      <c r="BH86" s="15"/>
      <c r="BI86" s="4"/>
      <c r="BJ86" s="15"/>
      <c r="BK86" s="4"/>
      <c r="BL86" s="15"/>
      <c r="BM86" s="4"/>
      <c r="BN86" s="15"/>
      <c r="BO86" s="4"/>
      <c r="BP86" s="15"/>
      <c r="BQ86" s="4"/>
      <c r="BR86" s="15"/>
      <c r="BS86" s="4"/>
      <c r="BT86" s="15"/>
      <c r="BU86" s="4"/>
      <c r="BV86" s="15"/>
      <c r="BW86" s="4"/>
      <c r="BX86" s="15"/>
      <c r="BY86" s="4"/>
      <c r="BZ86" s="15"/>
      <c r="CA86" s="4"/>
      <c r="CB86" s="15"/>
      <c r="CC86" s="4"/>
      <c r="CD86" s="15"/>
      <c r="CE86" s="4"/>
      <c r="CF86" s="15"/>
      <c r="CG86" s="4"/>
      <c r="CH86" s="15"/>
      <c r="CI86" s="4"/>
      <c r="CJ86" s="15"/>
      <c r="CK86" s="4"/>
      <c r="CL86" s="15"/>
      <c r="CM86" s="4"/>
      <c r="CN86" s="15"/>
      <c r="CO86" s="4"/>
      <c r="CP86" s="15"/>
      <c r="CQ86" s="4"/>
      <c r="CR86" s="15"/>
      <c r="CS86" s="4"/>
      <c r="CT86" s="15"/>
      <c r="CU86" s="4"/>
      <c r="CV86" s="15"/>
      <c r="CW86" s="4"/>
      <c r="CX86" s="15"/>
      <c r="CY86" s="4"/>
      <c r="CZ86" s="15"/>
      <c r="DA86" s="4"/>
      <c r="DB86" s="15"/>
      <c r="DC86" s="4"/>
      <c r="DD86" s="15"/>
      <c r="DE86" s="4"/>
      <c r="DF86" s="15"/>
      <c r="DG86" s="4"/>
      <c r="DH86" s="15"/>
      <c r="DI86" s="4"/>
      <c r="DJ86" s="15"/>
      <c r="DK86" s="4"/>
      <c r="DL86" s="15"/>
      <c r="DM86" s="4"/>
      <c r="DN86" s="15"/>
      <c r="DO86" s="4"/>
      <c r="DP86" s="15"/>
      <c r="DQ86" s="4"/>
      <c r="DR86" s="15"/>
      <c r="DS86" s="4"/>
      <c r="DT86" s="15"/>
      <c r="DU86" s="4"/>
      <c r="DV86" s="15"/>
      <c r="DW86" s="4"/>
      <c r="DX86" s="15"/>
      <c r="DY86" s="4"/>
      <c r="DZ86" s="15"/>
      <c r="EA86" s="4"/>
      <c r="EB86" s="15"/>
      <c r="EC86" s="4"/>
      <c r="ED86" s="15"/>
      <c r="EE86" s="4"/>
      <c r="EF86" s="15"/>
      <c r="EG86" s="4"/>
      <c r="EH86" s="15"/>
      <c r="EI86" s="4"/>
      <c r="EJ86" s="15"/>
      <c r="EK86" s="4"/>
      <c r="EL86" s="15"/>
      <c r="EM86" s="4"/>
      <c r="EN86" s="15"/>
      <c r="EO86" s="4"/>
      <c r="EP86" s="15"/>
      <c r="EQ86" s="4"/>
      <c r="ER86" s="15"/>
      <c r="ES86" s="4"/>
      <c r="ET86" s="15"/>
      <c r="EU86" s="4"/>
      <c r="EV86" s="15"/>
      <c r="EW86" s="4"/>
      <c r="EX86" s="15"/>
      <c r="EY86" s="4"/>
      <c r="EZ86" s="15"/>
      <c r="FA86" s="4"/>
      <c r="FB86" s="15"/>
      <c r="FC86" s="4"/>
      <c r="FD86" s="15"/>
      <c r="FE86" s="4"/>
      <c r="FF86" s="15"/>
      <c r="FG86" s="4"/>
      <c r="FH86" s="15"/>
      <c r="FI86" s="4"/>
      <c r="FJ86" s="15"/>
      <c r="FK86" s="4"/>
      <c r="FL86" s="15"/>
      <c r="FM86" s="4"/>
      <c r="FN86" s="15"/>
      <c r="FO86" s="4"/>
      <c r="FP86" s="15"/>
      <c r="FQ86" s="4"/>
      <c r="FR86" s="15"/>
      <c r="FS86" s="4"/>
      <c r="FT86" s="15"/>
      <c r="FU86" s="4"/>
      <c r="FV86" s="15"/>
      <c r="FW86" s="4"/>
      <c r="FX86" s="15"/>
      <c r="FY86" s="4"/>
      <c r="FZ86" s="15"/>
      <c r="GA86" s="4"/>
      <c r="GB86" s="15"/>
      <c r="GC86" s="4"/>
      <c r="GD86" s="15"/>
      <c r="GE86" s="4"/>
      <c r="GF86" s="15"/>
      <c r="GG86" s="4"/>
      <c r="GH86" s="15"/>
      <c r="GI86" s="4"/>
      <c r="GJ86" s="15"/>
      <c r="GK86" s="4"/>
      <c r="GL86" s="15"/>
      <c r="GM86" s="4"/>
      <c r="GN86" s="15"/>
      <c r="GO86" s="4"/>
      <c r="GP86" s="15"/>
      <c r="GQ86" s="4"/>
      <c r="GR86" s="15"/>
      <c r="GS86" s="4"/>
      <c r="GT86" s="15"/>
      <c r="GU86" s="4"/>
      <c r="GV86" s="15"/>
      <c r="GW86" s="4"/>
      <c r="GX86" s="15"/>
      <c r="GY86" s="4"/>
      <c r="GZ86" s="15"/>
      <c r="HA86" s="4"/>
      <c r="HB86" s="15"/>
      <c r="HC86" s="4"/>
      <c r="HD86" s="15"/>
      <c r="HE86" s="4"/>
      <c r="HF86" s="15"/>
      <c r="HG86" s="4"/>
      <c r="HH86" s="15"/>
      <c r="HI86" s="4"/>
      <c r="HJ86" s="15"/>
      <c r="HK86" s="4"/>
      <c r="HL86" s="15"/>
      <c r="HM86" s="4"/>
      <c r="HN86" s="15"/>
      <c r="HO86" s="4"/>
      <c r="HP86" s="15"/>
      <c r="HQ86" s="4"/>
      <c r="HR86" s="15"/>
      <c r="HS86" s="4"/>
      <c r="HT86" s="15"/>
      <c r="HU86" s="4"/>
      <c r="HV86" s="15"/>
      <c r="HW86" s="4"/>
      <c r="HX86" s="15"/>
      <c r="HY86" s="4"/>
      <c r="HZ86" s="15"/>
      <c r="IA86" s="4"/>
      <c r="IB86" s="15"/>
      <c r="IC86" s="4"/>
      <c r="ID86" s="15"/>
      <c r="IE86" s="4"/>
      <c r="IF86" s="15"/>
      <c r="IG86" s="4"/>
      <c r="IH86" s="15"/>
      <c r="II86" s="4"/>
      <c r="IJ86" s="15"/>
      <c r="IK86" s="4"/>
      <c r="IL86" s="15"/>
      <c r="IM86" s="4"/>
    </row>
    <row r="87" spans="1:247" ht="18.75" customHeight="1">
      <c r="A87" s="62" t="s">
        <v>41</v>
      </c>
      <c r="B87" s="63"/>
      <c r="C87" s="36">
        <f>+D87+E87+F87+G87+H87</f>
        <v>30825.7</v>
      </c>
      <c r="D87" s="36">
        <f>D91+D111+D127+D171</f>
        <v>718.8</v>
      </c>
      <c r="E87" s="36">
        <f>E90</f>
        <v>540</v>
      </c>
      <c r="F87" s="36">
        <f>F91+F111</f>
        <v>0</v>
      </c>
      <c r="G87" s="36">
        <f>G91+G111</f>
        <v>29566.9</v>
      </c>
      <c r="H87" s="36">
        <f>H91+H111</f>
        <v>0</v>
      </c>
      <c r="I87" s="17"/>
      <c r="J87" s="18"/>
      <c r="K87" s="25"/>
      <c r="L87" s="25"/>
      <c r="M87" s="25"/>
      <c r="N87" s="25"/>
      <c r="O87" s="18"/>
      <c r="P87" s="18"/>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c r="IC87" s="14"/>
      <c r="ID87" s="14"/>
      <c r="IE87" s="14"/>
      <c r="IF87" s="14"/>
      <c r="IG87" s="14"/>
      <c r="IH87" s="14"/>
      <c r="II87" s="14"/>
      <c r="IJ87" s="14"/>
      <c r="IK87" s="14"/>
      <c r="IL87" s="14"/>
      <c r="IM87" s="14"/>
    </row>
    <row r="88" spans="1:16" ht="15" customHeight="1">
      <c r="A88" s="64" t="s">
        <v>4</v>
      </c>
      <c r="B88" s="65"/>
      <c r="C88" s="36">
        <f aca="true" t="shared" si="11" ref="C88:C93">D88+E88+F88+G88+H88</f>
        <v>0</v>
      </c>
      <c r="D88" s="35">
        <f aca="true" t="shared" si="12" ref="D88:H89">D92+D112+D128</f>
        <v>0</v>
      </c>
      <c r="E88" s="35">
        <f t="shared" si="12"/>
        <v>0</v>
      </c>
      <c r="F88" s="35">
        <f t="shared" si="12"/>
        <v>0</v>
      </c>
      <c r="G88" s="35">
        <f t="shared" si="12"/>
        <v>0</v>
      </c>
      <c r="H88" s="35">
        <f t="shared" si="12"/>
        <v>0</v>
      </c>
      <c r="I88" s="18"/>
      <c r="J88" s="18"/>
      <c r="K88" s="25"/>
      <c r="L88" s="25"/>
      <c r="M88" s="25"/>
      <c r="N88" s="25"/>
      <c r="O88" s="17"/>
      <c r="P88" s="17"/>
    </row>
    <row r="89" spans="1:16" ht="15" customHeight="1">
      <c r="A89" s="22" t="s">
        <v>14</v>
      </c>
      <c r="B89" s="26"/>
      <c r="C89" s="36">
        <f t="shared" si="11"/>
        <v>25131.9</v>
      </c>
      <c r="D89" s="35">
        <f>D93+D113+D129+D173</f>
        <v>0</v>
      </c>
      <c r="E89" s="35">
        <f t="shared" si="12"/>
        <v>0</v>
      </c>
      <c r="F89" s="35">
        <f t="shared" si="12"/>
        <v>0</v>
      </c>
      <c r="G89" s="35">
        <f t="shared" si="12"/>
        <v>25131.9</v>
      </c>
      <c r="H89" s="35">
        <f t="shared" si="12"/>
        <v>0</v>
      </c>
      <c r="I89" s="18"/>
      <c r="J89" s="18"/>
      <c r="K89" s="25"/>
      <c r="L89" s="25"/>
      <c r="M89" s="25"/>
      <c r="N89" s="25"/>
      <c r="O89" s="17"/>
      <c r="P89" s="17"/>
    </row>
    <row r="90" spans="1:16" ht="15" customHeight="1">
      <c r="A90" s="64" t="s">
        <v>58</v>
      </c>
      <c r="B90" s="65"/>
      <c r="C90" s="36">
        <f aca="true" t="shared" si="13" ref="C90:H90">+C94+C114+C130+C174</f>
        <v>5693.8</v>
      </c>
      <c r="D90" s="36">
        <f t="shared" si="13"/>
        <v>718.8</v>
      </c>
      <c r="E90" s="36">
        <f t="shared" si="13"/>
        <v>540</v>
      </c>
      <c r="F90" s="36">
        <f t="shared" si="13"/>
        <v>0</v>
      </c>
      <c r="G90" s="36">
        <f t="shared" si="13"/>
        <v>4435</v>
      </c>
      <c r="H90" s="36">
        <f t="shared" si="13"/>
        <v>0</v>
      </c>
      <c r="I90" s="18"/>
      <c r="J90" s="18"/>
      <c r="K90" s="25"/>
      <c r="L90" s="25"/>
      <c r="M90" s="25"/>
      <c r="N90" s="25"/>
      <c r="O90" s="17"/>
      <c r="P90" s="17"/>
    </row>
    <row r="91" spans="1:16" ht="20.25" customHeight="1">
      <c r="A91" s="62" t="s">
        <v>23</v>
      </c>
      <c r="B91" s="63"/>
      <c r="C91" s="36">
        <f t="shared" si="11"/>
        <v>29831.7</v>
      </c>
      <c r="D91" s="35">
        <f>D92+D93+D94</f>
        <v>214.8</v>
      </c>
      <c r="E91" s="35">
        <f>SUM(E92:E94)</f>
        <v>50</v>
      </c>
      <c r="F91" s="35">
        <f>SUM(F92:F94)</f>
        <v>0</v>
      </c>
      <c r="G91" s="35">
        <f>SUM(G92:G94)</f>
        <v>29566.9</v>
      </c>
      <c r="H91" s="35">
        <f>SUM(H92:H94)</f>
        <v>0</v>
      </c>
      <c r="I91" s="18"/>
      <c r="J91" s="18"/>
      <c r="K91" s="25"/>
      <c r="L91" s="25"/>
      <c r="M91" s="25"/>
      <c r="N91" s="25"/>
      <c r="O91" s="17"/>
      <c r="P91" s="17"/>
    </row>
    <row r="92" spans="1:16" ht="15" customHeight="1">
      <c r="A92" s="24" t="s">
        <v>4</v>
      </c>
      <c r="B92" s="27"/>
      <c r="C92" s="36">
        <f t="shared" si="11"/>
        <v>0</v>
      </c>
      <c r="D92" s="35">
        <f>D96+D100+D108+D105</f>
        <v>0</v>
      </c>
      <c r="E92" s="35">
        <f>E96+E100+E108+E105</f>
        <v>0</v>
      </c>
      <c r="F92" s="35">
        <f>F96+F100+F108+F105</f>
        <v>0</v>
      </c>
      <c r="G92" s="35">
        <f>G96+G100+G108+G105</f>
        <v>0</v>
      </c>
      <c r="H92" s="35">
        <f>H96+H100+H108+H105</f>
        <v>0</v>
      </c>
      <c r="I92" s="18"/>
      <c r="J92" s="18"/>
      <c r="K92" s="25"/>
      <c r="L92" s="25"/>
      <c r="M92" s="25"/>
      <c r="N92" s="25"/>
      <c r="O92" s="17"/>
      <c r="P92" s="17"/>
    </row>
    <row r="93" spans="1:16" ht="15" customHeight="1">
      <c r="A93" s="64" t="s">
        <v>14</v>
      </c>
      <c r="B93" s="65"/>
      <c r="C93" s="36">
        <f t="shared" si="11"/>
        <v>25131.9</v>
      </c>
      <c r="D93" s="35">
        <f>D97+D101+D109+D105</f>
        <v>0</v>
      </c>
      <c r="E93" s="35">
        <f>E97+E101+E109+E105</f>
        <v>0</v>
      </c>
      <c r="F93" s="35">
        <f>F97+F101+F109+F105</f>
        <v>0</v>
      </c>
      <c r="G93" s="35">
        <f>G97+G101+G109+G105</f>
        <v>25131.9</v>
      </c>
      <c r="H93" s="35">
        <f>H97+H101+H109+H105</f>
        <v>0</v>
      </c>
      <c r="I93" s="18"/>
      <c r="J93" s="18"/>
      <c r="K93" s="25"/>
      <c r="L93" s="25"/>
      <c r="M93" s="25"/>
      <c r="N93" s="25"/>
      <c r="O93" s="17"/>
      <c r="P93" s="17"/>
    </row>
    <row r="94" spans="1:16" ht="15.75" customHeight="1">
      <c r="A94" s="76" t="s">
        <v>58</v>
      </c>
      <c r="B94" s="77"/>
      <c r="C94" s="36">
        <f aca="true" t="shared" si="14" ref="C94:H94">C98+C102+C106+C110</f>
        <v>4699.8</v>
      </c>
      <c r="D94" s="36">
        <f t="shared" si="14"/>
        <v>214.8</v>
      </c>
      <c r="E94" s="36">
        <f t="shared" si="14"/>
        <v>50</v>
      </c>
      <c r="F94" s="36">
        <f t="shared" si="14"/>
        <v>0</v>
      </c>
      <c r="G94" s="36">
        <f t="shared" si="14"/>
        <v>4435</v>
      </c>
      <c r="H94" s="36">
        <f t="shared" si="14"/>
        <v>0</v>
      </c>
      <c r="I94" s="18"/>
      <c r="J94" s="18"/>
      <c r="K94" s="25"/>
      <c r="L94" s="25"/>
      <c r="M94" s="25"/>
      <c r="N94" s="25"/>
      <c r="O94" s="18"/>
      <c r="P94" s="18"/>
    </row>
    <row r="95" spans="1:16" ht="73.5" customHeight="1">
      <c r="A95" s="19" t="s">
        <v>45</v>
      </c>
      <c r="B95" s="66" t="s">
        <v>110</v>
      </c>
      <c r="C95" s="36">
        <f>D95+E95+F95+G95+H95</f>
        <v>29716.9</v>
      </c>
      <c r="D95" s="35">
        <f>D96+D97+D98</f>
        <v>150</v>
      </c>
      <c r="E95" s="35">
        <f>E96+E97+E98</f>
        <v>0</v>
      </c>
      <c r="F95" s="35">
        <f>F96+F97+F98</f>
        <v>0</v>
      </c>
      <c r="G95" s="35">
        <f>G96+G97+G98</f>
        <v>29566.9</v>
      </c>
      <c r="H95" s="35">
        <f>H96+H97+H98</f>
        <v>0</v>
      </c>
      <c r="I95" s="66" t="s">
        <v>63</v>
      </c>
      <c r="J95" s="66" t="s">
        <v>94</v>
      </c>
      <c r="K95" s="66">
        <v>3</v>
      </c>
      <c r="L95" s="66">
        <v>1</v>
      </c>
      <c r="M95" s="66">
        <v>0</v>
      </c>
      <c r="N95" s="66">
        <v>0</v>
      </c>
      <c r="O95" s="66">
        <v>19</v>
      </c>
      <c r="P95" s="66">
        <v>0</v>
      </c>
    </row>
    <row r="96" spans="1:16" ht="15" customHeight="1">
      <c r="A96" s="23" t="s">
        <v>4</v>
      </c>
      <c r="B96" s="67"/>
      <c r="C96" s="36">
        <f aca="true" t="shared" si="15" ref="C96:C126">D96+E96+F96+G96+H96</f>
        <v>0</v>
      </c>
      <c r="D96" s="35">
        <v>0</v>
      </c>
      <c r="E96" s="35">
        <v>0</v>
      </c>
      <c r="F96" s="35">
        <v>0</v>
      </c>
      <c r="G96" s="35">
        <v>0</v>
      </c>
      <c r="H96" s="35">
        <v>0</v>
      </c>
      <c r="I96" s="67"/>
      <c r="J96" s="67"/>
      <c r="K96" s="67"/>
      <c r="L96" s="67"/>
      <c r="M96" s="67"/>
      <c r="N96" s="67"/>
      <c r="O96" s="67"/>
      <c r="P96" s="67"/>
    </row>
    <row r="97" spans="1:16" ht="15" customHeight="1">
      <c r="A97" s="23" t="s">
        <v>14</v>
      </c>
      <c r="B97" s="67"/>
      <c r="C97" s="36">
        <f t="shared" si="15"/>
        <v>25131.9</v>
      </c>
      <c r="D97" s="35">
        <v>0</v>
      </c>
      <c r="E97" s="35">
        <v>0</v>
      </c>
      <c r="F97" s="35">
        <v>0</v>
      </c>
      <c r="G97" s="35">
        <v>25131.9</v>
      </c>
      <c r="H97" s="35">
        <v>0</v>
      </c>
      <c r="I97" s="67"/>
      <c r="J97" s="67"/>
      <c r="K97" s="67"/>
      <c r="L97" s="67"/>
      <c r="M97" s="67"/>
      <c r="N97" s="67"/>
      <c r="O97" s="67"/>
      <c r="P97" s="67"/>
    </row>
    <row r="98" spans="1:16" ht="14.25" customHeight="1">
      <c r="A98" s="23" t="s">
        <v>58</v>
      </c>
      <c r="B98" s="68"/>
      <c r="C98" s="36">
        <f t="shared" si="15"/>
        <v>4585</v>
      </c>
      <c r="D98" s="35">
        <v>150</v>
      </c>
      <c r="E98" s="35">
        <v>0</v>
      </c>
      <c r="F98" s="35">
        <v>0</v>
      </c>
      <c r="G98" s="35">
        <v>4435</v>
      </c>
      <c r="H98" s="35">
        <v>0</v>
      </c>
      <c r="I98" s="68"/>
      <c r="J98" s="68"/>
      <c r="K98" s="68"/>
      <c r="L98" s="68"/>
      <c r="M98" s="68"/>
      <c r="N98" s="68"/>
      <c r="O98" s="68"/>
      <c r="P98" s="68"/>
    </row>
    <row r="99" spans="1:16" ht="92.25" customHeight="1">
      <c r="A99" s="19" t="s">
        <v>96</v>
      </c>
      <c r="B99" s="66" t="s">
        <v>110</v>
      </c>
      <c r="C99" s="36">
        <f>D99+E99+F99+G99+H99</f>
        <v>114.8</v>
      </c>
      <c r="D99" s="35">
        <f>+D100+D101+D102</f>
        <v>64.8</v>
      </c>
      <c r="E99" s="35">
        <f>+E100+E101+E102</f>
        <v>50</v>
      </c>
      <c r="F99" s="35">
        <f>+F100+F101+F102</f>
        <v>0</v>
      </c>
      <c r="G99" s="35">
        <f>+G100+G101+G102</f>
        <v>0</v>
      </c>
      <c r="H99" s="35">
        <f>+H100+H101+H102</f>
        <v>0</v>
      </c>
      <c r="I99" s="66" t="s">
        <v>97</v>
      </c>
      <c r="J99" s="66" t="s">
        <v>95</v>
      </c>
      <c r="K99" s="66">
        <v>300</v>
      </c>
      <c r="L99" s="66">
        <v>300</v>
      </c>
      <c r="M99" s="66">
        <v>231</v>
      </c>
      <c r="N99" s="66">
        <v>300</v>
      </c>
      <c r="O99" s="69">
        <v>300</v>
      </c>
      <c r="P99" s="69">
        <v>300</v>
      </c>
    </row>
    <row r="100" spans="1:16" ht="14.25" customHeight="1">
      <c r="A100" s="23" t="s">
        <v>4</v>
      </c>
      <c r="B100" s="67"/>
      <c r="C100" s="36">
        <f t="shared" si="15"/>
        <v>0</v>
      </c>
      <c r="D100" s="35">
        <v>0</v>
      </c>
      <c r="E100" s="35">
        <v>0</v>
      </c>
      <c r="F100" s="35">
        <v>0</v>
      </c>
      <c r="G100" s="35">
        <v>0</v>
      </c>
      <c r="H100" s="35">
        <v>0</v>
      </c>
      <c r="I100" s="67"/>
      <c r="J100" s="67"/>
      <c r="K100" s="67"/>
      <c r="L100" s="67"/>
      <c r="M100" s="67"/>
      <c r="N100" s="67"/>
      <c r="O100" s="69"/>
      <c r="P100" s="69"/>
    </row>
    <row r="101" spans="1:16" ht="14.25" customHeight="1">
      <c r="A101" s="23" t="s">
        <v>14</v>
      </c>
      <c r="B101" s="67"/>
      <c r="C101" s="36">
        <f t="shared" si="15"/>
        <v>0</v>
      </c>
      <c r="D101" s="35">
        <v>0</v>
      </c>
      <c r="E101" s="35">
        <v>0</v>
      </c>
      <c r="F101" s="35">
        <v>0</v>
      </c>
      <c r="G101" s="35">
        <v>0</v>
      </c>
      <c r="H101" s="35">
        <v>0</v>
      </c>
      <c r="I101" s="67"/>
      <c r="J101" s="67"/>
      <c r="K101" s="67"/>
      <c r="L101" s="67"/>
      <c r="M101" s="67"/>
      <c r="N101" s="67"/>
      <c r="O101" s="69"/>
      <c r="P101" s="69"/>
    </row>
    <row r="102" spans="1:16" ht="14.25" customHeight="1">
      <c r="A102" s="23" t="s">
        <v>58</v>
      </c>
      <c r="B102" s="68"/>
      <c r="C102" s="36">
        <f>D102+E102+F102+G102+H102</f>
        <v>114.8</v>
      </c>
      <c r="D102" s="35">
        <v>64.8</v>
      </c>
      <c r="E102" s="35">
        <v>50</v>
      </c>
      <c r="F102" s="35">
        <v>0</v>
      </c>
      <c r="G102" s="35">
        <v>0</v>
      </c>
      <c r="H102" s="35">
        <v>0</v>
      </c>
      <c r="I102" s="67"/>
      <c r="J102" s="67"/>
      <c r="K102" s="68"/>
      <c r="L102" s="68"/>
      <c r="M102" s="67"/>
      <c r="N102" s="67"/>
      <c r="O102" s="69"/>
      <c r="P102" s="69"/>
    </row>
    <row r="103" spans="1:16" ht="69.75" customHeight="1">
      <c r="A103" s="19" t="s">
        <v>46</v>
      </c>
      <c r="B103" s="66" t="s">
        <v>110</v>
      </c>
      <c r="C103" s="36">
        <f t="shared" si="15"/>
        <v>0</v>
      </c>
      <c r="D103" s="35">
        <v>0</v>
      </c>
      <c r="E103" s="35">
        <v>0</v>
      </c>
      <c r="F103" s="35">
        <v>0</v>
      </c>
      <c r="G103" s="35">
        <v>0</v>
      </c>
      <c r="H103" s="35">
        <v>0</v>
      </c>
      <c r="I103" s="66" t="s">
        <v>64</v>
      </c>
      <c r="J103" s="66" t="s">
        <v>95</v>
      </c>
      <c r="K103" s="66">
        <v>159</v>
      </c>
      <c r="L103" s="66">
        <v>0</v>
      </c>
      <c r="M103" s="66">
        <v>159</v>
      </c>
      <c r="N103" s="66">
        <v>159</v>
      </c>
      <c r="O103" s="66">
        <v>159</v>
      </c>
      <c r="P103" s="66">
        <v>159</v>
      </c>
    </row>
    <row r="104" spans="1:16" ht="12.75" customHeight="1">
      <c r="A104" s="23" t="s">
        <v>4</v>
      </c>
      <c r="B104" s="67"/>
      <c r="C104" s="36">
        <f t="shared" si="15"/>
        <v>0</v>
      </c>
      <c r="D104" s="35">
        <v>0</v>
      </c>
      <c r="E104" s="35">
        <v>0</v>
      </c>
      <c r="F104" s="35">
        <v>0</v>
      </c>
      <c r="G104" s="35">
        <v>0</v>
      </c>
      <c r="H104" s="35">
        <v>0</v>
      </c>
      <c r="I104" s="67"/>
      <c r="J104" s="67"/>
      <c r="K104" s="67"/>
      <c r="L104" s="67"/>
      <c r="M104" s="67"/>
      <c r="N104" s="67"/>
      <c r="O104" s="67"/>
      <c r="P104" s="67"/>
    </row>
    <row r="105" spans="1:16" ht="12.75" customHeight="1">
      <c r="A105" s="23" t="s">
        <v>14</v>
      </c>
      <c r="B105" s="67"/>
      <c r="C105" s="36">
        <f t="shared" si="15"/>
        <v>0</v>
      </c>
      <c r="D105" s="35">
        <v>0</v>
      </c>
      <c r="E105" s="35">
        <v>0</v>
      </c>
      <c r="F105" s="35">
        <v>0</v>
      </c>
      <c r="G105" s="35">
        <v>0</v>
      </c>
      <c r="H105" s="35">
        <v>0</v>
      </c>
      <c r="I105" s="67"/>
      <c r="J105" s="67"/>
      <c r="K105" s="67"/>
      <c r="L105" s="67"/>
      <c r="M105" s="67"/>
      <c r="N105" s="67"/>
      <c r="O105" s="67"/>
      <c r="P105" s="67"/>
    </row>
    <row r="106" spans="1:16" ht="15.75" customHeight="1">
      <c r="A106" s="23" t="s">
        <v>58</v>
      </c>
      <c r="B106" s="68"/>
      <c r="C106" s="36">
        <f t="shared" si="15"/>
        <v>0</v>
      </c>
      <c r="D106" s="35">
        <v>0</v>
      </c>
      <c r="E106" s="35">
        <v>0</v>
      </c>
      <c r="F106" s="35">
        <v>0</v>
      </c>
      <c r="G106" s="35">
        <v>0</v>
      </c>
      <c r="H106" s="35">
        <v>0</v>
      </c>
      <c r="I106" s="68"/>
      <c r="J106" s="68"/>
      <c r="K106" s="68"/>
      <c r="L106" s="68"/>
      <c r="M106" s="68"/>
      <c r="N106" s="68"/>
      <c r="O106" s="68"/>
      <c r="P106" s="68"/>
    </row>
    <row r="107" spans="1:16" ht="69" customHeight="1">
      <c r="A107" s="19" t="s">
        <v>106</v>
      </c>
      <c r="B107" s="66" t="s">
        <v>110</v>
      </c>
      <c r="C107" s="36">
        <f t="shared" si="15"/>
        <v>0</v>
      </c>
      <c r="D107" s="35">
        <v>0</v>
      </c>
      <c r="E107" s="35">
        <v>0</v>
      </c>
      <c r="F107" s="35">
        <v>0</v>
      </c>
      <c r="G107" s="35">
        <v>0</v>
      </c>
      <c r="H107" s="35">
        <v>0</v>
      </c>
      <c r="I107" s="66" t="s">
        <v>65</v>
      </c>
      <c r="J107" s="66" t="s">
        <v>95</v>
      </c>
      <c r="K107" s="66">
        <v>0</v>
      </c>
      <c r="L107" s="66">
        <v>0</v>
      </c>
      <c r="M107" s="66">
        <v>0</v>
      </c>
      <c r="N107" s="66">
        <v>0</v>
      </c>
      <c r="O107" s="66">
        <v>0</v>
      </c>
      <c r="P107" s="66">
        <v>0</v>
      </c>
    </row>
    <row r="108" spans="1:18" ht="15">
      <c r="A108" s="23" t="s">
        <v>4</v>
      </c>
      <c r="B108" s="67"/>
      <c r="C108" s="36">
        <f t="shared" si="15"/>
        <v>0</v>
      </c>
      <c r="D108" s="35">
        <v>0</v>
      </c>
      <c r="E108" s="35">
        <v>0</v>
      </c>
      <c r="F108" s="35">
        <v>0</v>
      </c>
      <c r="G108" s="35">
        <v>0</v>
      </c>
      <c r="H108" s="35">
        <v>0</v>
      </c>
      <c r="I108" s="67"/>
      <c r="J108" s="67"/>
      <c r="K108" s="67"/>
      <c r="L108" s="67"/>
      <c r="M108" s="67"/>
      <c r="N108" s="67"/>
      <c r="O108" s="67"/>
      <c r="P108" s="67"/>
      <c r="R108" s="2"/>
    </row>
    <row r="109" spans="1:18" ht="15">
      <c r="A109" s="23" t="s">
        <v>14</v>
      </c>
      <c r="B109" s="67"/>
      <c r="C109" s="36">
        <f t="shared" si="15"/>
        <v>0</v>
      </c>
      <c r="D109" s="35">
        <v>0</v>
      </c>
      <c r="E109" s="35">
        <v>0</v>
      </c>
      <c r="F109" s="35">
        <v>0</v>
      </c>
      <c r="G109" s="35">
        <v>0</v>
      </c>
      <c r="H109" s="35">
        <v>0</v>
      </c>
      <c r="I109" s="67"/>
      <c r="J109" s="67"/>
      <c r="K109" s="67"/>
      <c r="L109" s="67"/>
      <c r="M109" s="67"/>
      <c r="N109" s="67"/>
      <c r="O109" s="67"/>
      <c r="P109" s="67"/>
      <c r="R109" s="2"/>
    </row>
    <row r="110" spans="1:18" ht="15">
      <c r="A110" s="23" t="s">
        <v>58</v>
      </c>
      <c r="B110" s="68"/>
      <c r="C110" s="36">
        <f t="shared" si="15"/>
        <v>0</v>
      </c>
      <c r="D110" s="35">
        <v>0</v>
      </c>
      <c r="E110" s="35">
        <v>0</v>
      </c>
      <c r="F110" s="35">
        <v>0</v>
      </c>
      <c r="G110" s="35">
        <v>0</v>
      </c>
      <c r="H110" s="35">
        <v>0</v>
      </c>
      <c r="I110" s="68"/>
      <c r="J110" s="68"/>
      <c r="K110" s="68"/>
      <c r="L110" s="68"/>
      <c r="M110" s="68"/>
      <c r="N110" s="68"/>
      <c r="O110" s="68"/>
      <c r="P110" s="68"/>
      <c r="R110" s="2"/>
    </row>
    <row r="111" spans="1:16" s="2" customFormat="1" ht="32.25" customHeight="1">
      <c r="A111" s="62" t="s">
        <v>51</v>
      </c>
      <c r="B111" s="63"/>
      <c r="C111" s="36">
        <f t="shared" si="15"/>
        <v>0</v>
      </c>
      <c r="D111" s="35">
        <f>D115+D119+D123</f>
        <v>0</v>
      </c>
      <c r="E111" s="35">
        <f>E115+E119+E123</f>
        <v>0</v>
      </c>
      <c r="F111" s="35">
        <f>F115+F119+F123</f>
        <v>0</v>
      </c>
      <c r="G111" s="35">
        <f aca="true" t="shared" si="16" ref="D111:H114">G115+G119+G123</f>
        <v>0</v>
      </c>
      <c r="H111" s="35">
        <f t="shared" si="16"/>
        <v>0</v>
      </c>
      <c r="I111" s="28"/>
      <c r="J111" s="23"/>
      <c r="K111" s="23"/>
      <c r="L111" s="23"/>
      <c r="M111" s="23"/>
      <c r="N111" s="23"/>
      <c r="O111" s="23"/>
      <c r="P111" s="23"/>
    </row>
    <row r="112" spans="1:18" s="2" customFormat="1" ht="15.75" customHeight="1">
      <c r="A112" s="64" t="s">
        <v>4</v>
      </c>
      <c r="B112" s="65"/>
      <c r="C112" s="36">
        <f t="shared" si="15"/>
        <v>0</v>
      </c>
      <c r="D112" s="35">
        <f t="shared" si="16"/>
        <v>0</v>
      </c>
      <c r="E112" s="35">
        <f t="shared" si="16"/>
        <v>0</v>
      </c>
      <c r="F112" s="35">
        <f t="shared" si="16"/>
        <v>0</v>
      </c>
      <c r="G112" s="35">
        <f t="shared" si="16"/>
        <v>0</v>
      </c>
      <c r="H112" s="35">
        <f t="shared" si="16"/>
        <v>0</v>
      </c>
      <c r="I112" s="28"/>
      <c r="J112" s="23"/>
      <c r="K112" s="23"/>
      <c r="L112" s="23"/>
      <c r="M112" s="23"/>
      <c r="N112" s="23"/>
      <c r="O112" s="23"/>
      <c r="P112" s="23"/>
      <c r="R112" s="6"/>
    </row>
    <row r="113" spans="1:18" s="2" customFormat="1" ht="15.75" customHeight="1">
      <c r="A113" s="64" t="s">
        <v>14</v>
      </c>
      <c r="B113" s="65"/>
      <c r="C113" s="36">
        <f t="shared" si="15"/>
        <v>0</v>
      </c>
      <c r="D113" s="35">
        <f t="shared" si="16"/>
        <v>0</v>
      </c>
      <c r="E113" s="35">
        <f t="shared" si="16"/>
        <v>0</v>
      </c>
      <c r="F113" s="35">
        <f t="shared" si="16"/>
        <v>0</v>
      </c>
      <c r="G113" s="35">
        <f t="shared" si="16"/>
        <v>0</v>
      </c>
      <c r="H113" s="35">
        <f t="shared" si="16"/>
        <v>0</v>
      </c>
      <c r="I113" s="28"/>
      <c r="J113" s="23"/>
      <c r="K113" s="23"/>
      <c r="L113" s="23"/>
      <c r="M113" s="23"/>
      <c r="N113" s="23"/>
      <c r="O113" s="23"/>
      <c r="P113" s="23"/>
      <c r="R113" s="6"/>
    </row>
    <row r="114" spans="1:18" s="2" customFormat="1" ht="15.75" customHeight="1">
      <c r="A114" s="64" t="s">
        <v>58</v>
      </c>
      <c r="B114" s="65"/>
      <c r="C114" s="36">
        <f t="shared" si="15"/>
        <v>0</v>
      </c>
      <c r="D114" s="35">
        <f t="shared" si="16"/>
        <v>0</v>
      </c>
      <c r="E114" s="35">
        <f t="shared" si="16"/>
        <v>0</v>
      </c>
      <c r="F114" s="35">
        <f t="shared" si="16"/>
        <v>0</v>
      </c>
      <c r="G114" s="35">
        <f t="shared" si="16"/>
        <v>0</v>
      </c>
      <c r="H114" s="35">
        <f t="shared" si="16"/>
        <v>0</v>
      </c>
      <c r="I114" s="28"/>
      <c r="J114" s="23"/>
      <c r="K114" s="23"/>
      <c r="L114" s="23"/>
      <c r="M114" s="23"/>
      <c r="N114" s="23"/>
      <c r="O114" s="23"/>
      <c r="P114" s="23"/>
      <c r="R114" s="6"/>
    </row>
    <row r="115" spans="1:16" ht="75" customHeight="1">
      <c r="A115" s="19" t="s">
        <v>98</v>
      </c>
      <c r="B115" s="66" t="s">
        <v>110</v>
      </c>
      <c r="C115" s="36">
        <f t="shared" si="15"/>
        <v>0</v>
      </c>
      <c r="D115" s="35">
        <f>D116+D117+D118</f>
        <v>0</v>
      </c>
      <c r="E115" s="35">
        <f>E116+E117+E118</f>
        <v>0</v>
      </c>
      <c r="F115" s="35">
        <f>F116+F117+F118</f>
        <v>0</v>
      </c>
      <c r="G115" s="35">
        <f>G116+G117+G118</f>
        <v>0</v>
      </c>
      <c r="H115" s="35">
        <f>H116+H117+H118</f>
        <v>0</v>
      </c>
      <c r="I115" s="66" t="s">
        <v>99</v>
      </c>
      <c r="J115" s="66" t="s">
        <v>95</v>
      </c>
      <c r="K115" s="66">
        <v>8</v>
      </c>
      <c r="L115" s="66">
        <v>8</v>
      </c>
      <c r="M115" s="66">
        <v>8</v>
      </c>
      <c r="N115" s="66">
        <v>8</v>
      </c>
      <c r="O115" s="66">
        <v>8</v>
      </c>
      <c r="P115" s="66">
        <v>8</v>
      </c>
    </row>
    <row r="116" spans="1:16" ht="14.25" customHeight="1">
      <c r="A116" s="23" t="s">
        <v>4</v>
      </c>
      <c r="B116" s="67"/>
      <c r="C116" s="36">
        <f t="shared" si="15"/>
        <v>0</v>
      </c>
      <c r="D116" s="35">
        <v>0</v>
      </c>
      <c r="E116" s="35">
        <v>0</v>
      </c>
      <c r="F116" s="35">
        <v>0</v>
      </c>
      <c r="G116" s="35">
        <v>0</v>
      </c>
      <c r="H116" s="35">
        <v>0</v>
      </c>
      <c r="I116" s="67"/>
      <c r="J116" s="67"/>
      <c r="K116" s="67"/>
      <c r="L116" s="67"/>
      <c r="M116" s="67"/>
      <c r="N116" s="67"/>
      <c r="O116" s="67"/>
      <c r="P116" s="67"/>
    </row>
    <row r="117" spans="1:16" ht="14.25" customHeight="1">
      <c r="A117" s="23" t="s">
        <v>14</v>
      </c>
      <c r="B117" s="67"/>
      <c r="C117" s="36">
        <f t="shared" si="15"/>
        <v>0</v>
      </c>
      <c r="D117" s="35">
        <v>0</v>
      </c>
      <c r="E117" s="35">
        <v>0</v>
      </c>
      <c r="F117" s="35">
        <v>0</v>
      </c>
      <c r="G117" s="35">
        <v>0</v>
      </c>
      <c r="H117" s="35">
        <v>0</v>
      </c>
      <c r="I117" s="67"/>
      <c r="J117" s="67"/>
      <c r="K117" s="67"/>
      <c r="L117" s="67"/>
      <c r="M117" s="67"/>
      <c r="N117" s="67"/>
      <c r="O117" s="67"/>
      <c r="P117" s="67"/>
    </row>
    <row r="118" spans="1:16" ht="17.25" customHeight="1">
      <c r="A118" s="23" t="s">
        <v>58</v>
      </c>
      <c r="B118" s="68"/>
      <c r="C118" s="36">
        <f t="shared" si="15"/>
        <v>0</v>
      </c>
      <c r="D118" s="35">
        <v>0</v>
      </c>
      <c r="E118" s="35">
        <v>0</v>
      </c>
      <c r="F118" s="35">
        <v>0</v>
      </c>
      <c r="G118" s="35">
        <v>0</v>
      </c>
      <c r="H118" s="35">
        <v>0</v>
      </c>
      <c r="I118" s="68"/>
      <c r="J118" s="68"/>
      <c r="K118" s="68"/>
      <c r="L118" s="68"/>
      <c r="M118" s="68"/>
      <c r="N118" s="68"/>
      <c r="O118" s="68"/>
      <c r="P118" s="68"/>
    </row>
    <row r="119" spans="1:16" ht="74.25" customHeight="1">
      <c r="A119" s="19" t="s">
        <v>76</v>
      </c>
      <c r="B119" s="66" t="s">
        <v>110</v>
      </c>
      <c r="C119" s="36">
        <f t="shared" si="15"/>
        <v>0</v>
      </c>
      <c r="D119" s="35">
        <v>0</v>
      </c>
      <c r="E119" s="35">
        <v>0</v>
      </c>
      <c r="F119" s="35">
        <v>0</v>
      </c>
      <c r="G119" s="35">
        <v>0</v>
      </c>
      <c r="H119" s="35">
        <v>0</v>
      </c>
      <c r="I119" s="66" t="s">
        <v>100</v>
      </c>
      <c r="J119" s="66" t="s">
        <v>95</v>
      </c>
      <c r="K119" s="66">
        <v>10</v>
      </c>
      <c r="L119" s="66">
        <v>4</v>
      </c>
      <c r="M119" s="66">
        <v>10</v>
      </c>
      <c r="N119" s="66">
        <v>10</v>
      </c>
      <c r="O119" s="66">
        <v>10</v>
      </c>
      <c r="P119" s="66">
        <v>10</v>
      </c>
    </row>
    <row r="120" spans="1:16" ht="14.25" customHeight="1">
      <c r="A120" s="23" t="s">
        <v>4</v>
      </c>
      <c r="B120" s="67"/>
      <c r="C120" s="36">
        <f t="shared" si="15"/>
        <v>0</v>
      </c>
      <c r="D120" s="35">
        <v>0</v>
      </c>
      <c r="E120" s="35">
        <v>0</v>
      </c>
      <c r="F120" s="35">
        <v>0</v>
      </c>
      <c r="G120" s="35">
        <v>0</v>
      </c>
      <c r="H120" s="35">
        <v>0</v>
      </c>
      <c r="I120" s="67"/>
      <c r="J120" s="67"/>
      <c r="K120" s="67"/>
      <c r="L120" s="67"/>
      <c r="M120" s="67"/>
      <c r="N120" s="67"/>
      <c r="O120" s="67"/>
      <c r="P120" s="67"/>
    </row>
    <row r="121" spans="1:16" ht="14.25" customHeight="1">
      <c r="A121" s="23" t="s">
        <v>14</v>
      </c>
      <c r="B121" s="67"/>
      <c r="C121" s="36">
        <f t="shared" si="15"/>
        <v>0</v>
      </c>
      <c r="D121" s="35">
        <v>0</v>
      </c>
      <c r="E121" s="35">
        <v>0</v>
      </c>
      <c r="F121" s="35">
        <v>0</v>
      </c>
      <c r="G121" s="35">
        <v>0</v>
      </c>
      <c r="H121" s="35">
        <v>0</v>
      </c>
      <c r="I121" s="67"/>
      <c r="J121" s="67"/>
      <c r="K121" s="67"/>
      <c r="L121" s="67"/>
      <c r="M121" s="67"/>
      <c r="N121" s="67"/>
      <c r="O121" s="67"/>
      <c r="P121" s="67"/>
    </row>
    <row r="122" spans="1:16" ht="14.25" customHeight="1">
      <c r="A122" s="23" t="s">
        <v>58</v>
      </c>
      <c r="B122" s="68"/>
      <c r="C122" s="36">
        <f t="shared" si="15"/>
        <v>0</v>
      </c>
      <c r="D122" s="35">
        <v>0</v>
      </c>
      <c r="E122" s="35">
        <v>0</v>
      </c>
      <c r="F122" s="35">
        <v>0</v>
      </c>
      <c r="G122" s="35">
        <v>0</v>
      </c>
      <c r="H122" s="35">
        <v>0</v>
      </c>
      <c r="I122" s="67"/>
      <c r="J122" s="67"/>
      <c r="K122" s="67"/>
      <c r="L122" s="67"/>
      <c r="M122" s="67"/>
      <c r="N122" s="67"/>
      <c r="O122" s="67"/>
      <c r="P122" s="67"/>
    </row>
    <row r="123" spans="1:16" ht="70.5" customHeight="1">
      <c r="A123" s="22" t="s">
        <v>20</v>
      </c>
      <c r="B123" s="66" t="s">
        <v>110</v>
      </c>
      <c r="C123" s="36">
        <f t="shared" si="15"/>
        <v>0</v>
      </c>
      <c r="D123" s="35">
        <v>0</v>
      </c>
      <c r="E123" s="35">
        <v>0</v>
      </c>
      <c r="F123" s="35">
        <v>0</v>
      </c>
      <c r="G123" s="35">
        <v>0</v>
      </c>
      <c r="H123" s="35">
        <v>0</v>
      </c>
      <c r="I123" s="66" t="s">
        <v>101</v>
      </c>
      <c r="J123" s="66" t="s">
        <v>95</v>
      </c>
      <c r="K123" s="66">
        <v>10</v>
      </c>
      <c r="L123" s="66">
        <v>10</v>
      </c>
      <c r="M123" s="66">
        <v>10</v>
      </c>
      <c r="N123" s="66">
        <v>10</v>
      </c>
      <c r="O123" s="66">
        <v>10</v>
      </c>
      <c r="P123" s="66">
        <v>10</v>
      </c>
    </row>
    <row r="124" spans="1:16" ht="15">
      <c r="A124" s="24" t="s">
        <v>4</v>
      </c>
      <c r="B124" s="67"/>
      <c r="C124" s="36">
        <f t="shared" si="15"/>
        <v>0</v>
      </c>
      <c r="D124" s="35">
        <v>0</v>
      </c>
      <c r="E124" s="35">
        <v>0</v>
      </c>
      <c r="F124" s="35">
        <v>0</v>
      </c>
      <c r="G124" s="35">
        <v>0</v>
      </c>
      <c r="H124" s="35">
        <v>0</v>
      </c>
      <c r="I124" s="67"/>
      <c r="J124" s="67"/>
      <c r="K124" s="67"/>
      <c r="L124" s="67"/>
      <c r="M124" s="67"/>
      <c r="N124" s="67"/>
      <c r="O124" s="67"/>
      <c r="P124" s="67"/>
    </row>
    <row r="125" spans="1:16" ht="15">
      <c r="A125" s="24" t="s">
        <v>14</v>
      </c>
      <c r="B125" s="67"/>
      <c r="C125" s="36">
        <f t="shared" si="15"/>
        <v>0</v>
      </c>
      <c r="D125" s="35">
        <v>0</v>
      </c>
      <c r="E125" s="35">
        <v>0</v>
      </c>
      <c r="F125" s="35">
        <v>0</v>
      </c>
      <c r="G125" s="35">
        <v>0</v>
      </c>
      <c r="H125" s="35">
        <v>0</v>
      </c>
      <c r="I125" s="67"/>
      <c r="J125" s="67"/>
      <c r="K125" s="67"/>
      <c r="L125" s="67"/>
      <c r="M125" s="67"/>
      <c r="N125" s="67"/>
      <c r="O125" s="67"/>
      <c r="P125" s="67"/>
    </row>
    <row r="126" spans="1:16" ht="15.75" customHeight="1">
      <c r="A126" s="24" t="s">
        <v>58</v>
      </c>
      <c r="B126" s="68"/>
      <c r="C126" s="36">
        <f t="shared" si="15"/>
        <v>0</v>
      </c>
      <c r="D126" s="35">
        <v>0</v>
      </c>
      <c r="E126" s="35">
        <v>0</v>
      </c>
      <c r="F126" s="35">
        <v>0</v>
      </c>
      <c r="G126" s="35">
        <v>0</v>
      </c>
      <c r="H126" s="35">
        <v>0</v>
      </c>
      <c r="I126" s="67"/>
      <c r="J126" s="67"/>
      <c r="K126" s="67"/>
      <c r="L126" s="67"/>
      <c r="M126" s="67"/>
      <c r="N126" s="67"/>
      <c r="O126" s="67"/>
      <c r="P126" s="67"/>
    </row>
    <row r="127" spans="1:16" ht="74.25" customHeight="1">
      <c r="A127" s="62" t="s">
        <v>24</v>
      </c>
      <c r="B127" s="63"/>
      <c r="C127" s="36">
        <f>SUM(C128:C130)</f>
        <v>968</v>
      </c>
      <c r="D127" s="35">
        <f>D128+D129+D130</f>
        <v>488</v>
      </c>
      <c r="E127" s="35">
        <f>E128+E129+E130</f>
        <v>480</v>
      </c>
      <c r="F127" s="35">
        <f>F128+F129+F130</f>
        <v>0</v>
      </c>
      <c r="G127" s="35">
        <f>G128+G129+G130</f>
        <v>0</v>
      </c>
      <c r="H127" s="35">
        <f>H128+H129+H130</f>
        <v>0</v>
      </c>
      <c r="I127" s="23"/>
      <c r="J127" s="23"/>
      <c r="K127" s="23"/>
      <c r="L127" s="23"/>
      <c r="M127" s="23"/>
      <c r="N127" s="23"/>
      <c r="O127" s="23"/>
      <c r="P127" s="23"/>
    </row>
    <row r="128" spans="1:16" ht="14.25" customHeight="1">
      <c r="A128" s="64" t="s">
        <v>4</v>
      </c>
      <c r="B128" s="65"/>
      <c r="C128" s="36">
        <f aca="true" t="shared" si="17" ref="C128:C178">D128+E128+F128+G128+H128</f>
        <v>0</v>
      </c>
      <c r="D128" s="35">
        <f>D180+D184+D188</f>
        <v>0</v>
      </c>
      <c r="E128" s="35">
        <f aca="true" t="shared" si="18" ref="E128:H129">E180+E184+E188</f>
        <v>0</v>
      </c>
      <c r="F128" s="35">
        <f t="shared" si="18"/>
        <v>0</v>
      </c>
      <c r="G128" s="35">
        <f t="shared" si="18"/>
        <v>0</v>
      </c>
      <c r="H128" s="35">
        <f t="shared" si="18"/>
        <v>0</v>
      </c>
      <c r="I128" s="23"/>
      <c r="J128" s="23"/>
      <c r="K128" s="23"/>
      <c r="L128" s="23"/>
      <c r="M128" s="23"/>
      <c r="N128" s="23"/>
      <c r="O128" s="23"/>
      <c r="P128" s="23"/>
    </row>
    <row r="129" spans="1:16" ht="14.25" customHeight="1">
      <c r="A129" s="64" t="s">
        <v>14</v>
      </c>
      <c r="B129" s="65"/>
      <c r="C129" s="36">
        <v>0</v>
      </c>
      <c r="D129" s="35">
        <v>0</v>
      </c>
      <c r="E129" s="35">
        <f t="shared" si="18"/>
        <v>0</v>
      </c>
      <c r="F129" s="35">
        <f t="shared" si="18"/>
        <v>0</v>
      </c>
      <c r="G129" s="35">
        <f t="shared" si="18"/>
        <v>0</v>
      </c>
      <c r="H129" s="35">
        <f t="shared" si="18"/>
        <v>0</v>
      </c>
      <c r="I129" s="23"/>
      <c r="J129" s="23"/>
      <c r="K129" s="23"/>
      <c r="L129" s="23"/>
      <c r="M129" s="23"/>
      <c r="N129" s="23"/>
      <c r="O129" s="23"/>
      <c r="P129" s="23"/>
    </row>
    <row r="130" spans="1:16" ht="14.25" customHeight="1">
      <c r="A130" s="64" t="s">
        <v>58</v>
      </c>
      <c r="B130" s="65"/>
      <c r="C130" s="36">
        <f aca="true" t="shared" si="19" ref="C130:H130">+C134+C138+C142+C146+C150+C154+C158+C162+C166+C170</f>
        <v>968</v>
      </c>
      <c r="D130" s="36">
        <f t="shared" si="19"/>
        <v>488</v>
      </c>
      <c r="E130" s="36">
        <f t="shared" si="19"/>
        <v>480</v>
      </c>
      <c r="F130" s="36">
        <f t="shared" si="19"/>
        <v>0</v>
      </c>
      <c r="G130" s="36">
        <f t="shared" si="19"/>
        <v>0</v>
      </c>
      <c r="H130" s="36">
        <f t="shared" si="19"/>
        <v>0</v>
      </c>
      <c r="I130" s="23"/>
      <c r="J130" s="23"/>
      <c r="K130" s="23"/>
      <c r="L130" s="23"/>
      <c r="M130" s="23"/>
      <c r="N130" s="23"/>
      <c r="O130" s="23"/>
      <c r="P130" s="23"/>
    </row>
    <row r="131" spans="1:16" ht="83.25" customHeight="1">
      <c r="A131" s="19" t="s">
        <v>25</v>
      </c>
      <c r="B131" s="66" t="s">
        <v>110</v>
      </c>
      <c r="C131" s="36">
        <f t="shared" si="17"/>
        <v>0</v>
      </c>
      <c r="D131" s="35">
        <v>0</v>
      </c>
      <c r="E131" s="35">
        <v>0</v>
      </c>
      <c r="F131" s="35">
        <v>0</v>
      </c>
      <c r="G131" s="35">
        <v>0</v>
      </c>
      <c r="H131" s="35">
        <v>0</v>
      </c>
      <c r="I131" s="66" t="s">
        <v>66</v>
      </c>
      <c r="J131" s="66" t="s">
        <v>6</v>
      </c>
      <c r="K131" s="66">
        <v>100</v>
      </c>
      <c r="L131" s="66">
        <v>100</v>
      </c>
      <c r="M131" s="66">
        <v>100</v>
      </c>
      <c r="N131" s="66">
        <v>100</v>
      </c>
      <c r="O131" s="66">
        <v>100</v>
      </c>
      <c r="P131" s="66">
        <v>100</v>
      </c>
    </row>
    <row r="132" spans="1:16" ht="14.25" customHeight="1">
      <c r="A132" s="23" t="s">
        <v>4</v>
      </c>
      <c r="B132" s="67"/>
      <c r="C132" s="36">
        <f t="shared" si="17"/>
        <v>0</v>
      </c>
      <c r="D132" s="35">
        <v>0</v>
      </c>
      <c r="E132" s="35">
        <v>0</v>
      </c>
      <c r="F132" s="35">
        <v>0</v>
      </c>
      <c r="G132" s="35">
        <v>0</v>
      </c>
      <c r="H132" s="35">
        <v>0</v>
      </c>
      <c r="I132" s="67"/>
      <c r="J132" s="67"/>
      <c r="K132" s="67"/>
      <c r="L132" s="67"/>
      <c r="M132" s="67"/>
      <c r="N132" s="67"/>
      <c r="O132" s="67"/>
      <c r="P132" s="67"/>
    </row>
    <row r="133" spans="1:16" ht="14.25" customHeight="1">
      <c r="A133" s="23" t="s">
        <v>14</v>
      </c>
      <c r="B133" s="67"/>
      <c r="C133" s="36">
        <f t="shared" si="17"/>
        <v>0</v>
      </c>
      <c r="D133" s="35">
        <v>0</v>
      </c>
      <c r="E133" s="35">
        <v>0</v>
      </c>
      <c r="F133" s="35">
        <v>0</v>
      </c>
      <c r="G133" s="35">
        <v>0</v>
      </c>
      <c r="H133" s="35">
        <v>0</v>
      </c>
      <c r="I133" s="67"/>
      <c r="J133" s="67"/>
      <c r="K133" s="67"/>
      <c r="L133" s="67"/>
      <c r="M133" s="67"/>
      <c r="N133" s="67"/>
      <c r="O133" s="67"/>
      <c r="P133" s="67"/>
    </row>
    <row r="134" spans="1:16" ht="14.25" customHeight="1">
      <c r="A134" s="23" t="s">
        <v>58</v>
      </c>
      <c r="B134" s="68"/>
      <c r="C134" s="36">
        <f t="shared" si="17"/>
        <v>0</v>
      </c>
      <c r="D134" s="35">
        <v>0</v>
      </c>
      <c r="E134" s="35">
        <v>0</v>
      </c>
      <c r="F134" s="35">
        <v>0</v>
      </c>
      <c r="G134" s="35">
        <v>0</v>
      </c>
      <c r="H134" s="35">
        <v>0</v>
      </c>
      <c r="I134" s="67"/>
      <c r="J134" s="67"/>
      <c r="K134" s="67"/>
      <c r="L134" s="67"/>
      <c r="M134" s="67"/>
      <c r="N134" s="67"/>
      <c r="O134" s="67"/>
      <c r="P134" s="67"/>
    </row>
    <row r="135" spans="1:16" ht="93.75" customHeight="1">
      <c r="A135" s="19" t="s">
        <v>26</v>
      </c>
      <c r="B135" s="66" t="s">
        <v>110</v>
      </c>
      <c r="C135" s="36">
        <f t="shared" si="17"/>
        <v>0</v>
      </c>
      <c r="D135" s="35">
        <v>0</v>
      </c>
      <c r="E135" s="35">
        <v>0</v>
      </c>
      <c r="F135" s="35">
        <v>0</v>
      </c>
      <c r="G135" s="35">
        <v>0</v>
      </c>
      <c r="H135" s="35">
        <v>0</v>
      </c>
      <c r="I135" s="66" t="s">
        <v>139</v>
      </c>
      <c r="J135" s="66" t="s">
        <v>6</v>
      </c>
      <c r="K135" s="66">
        <v>100</v>
      </c>
      <c r="L135" s="66">
        <v>100</v>
      </c>
      <c r="M135" s="66">
        <v>100</v>
      </c>
      <c r="N135" s="66">
        <v>100</v>
      </c>
      <c r="O135" s="66">
        <v>100</v>
      </c>
      <c r="P135" s="66">
        <v>100</v>
      </c>
    </row>
    <row r="136" spans="1:16" ht="14.25" customHeight="1">
      <c r="A136" s="23" t="s">
        <v>4</v>
      </c>
      <c r="B136" s="67"/>
      <c r="C136" s="36">
        <f t="shared" si="17"/>
        <v>0</v>
      </c>
      <c r="D136" s="35">
        <v>0</v>
      </c>
      <c r="E136" s="35">
        <v>0</v>
      </c>
      <c r="F136" s="35">
        <v>0</v>
      </c>
      <c r="G136" s="35">
        <v>0</v>
      </c>
      <c r="H136" s="35">
        <v>0</v>
      </c>
      <c r="I136" s="67"/>
      <c r="J136" s="67"/>
      <c r="K136" s="67"/>
      <c r="L136" s="67"/>
      <c r="M136" s="67"/>
      <c r="N136" s="67"/>
      <c r="O136" s="67"/>
      <c r="P136" s="67"/>
    </row>
    <row r="137" spans="1:16" ht="14.25" customHeight="1">
      <c r="A137" s="23" t="s">
        <v>14</v>
      </c>
      <c r="B137" s="67"/>
      <c r="C137" s="36">
        <f t="shared" si="17"/>
        <v>0</v>
      </c>
      <c r="D137" s="35">
        <v>0</v>
      </c>
      <c r="E137" s="35">
        <v>0</v>
      </c>
      <c r="F137" s="35">
        <v>0</v>
      </c>
      <c r="G137" s="35">
        <v>0</v>
      </c>
      <c r="H137" s="35">
        <v>0</v>
      </c>
      <c r="I137" s="67"/>
      <c r="J137" s="67"/>
      <c r="K137" s="67"/>
      <c r="L137" s="67"/>
      <c r="M137" s="67"/>
      <c r="N137" s="67"/>
      <c r="O137" s="67"/>
      <c r="P137" s="67"/>
    </row>
    <row r="138" spans="1:16" ht="14.25" customHeight="1">
      <c r="A138" s="23" t="s">
        <v>58</v>
      </c>
      <c r="B138" s="68"/>
      <c r="C138" s="36">
        <f t="shared" si="17"/>
        <v>0</v>
      </c>
      <c r="D138" s="35">
        <v>0</v>
      </c>
      <c r="E138" s="35">
        <v>0</v>
      </c>
      <c r="F138" s="35">
        <v>0</v>
      </c>
      <c r="G138" s="35">
        <v>0</v>
      </c>
      <c r="H138" s="35">
        <v>0</v>
      </c>
      <c r="I138" s="67"/>
      <c r="J138" s="67"/>
      <c r="K138" s="67"/>
      <c r="L138" s="67"/>
      <c r="M138" s="67"/>
      <c r="N138" s="67"/>
      <c r="O138" s="67"/>
      <c r="P138" s="67"/>
    </row>
    <row r="139" spans="1:16" ht="120.75" customHeight="1">
      <c r="A139" s="19" t="s">
        <v>75</v>
      </c>
      <c r="B139" s="66" t="s">
        <v>110</v>
      </c>
      <c r="C139" s="36">
        <f t="shared" si="17"/>
        <v>0</v>
      </c>
      <c r="D139" s="35">
        <v>0</v>
      </c>
      <c r="E139" s="35">
        <v>0</v>
      </c>
      <c r="F139" s="35">
        <v>0</v>
      </c>
      <c r="G139" s="35">
        <v>0</v>
      </c>
      <c r="H139" s="35">
        <v>0</v>
      </c>
      <c r="I139" s="66" t="s">
        <v>83</v>
      </c>
      <c r="J139" s="66" t="s">
        <v>6</v>
      </c>
      <c r="K139" s="66">
        <v>20</v>
      </c>
      <c r="L139" s="66">
        <v>20</v>
      </c>
      <c r="M139" s="66">
        <v>25</v>
      </c>
      <c r="N139" s="66">
        <v>30</v>
      </c>
      <c r="O139" s="66">
        <v>35</v>
      </c>
      <c r="P139" s="66">
        <v>40</v>
      </c>
    </row>
    <row r="140" spans="1:16" ht="14.25" customHeight="1">
      <c r="A140" s="23" t="s">
        <v>4</v>
      </c>
      <c r="B140" s="67"/>
      <c r="C140" s="36">
        <f t="shared" si="17"/>
        <v>0</v>
      </c>
      <c r="D140" s="35">
        <v>0</v>
      </c>
      <c r="E140" s="35">
        <v>0</v>
      </c>
      <c r="F140" s="35">
        <v>0</v>
      </c>
      <c r="G140" s="35">
        <v>0</v>
      </c>
      <c r="H140" s="35">
        <v>0</v>
      </c>
      <c r="I140" s="67"/>
      <c r="J140" s="67"/>
      <c r="K140" s="67"/>
      <c r="L140" s="67"/>
      <c r="M140" s="67"/>
      <c r="N140" s="67"/>
      <c r="O140" s="67"/>
      <c r="P140" s="67"/>
    </row>
    <row r="141" spans="1:16" ht="14.25" customHeight="1">
      <c r="A141" s="23" t="s">
        <v>14</v>
      </c>
      <c r="B141" s="67"/>
      <c r="C141" s="36">
        <f t="shared" si="17"/>
        <v>0</v>
      </c>
      <c r="D141" s="35">
        <v>0</v>
      </c>
      <c r="E141" s="35">
        <v>0</v>
      </c>
      <c r="F141" s="35">
        <v>0</v>
      </c>
      <c r="G141" s="35">
        <v>0</v>
      </c>
      <c r="H141" s="35">
        <v>0</v>
      </c>
      <c r="I141" s="67"/>
      <c r="J141" s="67"/>
      <c r="K141" s="67"/>
      <c r="L141" s="67"/>
      <c r="M141" s="67"/>
      <c r="N141" s="67"/>
      <c r="O141" s="67"/>
      <c r="P141" s="67"/>
    </row>
    <row r="142" spans="1:16" ht="14.25" customHeight="1">
      <c r="A142" s="23" t="s">
        <v>58</v>
      </c>
      <c r="B142" s="68"/>
      <c r="C142" s="36">
        <f t="shared" si="17"/>
        <v>0</v>
      </c>
      <c r="D142" s="35">
        <v>0</v>
      </c>
      <c r="E142" s="35">
        <v>0</v>
      </c>
      <c r="F142" s="35">
        <v>0</v>
      </c>
      <c r="G142" s="35">
        <v>0</v>
      </c>
      <c r="H142" s="35">
        <v>0</v>
      </c>
      <c r="I142" s="67"/>
      <c r="J142" s="67"/>
      <c r="K142" s="67"/>
      <c r="L142" s="67"/>
      <c r="M142" s="67"/>
      <c r="N142" s="67"/>
      <c r="O142" s="67"/>
      <c r="P142" s="67"/>
    </row>
    <row r="143" spans="1:16" ht="102.75" customHeight="1">
      <c r="A143" s="19" t="s">
        <v>102</v>
      </c>
      <c r="B143" s="66" t="str">
        <f>$B$139</f>
        <v>Управление имущественных, земельных и градостроительных отношений Верещагинского городского округа </v>
      </c>
      <c r="C143" s="36">
        <f t="shared" si="17"/>
        <v>0</v>
      </c>
      <c r="D143" s="35">
        <v>0</v>
      </c>
      <c r="E143" s="35">
        <v>0</v>
      </c>
      <c r="F143" s="35">
        <v>0</v>
      </c>
      <c r="G143" s="35">
        <v>0</v>
      </c>
      <c r="H143" s="35">
        <v>0</v>
      </c>
      <c r="I143" s="66" t="s">
        <v>84</v>
      </c>
      <c r="J143" s="66" t="s">
        <v>6</v>
      </c>
      <c r="K143" s="66">
        <v>15</v>
      </c>
      <c r="L143" s="66">
        <v>15</v>
      </c>
      <c r="M143" s="66">
        <v>20</v>
      </c>
      <c r="N143" s="66">
        <v>25</v>
      </c>
      <c r="O143" s="66">
        <v>30</v>
      </c>
      <c r="P143" s="66">
        <v>35</v>
      </c>
    </row>
    <row r="144" spans="1:16" ht="14.25" customHeight="1">
      <c r="A144" s="23" t="s">
        <v>4</v>
      </c>
      <c r="B144" s="67"/>
      <c r="C144" s="36">
        <f t="shared" si="17"/>
        <v>0</v>
      </c>
      <c r="D144" s="35">
        <v>0</v>
      </c>
      <c r="E144" s="35">
        <v>0</v>
      </c>
      <c r="F144" s="35">
        <v>0</v>
      </c>
      <c r="G144" s="35">
        <v>0</v>
      </c>
      <c r="H144" s="35">
        <v>0</v>
      </c>
      <c r="I144" s="67"/>
      <c r="J144" s="67"/>
      <c r="K144" s="67"/>
      <c r="L144" s="67"/>
      <c r="M144" s="67"/>
      <c r="N144" s="67"/>
      <c r="O144" s="67"/>
      <c r="P144" s="67"/>
    </row>
    <row r="145" spans="1:16" ht="14.25" customHeight="1">
      <c r="A145" s="23" t="s">
        <v>14</v>
      </c>
      <c r="B145" s="67"/>
      <c r="C145" s="36">
        <f t="shared" si="17"/>
        <v>0</v>
      </c>
      <c r="D145" s="35">
        <v>0</v>
      </c>
      <c r="E145" s="35">
        <v>0</v>
      </c>
      <c r="F145" s="35">
        <v>0</v>
      </c>
      <c r="G145" s="35">
        <v>0</v>
      </c>
      <c r="H145" s="35">
        <v>0</v>
      </c>
      <c r="I145" s="67"/>
      <c r="J145" s="67"/>
      <c r="K145" s="67"/>
      <c r="L145" s="67"/>
      <c r="M145" s="67"/>
      <c r="N145" s="67"/>
      <c r="O145" s="67"/>
      <c r="P145" s="67"/>
    </row>
    <row r="146" spans="1:16" ht="14.25" customHeight="1">
      <c r="A146" s="23" t="s">
        <v>58</v>
      </c>
      <c r="B146" s="68"/>
      <c r="C146" s="36">
        <f t="shared" si="17"/>
        <v>0</v>
      </c>
      <c r="D146" s="35">
        <v>0</v>
      </c>
      <c r="E146" s="35">
        <v>0</v>
      </c>
      <c r="F146" s="35">
        <v>0</v>
      </c>
      <c r="G146" s="35">
        <v>0</v>
      </c>
      <c r="H146" s="35">
        <v>0</v>
      </c>
      <c r="I146" s="67"/>
      <c r="J146" s="67"/>
      <c r="K146" s="67"/>
      <c r="L146" s="67"/>
      <c r="M146" s="67"/>
      <c r="N146" s="67"/>
      <c r="O146" s="67"/>
      <c r="P146" s="67"/>
    </row>
    <row r="147" spans="1:16" ht="96" customHeight="1">
      <c r="A147" s="19" t="s">
        <v>77</v>
      </c>
      <c r="B147" s="66" t="s">
        <v>110</v>
      </c>
      <c r="C147" s="36">
        <f t="shared" si="17"/>
        <v>0</v>
      </c>
      <c r="D147" s="35">
        <v>0</v>
      </c>
      <c r="E147" s="35">
        <v>0</v>
      </c>
      <c r="F147" s="35">
        <v>0</v>
      </c>
      <c r="G147" s="35">
        <v>0</v>
      </c>
      <c r="H147" s="35">
        <v>0</v>
      </c>
      <c r="I147" s="66" t="s">
        <v>85</v>
      </c>
      <c r="J147" s="66" t="s">
        <v>6</v>
      </c>
      <c r="K147" s="66">
        <v>15</v>
      </c>
      <c r="L147" s="66">
        <v>15</v>
      </c>
      <c r="M147" s="66">
        <v>20</v>
      </c>
      <c r="N147" s="66">
        <v>25</v>
      </c>
      <c r="O147" s="66">
        <v>30</v>
      </c>
      <c r="P147" s="66">
        <v>35</v>
      </c>
    </row>
    <row r="148" spans="1:16" ht="14.25" customHeight="1">
      <c r="A148" s="23" t="s">
        <v>4</v>
      </c>
      <c r="B148" s="67"/>
      <c r="C148" s="36">
        <f t="shared" si="17"/>
        <v>0</v>
      </c>
      <c r="D148" s="35">
        <v>0</v>
      </c>
      <c r="E148" s="35">
        <v>0</v>
      </c>
      <c r="F148" s="35">
        <v>0</v>
      </c>
      <c r="G148" s="35">
        <v>0</v>
      </c>
      <c r="H148" s="35">
        <v>0</v>
      </c>
      <c r="I148" s="67"/>
      <c r="J148" s="67"/>
      <c r="K148" s="67"/>
      <c r="L148" s="67"/>
      <c r="M148" s="67"/>
      <c r="N148" s="67"/>
      <c r="O148" s="67"/>
      <c r="P148" s="67"/>
    </row>
    <row r="149" spans="1:16" ht="14.25" customHeight="1">
      <c r="A149" s="23" t="s">
        <v>14</v>
      </c>
      <c r="B149" s="67"/>
      <c r="C149" s="36">
        <f t="shared" si="17"/>
        <v>0</v>
      </c>
      <c r="D149" s="35">
        <v>0</v>
      </c>
      <c r="E149" s="35">
        <v>0</v>
      </c>
      <c r="F149" s="35">
        <v>0</v>
      </c>
      <c r="G149" s="35">
        <v>0</v>
      </c>
      <c r="H149" s="35">
        <v>0</v>
      </c>
      <c r="I149" s="67"/>
      <c r="J149" s="67"/>
      <c r="K149" s="67"/>
      <c r="L149" s="67"/>
      <c r="M149" s="67"/>
      <c r="N149" s="67"/>
      <c r="O149" s="67"/>
      <c r="P149" s="67"/>
    </row>
    <row r="150" spans="1:16" ht="14.25" customHeight="1">
      <c r="A150" s="23" t="s">
        <v>58</v>
      </c>
      <c r="B150" s="68"/>
      <c r="C150" s="36">
        <f t="shared" si="17"/>
        <v>0</v>
      </c>
      <c r="D150" s="35">
        <v>0</v>
      </c>
      <c r="E150" s="35">
        <v>0</v>
      </c>
      <c r="F150" s="35">
        <v>0</v>
      </c>
      <c r="G150" s="35">
        <v>0</v>
      </c>
      <c r="H150" s="35">
        <v>0</v>
      </c>
      <c r="I150" s="67"/>
      <c r="J150" s="67"/>
      <c r="K150" s="67"/>
      <c r="L150" s="67"/>
      <c r="M150" s="67"/>
      <c r="N150" s="67"/>
      <c r="O150" s="67"/>
      <c r="P150" s="67"/>
    </row>
    <row r="151" spans="1:16" ht="180" customHeight="1">
      <c r="A151" s="19" t="s">
        <v>27</v>
      </c>
      <c r="B151" s="66" t="s">
        <v>110</v>
      </c>
      <c r="C151" s="36">
        <f t="shared" si="17"/>
        <v>0</v>
      </c>
      <c r="D151" s="35">
        <v>0</v>
      </c>
      <c r="E151" s="35">
        <v>0</v>
      </c>
      <c r="F151" s="35">
        <v>0</v>
      </c>
      <c r="G151" s="35">
        <v>0</v>
      </c>
      <c r="H151" s="35">
        <v>0</v>
      </c>
      <c r="I151" s="66" t="s">
        <v>86</v>
      </c>
      <c r="J151" s="66" t="s">
        <v>6</v>
      </c>
      <c r="K151" s="66">
        <v>45</v>
      </c>
      <c r="L151" s="66">
        <v>45</v>
      </c>
      <c r="M151" s="66">
        <v>20</v>
      </c>
      <c r="N151" s="66">
        <v>10</v>
      </c>
      <c r="O151" s="66">
        <v>5</v>
      </c>
      <c r="P151" s="66">
        <v>5</v>
      </c>
    </row>
    <row r="152" spans="1:16" ht="14.25" customHeight="1">
      <c r="A152" s="23" t="s">
        <v>4</v>
      </c>
      <c r="B152" s="67"/>
      <c r="C152" s="36">
        <f t="shared" si="17"/>
        <v>0</v>
      </c>
      <c r="D152" s="35">
        <v>0</v>
      </c>
      <c r="E152" s="35">
        <v>0</v>
      </c>
      <c r="F152" s="35">
        <v>0</v>
      </c>
      <c r="G152" s="35">
        <v>0</v>
      </c>
      <c r="H152" s="35">
        <v>0</v>
      </c>
      <c r="I152" s="67"/>
      <c r="J152" s="67"/>
      <c r="K152" s="67"/>
      <c r="L152" s="67"/>
      <c r="M152" s="67"/>
      <c r="N152" s="67"/>
      <c r="O152" s="67"/>
      <c r="P152" s="67"/>
    </row>
    <row r="153" spans="1:16" ht="14.25" customHeight="1">
      <c r="A153" s="23" t="s">
        <v>14</v>
      </c>
      <c r="B153" s="67"/>
      <c r="C153" s="36">
        <f t="shared" si="17"/>
        <v>0</v>
      </c>
      <c r="D153" s="35">
        <v>0</v>
      </c>
      <c r="E153" s="35">
        <v>0</v>
      </c>
      <c r="F153" s="35">
        <v>0</v>
      </c>
      <c r="G153" s="35">
        <v>0</v>
      </c>
      <c r="H153" s="35">
        <v>0</v>
      </c>
      <c r="I153" s="67"/>
      <c r="J153" s="67"/>
      <c r="K153" s="67"/>
      <c r="L153" s="67"/>
      <c r="M153" s="67"/>
      <c r="N153" s="67"/>
      <c r="O153" s="67"/>
      <c r="P153" s="67"/>
    </row>
    <row r="154" spans="1:16" ht="14.25" customHeight="1">
      <c r="A154" s="23" t="s">
        <v>58</v>
      </c>
      <c r="B154" s="68"/>
      <c r="C154" s="36">
        <f t="shared" si="17"/>
        <v>0</v>
      </c>
      <c r="D154" s="35">
        <v>0</v>
      </c>
      <c r="E154" s="35">
        <v>0</v>
      </c>
      <c r="F154" s="35">
        <v>0</v>
      </c>
      <c r="G154" s="35">
        <v>0</v>
      </c>
      <c r="H154" s="35">
        <v>0</v>
      </c>
      <c r="I154" s="67"/>
      <c r="J154" s="67"/>
      <c r="K154" s="67"/>
      <c r="L154" s="67"/>
      <c r="M154" s="67"/>
      <c r="N154" s="67"/>
      <c r="O154" s="67"/>
      <c r="P154" s="67"/>
    </row>
    <row r="155" spans="1:16" ht="110.25" customHeight="1">
      <c r="A155" s="19" t="s">
        <v>28</v>
      </c>
      <c r="B155" s="66" t="s">
        <v>110</v>
      </c>
      <c r="C155" s="36">
        <f t="shared" si="17"/>
        <v>0</v>
      </c>
      <c r="D155" s="35">
        <v>0</v>
      </c>
      <c r="E155" s="35">
        <v>0</v>
      </c>
      <c r="F155" s="35">
        <v>0</v>
      </c>
      <c r="G155" s="35">
        <v>0</v>
      </c>
      <c r="H155" s="35">
        <v>0</v>
      </c>
      <c r="I155" s="66" t="s">
        <v>140</v>
      </c>
      <c r="J155" s="66" t="s">
        <v>6</v>
      </c>
      <c r="K155" s="66">
        <v>100</v>
      </c>
      <c r="L155" s="66">
        <v>100</v>
      </c>
      <c r="M155" s="66">
        <v>100</v>
      </c>
      <c r="N155" s="66">
        <v>100</v>
      </c>
      <c r="O155" s="66">
        <v>100</v>
      </c>
      <c r="P155" s="66">
        <v>100</v>
      </c>
    </row>
    <row r="156" spans="1:16" ht="14.25" customHeight="1">
      <c r="A156" s="23" t="s">
        <v>4</v>
      </c>
      <c r="B156" s="67"/>
      <c r="C156" s="36">
        <f t="shared" si="17"/>
        <v>0</v>
      </c>
      <c r="D156" s="35">
        <v>0</v>
      </c>
      <c r="E156" s="35">
        <v>0</v>
      </c>
      <c r="F156" s="35">
        <v>0</v>
      </c>
      <c r="G156" s="35">
        <v>0</v>
      </c>
      <c r="H156" s="35">
        <v>0</v>
      </c>
      <c r="I156" s="67"/>
      <c r="J156" s="67"/>
      <c r="K156" s="67"/>
      <c r="L156" s="67"/>
      <c r="M156" s="67"/>
      <c r="N156" s="67"/>
      <c r="O156" s="67"/>
      <c r="P156" s="67"/>
    </row>
    <row r="157" spans="1:16" ht="14.25" customHeight="1">
      <c r="A157" s="23" t="s">
        <v>14</v>
      </c>
      <c r="B157" s="67"/>
      <c r="C157" s="36">
        <f t="shared" si="17"/>
        <v>0</v>
      </c>
      <c r="D157" s="35">
        <v>0</v>
      </c>
      <c r="E157" s="35">
        <v>0</v>
      </c>
      <c r="F157" s="35">
        <v>0</v>
      </c>
      <c r="G157" s="35">
        <v>0</v>
      </c>
      <c r="H157" s="35">
        <v>0</v>
      </c>
      <c r="I157" s="67"/>
      <c r="J157" s="67"/>
      <c r="K157" s="67"/>
      <c r="L157" s="67"/>
      <c r="M157" s="67"/>
      <c r="N157" s="67"/>
      <c r="O157" s="67"/>
      <c r="P157" s="67"/>
    </row>
    <row r="158" spans="1:16" ht="14.25" customHeight="1">
      <c r="A158" s="23" t="s">
        <v>58</v>
      </c>
      <c r="B158" s="68"/>
      <c r="C158" s="36">
        <f t="shared" si="17"/>
        <v>0</v>
      </c>
      <c r="D158" s="35">
        <v>0</v>
      </c>
      <c r="E158" s="35">
        <v>0</v>
      </c>
      <c r="F158" s="35">
        <v>0</v>
      </c>
      <c r="G158" s="35">
        <v>0</v>
      </c>
      <c r="H158" s="35">
        <v>0</v>
      </c>
      <c r="I158" s="67"/>
      <c r="J158" s="67"/>
      <c r="K158" s="67"/>
      <c r="L158" s="67"/>
      <c r="M158" s="67"/>
      <c r="N158" s="67"/>
      <c r="O158" s="67"/>
      <c r="P158" s="67"/>
    </row>
    <row r="159" spans="1:16" ht="81" customHeight="1">
      <c r="A159" s="19" t="s">
        <v>29</v>
      </c>
      <c r="B159" s="66" t="s">
        <v>110</v>
      </c>
      <c r="C159" s="36">
        <f t="shared" si="17"/>
        <v>0</v>
      </c>
      <c r="D159" s="35">
        <v>0</v>
      </c>
      <c r="E159" s="35">
        <v>0</v>
      </c>
      <c r="F159" s="35">
        <v>0</v>
      </c>
      <c r="G159" s="35">
        <v>0</v>
      </c>
      <c r="H159" s="35">
        <v>0</v>
      </c>
      <c r="I159" s="66" t="s">
        <v>67</v>
      </c>
      <c r="J159" s="66" t="s">
        <v>6</v>
      </c>
      <c r="K159" s="66">
        <v>100</v>
      </c>
      <c r="L159" s="66">
        <v>100</v>
      </c>
      <c r="M159" s="66">
        <v>100</v>
      </c>
      <c r="N159" s="66">
        <v>100</v>
      </c>
      <c r="O159" s="66">
        <v>100</v>
      </c>
      <c r="P159" s="66">
        <v>100</v>
      </c>
    </row>
    <row r="160" spans="1:16" ht="14.25" customHeight="1">
      <c r="A160" s="23" t="s">
        <v>4</v>
      </c>
      <c r="B160" s="67"/>
      <c r="C160" s="36">
        <f t="shared" si="17"/>
        <v>0</v>
      </c>
      <c r="D160" s="35">
        <v>0</v>
      </c>
      <c r="E160" s="35">
        <v>0</v>
      </c>
      <c r="F160" s="35">
        <v>0</v>
      </c>
      <c r="G160" s="35">
        <v>0</v>
      </c>
      <c r="H160" s="35">
        <v>0</v>
      </c>
      <c r="I160" s="67"/>
      <c r="J160" s="67"/>
      <c r="K160" s="67"/>
      <c r="L160" s="67"/>
      <c r="M160" s="67"/>
      <c r="N160" s="67"/>
      <c r="O160" s="67"/>
      <c r="P160" s="67"/>
    </row>
    <row r="161" spans="1:16" ht="14.25" customHeight="1">
      <c r="A161" s="23" t="s">
        <v>14</v>
      </c>
      <c r="B161" s="67"/>
      <c r="C161" s="36">
        <f t="shared" si="17"/>
        <v>0</v>
      </c>
      <c r="D161" s="35">
        <v>0</v>
      </c>
      <c r="E161" s="35">
        <v>0</v>
      </c>
      <c r="F161" s="35">
        <v>0</v>
      </c>
      <c r="G161" s="35">
        <v>0</v>
      </c>
      <c r="H161" s="35">
        <v>0</v>
      </c>
      <c r="I161" s="67"/>
      <c r="J161" s="67"/>
      <c r="K161" s="67"/>
      <c r="L161" s="67"/>
      <c r="M161" s="67"/>
      <c r="N161" s="67"/>
      <c r="O161" s="67"/>
      <c r="P161" s="67"/>
    </row>
    <row r="162" spans="1:16" ht="14.25" customHeight="1">
      <c r="A162" s="23" t="s">
        <v>58</v>
      </c>
      <c r="B162" s="68"/>
      <c r="C162" s="36">
        <f t="shared" si="17"/>
        <v>0</v>
      </c>
      <c r="D162" s="35">
        <v>0</v>
      </c>
      <c r="E162" s="35">
        <v>0</v>
      </c>
      <c r="F162" s="35">
        <v>0</v>
      </c>
      <c r="G162" s="35">
        <v>0</v>
      </c>
      <c r="H162" s="35">
        <v>0</v>
      </c>
      <c r="I162" s="67"/>
      <c r="J162" s="67"/>
      <c r="K162" s="67"/>
      <c r="L162" s="67"/>
      <c r="M162" s="67"/>
      <c r="N162" s="67"/>
      <c r="O162" s="67"/>
      <c r="P162" s="67"/>
    </row>
    <row r="163" spans="1:16" ht="142.5" customHeight="1">
      <c r="A163" s="19" t="s">
        <v>30</v>
      </c>
      <c r="B163" s="66" t="s">
        <v>110</v>
      </c>
      <c r="C163" s="36">
        <f t="shared" si="17"/>
        <v>0</v>
      </c>
      <c r="D163" s="35">
        <v>0</v>
      </c>
      <c r="E163" s="35">
        <v>0</v>
      </c>
      <c r="F163" s="35">
        <v>0</v>
      </c>
      <c r="G163" s="35">
        <v>0</v>
      </c>
      <c r="H163" s="35">
        <v>0</v>
      </c>
      <c r="I163" s="66" t="s">
        <v>68</v>
      </c>
      <c r="J163" s="66" t="s">
        <v>6</v>
      </c>
      <c r="K163" s="66">
        <v>15</v>
      </c>
      <c r="L163" s="66">
        <v>15</v>
      </c>
      <c r="M163" s="66">
        <v>20</v>
      </c>
      <c r="N163" s="66">
        <v>25</v>
      </c>
      <c r="O163" s="66">
        <v>30</v>
      </c>
      <c r="P163" s="66">
        <v>35</v>
      </c>
    </row>
    <row r="164" spans="1:16" ht="14.25" customHeight="1">
      <c r="A164" s="23" t="s">
        <v>4</v>
      </c>
      <c r="B164" s="67"/>
      <c r="C164" s="36">
        <f t="shared" si="17"/>
        <v>0</v>
      </c>
      <c r="D164" s="35">
        <v>0</v>
      </c>
      <c r="E164" s="35">
        <v>0</v>
      </c>
      <c r="F164" s="35">
        <v>0</v>
      </c>
      <c r="G164" s="35">
        <v>0</v>
      </c>
      <c r="H164" s="35">
        <v>0</v>
      </c>
      <c r="I164" s="67"/>
      <c r="J164" s="67"/>
      <c r="K164" s="67"/>
      <c r="L164" s="67"/>
      <c r="M164" s="67"/>
      <c r="N164" s="67"/>
      <c r="O164" s="67"/>
      <c r="P164" s="67"/>
    </row>
    <row r="165" spans="1:16" ht="14.25" customHeight="1">
      <c r="A165" s="23" t="s">
        <v>14</v>
      </c>
      <c r="B165" s="67"/>
      <c r="C165" s="36">
        <f t="shared" si="17"/>
        <v>0</v>
      </c>
      <c r="D165" s="35">
        <v>0</v>
      </c>
      <c r="E165" s="35">
        <v>0</v>
      </c>
      <c r="F165" s="35">
        <v>0</v>
      </c>
      <c r="G165" s="35">
        <v>0</v>
      </c>
      <c r="H165" s="35">
        <v>0</v>
      </c>
      <c r="I165" s="67"/>
      <c r="J165" s="67"/>
      <c r="K165" s="67"/>
      <c r="L165" s="67"/>
      <c r="M165" s="67"/>
      <c r="N165" s="67"/>
      <c r="O165" s="67"/>
      <c r="P165" s="67"/>
    </row>
    <row r="166" spans="1:16" ht="14.25" customHeight="1">
      <c r="A166" s="23" t="s">
        <v>58</v>
      </c>
      <c r="B166" s="68"/>
      <c r="C166" s="36">
        <f t="shared" si="17"/>
        <v>0</v>
      </c>
      <c r="D166" s="35">
        <v>0</v>
      </c>
      <c r="E166" s="35">
        <v>0</v>
      </c>
      <c r="F166" s="35">
        <v>0</v>
      </c>
      <c r="G166" s="35">
        <v>0</v>
      </c>
      <c r="H166" s="35">
        <v>0</v>
      </c>
      <c r="I166" s="67"/>
      <c r="J166" s="67"/>
      <c r="K166" s="67"/>
      <c r="L166" s="67"/>
      <c r="M166" s="67"/>
      <c r="N166" s="67"/>
      <c r="O166" s="67"/>
      <c r="P166" s="67"/>
    </row>
    <row r="167" spans="1:16" ht="160.5" customHeight="1">
      <c r="A167" s="22" t="s">
        <v>31</v>
      </c>
      <c r="B167" s="66" t="s">
        <v>110</v>
      </c>
      <c r="C167" s="36">
        <f>C170</f>
        <v>968</v>
      </c>
      <c r="D167" s="35">
        <f>D170</f>
        <v>488</v>
      </c>
      <c r="E167" s="35">
        <f>E170</f>
        <v>480</v>
      </c>
      <c r="F167" s="35">
        <v>0</v>
      </c>
      <c r="G167" s="35">
        <v>0</v>
      </c>
      <c r="H167" s="35">
        <v>0</v>
      </c>
      <c r="I167" s="66" t="s">
        <v>69</v>
      </c>
      <c r="J167" s="66" t="s">
        <v>6</v>
      </c>
      <c r="K167" s="66">
        <v>50</v>
      </c>
      <c r="L167" s="66">
        <v>50</v>
      </c>
      <c r="M167" s="66">
        <v>60</v>
      </c>
      <c r="N167" s="66">
        <v>70</v>
      </c>
      <c r="O167" s="66">
        <v>80</v>
      </c>
      <c r="P167" s="66">
        <v>90</v>
      </c>
    </row>
    <row r="168" spans="1:16" ht="15" customHeight="1">
      <c r="A168" s="24" t="s">
        <v>4</v>
      </c>
      <c r="B168" s="67"/>
      <c r="C168" s="36">
        <f t="shared" si="17"/>
        <v>0</v>
      </c>
      <c r="D168" s="35">
        <v>0</v>
      </c>
      <c r="E168" s="35">
        <v>0</v>
      </c>
      <c r="F168" s="35">
        <v>0</v>
      </c>
      <c r="G168" s="35">
        <v>0</v>
      </c>
      <c r="H168" s="35">
        <v>0</v>
      </c>
      <c r="I168" s="67"/>
      <c r="J168" s="67"/>
      <c r="K168" s="67"/>
      <c r="L168" s="67"/>
      <c r="M168" s="67"/>
      <c r="N168" s="67"/>
      <c r="O168" s="67"/>
      <c r="P168" s="67"/>
    </row>
    <row r="169" spans="1:16" ht="15" customHeight="1">
      <c r="A169" s="24" t="s">
        <v>14</v>
      </c>
      <c r="B169" s="67"/>
      <c r="C169" s="36">
        <f t="shared" si="17"/>
        <v>0</v>
      </c>
      <c r="D169" s="35">
        <v>0</v>
      </c>
      <c r="E169" s="35">
        <v>0</v>
      </c>
      <c r="F169" s="35">
        <v>0</v>
      </c>
      <c r="G169" s="35">
        <v>0</v>
      </c>
      <c r="H169" s="35">
        <v>0</v>
      </c>
      <c r="I169" s="67"/>
      <c r="J169" s="67"/>
      <c r="K169" s="67"/>
      <c r="L169" s="67"/>
      <c r="M169" s="67"/>
      <c r="N169" s="67"/>
      <c r="O169" s="67"/>
      <c r="P169" s="67"/>
    </row>
    <row r="170" spans="1:16" ht="15" customHeight="1">
      <c r="A170" s="24" t="s">
        <v>58</v>
      </c>
      <c r="B170" s="68"/>
      <c r="C170" s="36">
        <f>D170+E170+F170+G170+H170</f>
        <v>968</v>
      </c>
      <c r="D170" s="35">
        <v>488</v>
      </c>
      <c r="E170" s="35">
        <v>480</v>
      </c>
      <c r="F170" s="35">
        <v>0</v>
      </c>
      <c r="G170" s="35">
        <v>0</v>
      </c>
      <c r="H170" s="35">
        <v>0</v>
      </c>
      <c r="I170" s="68"/>
      <c r="J170" s="68"/>
      <c r="K170" s="68"/>
      <c r="L170" s="68"/>
      <c r="M170" s="68"/>
      <c r="N170" s="68"/>
      <c r="O170" s="68"/>
      <c r="P170" s="67"/>
    </row>
    <row r="171" spans="1:16" ht="35.25" customHeight="1">
      <c r="A171" s="62" t="s">
        <v>55</v>
      </c>
      <c r="B171" s="63"/>
      <c r="C171" s="36">
        <f>D171+E171+F171+G171+H171</f>
        <v>26</v>
      </c>
      <c r="D171" s="35">
        <f>SUM(D172:D174)</f>
        <v>16</v>
      </c>
      <c r="E171" s="35">
        <f>SUM(E172:E174)</f>
        <v>10</v>
      </c>
      <c r="F171" s="35">
        <f>SUM(F172:F174)</f>
        <v>0</v>
      </c>
      <c r="G171" s="35">
        <f>SUM(G172:G174)</f>
        <v>0</v>
      </c>
      <c r="H171" s="35">
        <f>SUM(H172:H174)</f>
        <v>0</v>
      </c>
      <c r="I171" s="18"/>
      <c r="J171" s="18"/>
      <c r="K171" s="18"/>
      <c r="L171" s="18"/>
      <c r="M171" s="18"/>
      <c r="N171" s="18"/>
      <c r="O171" s="18"/>
      <c r="P171" s="17"/>
    </row>
    <row r="172" spans="1:16" ht="15.75" customHeight="1">
      <c r="A172" s="64" t="s">
        <v>4</v>
      </c>
      <c r="B172" s="65"/>
      <c r="C172" s="36">
        <f>D172+E172+F172+G172+H172</f>
        <v>0</v>
      </c>
      <c r="D172" s="35">
        <f aca="true" t="shared" si="20" ref="D172:H173">D176</f>
        <v>0</v>
      </c>
      <c r="E172" s="35">
        <f t="shared" si="20"/>
        <v>0</v>
      </c>
      <c r="F172" s="35">
        <f t="shared" si="20"/>
        <v>0</v>
      </c>
      <c r="G172" s="35">
        <f t="shared" si="20"/>
        <v>0</v>
      </c>
      <c r="H172" s="35">
        <f t="shared" si="20"/>
        <v>0</v>
      </c>
      <c r="I172" s="28"/>
      <c r="J172" s="28"/>
      <c r="K172" s="28"/>
      <c r="L172" s="28"/>
      <c r="M172" s="28"/>
      <c r="N172" s="28"/>
      <c r="O172" s="17"/>
      <c r="P172" s="17"/>
    </row>
    <row r="173" spans="1:16" ht="15.75" customHeight="1">
      <c r="A173" s="64" t="s">
        <v>14</v>
      </c>
      <c r="B173" s="65"/>
      <c r="C173" s="36">
        <f>D173+E173+F173+G173+H173</f>
        <v>0</v>
      </c>
      <c r="D173" s="35">
        <f t="shared" si="20"/>
        <v>0</v>
      </c>
      <c r="E173" s="35">
        <f t="shared" si="20"/>
        <v>0</v>
      </c>
      <c r="F173" s="35">
        <f t="shared" si="20"/>
        <v>0</v>
      </c>
      <c r="G173" s="35">
        <f t="shared" si="20"/>
        <v>0</v>
      </c>
      <c r="H173" s="35">
        <f t="shared" si="20"/>
        <v>0</v>
      </c>
      <c r="I173" s="28"/>
      <c r="J173" s="28"/>
      <c r="K173" s="28"/>
      <c r="L173" s="28"/>
      <c r="M173" s="28"/>
      <c r="N173" s="28"/>
      <c r="O173" s="17"/>
      <c r="P173" s="17"/>
    </row>
    <row r="174" spans="1:16" ht="15" customHeight="1">
      <c r="A174" s="64" t="s">
        <v>58</v>
      </c>
      <c r="B174" s="65"/>
      <c r="C174" s="36">
        <f>D174+E174+F174+G174+H174</f>
        <v>26</v>
      </c>
      <c r="D174" s="36">
        <f>D178</f>
        <v>16</v>
      </c>
      <c r="E174" s="36">
        <f>E178</f>
        <v>10</v>
      </c>
      <c r="F174" s="36">
        <f>F178</f>
        <v>0</v>
      </c>
      <c r="G174" s="36">
        <f>G178</f>
        <v>0</v>
      </c>
      <c r="H174" s="36">
        <f>H178</f>
        <v>0</v>
      </c>
      <c r="I174" s="29"/>
      <c r="J174" s="29"/>
      <c r="K174" s="29"/>
      <c r="L174" s="29"/>
      <c r="M174" s="29"/>
      <c r="N174" s="29"/>
      <c r="O174" s="17"/>
      <c r="P174" s="17"/>
    </row>
    <row r="175" spans="1:16" ht="71.25" customHeight="1">
      <c r="A175" s="19" t="s">
        <v>59</v>
      </c>
      <c r="B175" s="66" t="s">
        <v>110</v>
      </c>
      <c r="C175" s="36">
        <f aca="true" t="shared" si="21" ref="C175:H175">C176+C177+C178</f>
        <v>26</v>
      </c>
      <c r="D175" s="36">
        <f t="shared" si="21"/>
        <v>16</v>
      </c>
      <c r="E175" s="36">
        <f t="shared" si="21"/>
        <v>10</v>
      </c>
      <c r="F175" s="36">
        <f t="shared" si="21"/>
        <v>0</v>
      </c>
      <c r="G175" s="36">
        <f t="shared" si="21"/>
        <v>0</v>
      </c>
      <c r="H175" s="36">
        <f t="shared" si="21"/>
        <v>0</v>
      </c>
      <c r="I175" s="66" t="s">
        <v>70</v>
      </c>
      <c r="J175" s="66" t="s">
        <v>5</v>
      </c>
      <c r="K175" s="66">
        <v>50</v>
      </c>
      <c r="L175" s="66">
        <v>75</v>
      </c>
      <c r="M175" s="66">
        <v>50</v>
      </c>
      <c r="N175" s="66">
        <v>85</v>
      </c>
      <c r="O175" s="66">
        <v>85</v>
      </c>
      <c r="P175" s="66">
        <v>85</v>
      </c>
    </row>
    <row r="176" spans="1:16" ht="14.25" customHeight="1">
      <c r="A176" s="23" t="s">
        <v>4</v>
      </c>
      <c r="B176" s="67"/>
      <c r="C176" s="36">
        <f t="shared" si="17"/>
        <v>0</v>
      </c>
      <c r="D176" s="35">
        <v>0</v>
      </c>
      <c r="E176" s="35">
        <v>0</v>
      </c>
      <c r="F176" s="35">
        <v>0</v>
      </c>
      <c r="G176" s="35">
        <v>0</v>
      </c>
      <c r="H176" s="35">
        <v>0</v>
      </c>
      <c r="I176" s="67"/>
      <c r="J176" s="67"/>
      <c r="K176" s="67"/>
      <c r="L176" s="67"/>
      <c r="M176" s="67"/>
      <c r="N176" s="67"/>
      <c r="O176" s="67"/>
      <c r="P176" s="67"/>
    </row>
    <row r="177" spans="1:16" ht="16.5" customHeight="1">
      <c r="A177" s="23" t="s">
        <v>14</v>
      </c>
      <c r="B177" s="67"/>
      <c r="C177" s="36">
        <f t="shared" si="17"/>
        <v>0</v>
      </c>
      <c r="D177" s="35">
        <v>0</v>
      </c>
      <c r="E177" s="35">
        <v>0</v>
      </c>
      <c r="F177" s="35">
        <v>0</v>
      </c>
      <c r="G177" s="35">
        <v>0</v>
      </c>
      <c r="H177" s="35">
        <v>0</v>
      </c>
      <c r="I177" s="67"/>
      <c r="J177" s="67"/>
      <c r="K177" s="67"/>
      <c r="L177" s="67"/>
      <c r="M177" s="67"/>
      <c r="N177" s="67"/>
      <c r="O177" s="67"/>
      <c r="P177" s="67"/>
    </row>
    <row r="178" spans="1:16" ht="16.5" customHeight="1">
      <c r="A178" s="23" t="s">
        <v>58</v>
      </c>
      <c r="B178" s="68"/>
      <c r="C178" s="36">
        <f t="shared" si="17"/>
        <v>26</v>
      </c>
      <c r="D178" s="35">
        <v>16</v>
      </c>
      <c r="E178" s="35">
        <v>10</v>
      </c>
      <c r="F178" s="35">
        <v>0</v>
      </c>
      <c r="G178" s="35">
        <v>0</v>
      </c>
      <c r="H178" s="35">
        <v>0</v>
      </c>
      <c r="I178" s="68"/>
      <c r="J178" s="68"/>
      <c r="K178" s="68"/>
      <c r="L178" s="68"/>
      <c r="M178" s="68"/>
      <c r="N178" s="68"/>
      <c r="O178" s="68"/>
      <c r="P178" s="68"/>
    </row>
    <row r="179" spans="1:16" ht="48" customHeight="1">
      <c r="A179" s="62" t="s">
        <v>42</v>
      </c>
      <c r="B179" s="63"/>
      <c r="C179" s="36">
        <f>SUM(D179:H179)</f>
        <v>6043.099999999999</v>
      </c>
      <c r="D179" s="36">
        <f>SUM(D180:D182)</f>
        <v>5093.099999999999</v>
      </c>
      <c r="E179" s="36">
        <f>SUM(E180:E182)</f>
        <v>950</v>
      </c>
      <c r="F179" s="36">
        <f>SUM(F180:F182)</f>
        <v>0</v>
      </c>
      <c r="G179" s="36">
        <f>SUM(G180:G182)</f>
        <v>0</v>
      </c>
      <c r="H179" s="36">
        <f>SUM(H180:H182)</f>
        <v>0</v>
      </c>
      <c r="I179" s="18"/>
      <c r="J179" s="18"/>
      <c r="K179" s="25"/>
      <c r="L179" s="25"/>
      <c r="M179" s="25"/>
      <c r="N179" s="25"/>
      <c r="O179" s="18"/>
      <c r="P179" s="18"/>
    </row>
    <row r="180" spans="1:16" ht="15">
      <c r="A180" s="64" t="s">
        <v>4</v>
      </c>
      <c r="B180" s="65"/>
      <c r="C180" s="36">
        <f>D180+E180+F180+G180+H180</f>
        <v>0</v>
      </c>
      <c r="D180" s="35">
        <v>0</v>
      </c>
      <c r="E180" s="35">
        <v>0</v>
      </c>
      <c r="F180" s="35">
        <v>0</v>
      </c>
      <c r="G180" s="35">
        <v>0</v>
      </c>
      <c r="H180" s="35">
        <v>0</v>
      </c>
      <c r="I180" s="18"/>
      <c r="J180" s="18"/>
      <c r="K180" s="25"/>
      <c r="L180" s="25"/>
      <c r="M180" s="25"/>
      <c r="N180" s="25"/>
      <c r="O180" s="17"/>
      <c r="P180" s="17"/>
    </row>
    <row r="181" spans="1:16" ht="15">
      <c r="A181" s="64" t="s">
        <v>14</v>
      </c>
      <c r="B181" s="65"/>
      <c r="C181" s="36">
        <f>D181</f>
        <v>4587.4</v>
      </c>
      <c r="D181" s="35">
        <f>SUM(D185+D193+D201+D205+D217+D221+D225+D229)</f>
        <v>4587.4</v>
      </c>
      <c r="E181" s="35">
        <v>0</v>
      </c>
      <c r="F181" s="35">
        <v>0</v>
      </c>
      <c r="G181" s="35">
        <v>0</v>
      </c>
      <c r="H181" s="35">
        <v>0</v>
      </c>
      <c r="I181" s="30"/>
      <c r="J181" s="18"/>
      <c r="K181" s="25"/>
      <c r="L181" s="25"/>
      <c r="M181" s="25"/>
      <c r="N181" s="25"/>
      <c r="O181" s="17"/>
      <c r="P181" s="17"/>
    </row>
    <row r="182" spans="1:16" ht="21.75" customHeight="1">
      <c r="A182" s="64" t="s">
        <v>58</v>
      </c>
      <c r="B182" s="65"/>
      <c r="C182" s="36">
        <f>+D182+E182+F182+G182+H182</f>
        <v>1455.7</v>
      </c>
      <c r="D182" s="36">
        <f>D186+D206+D214+D242</f>
        <v>505.7</v>
      </c>
      <c r="E182" s="36">
        <f>E186+E206+E214+E242</f>
        <v>950</v>
      </c>
      <c r="F182" s="36">
        <f>F186+F206+F214+F242</f>
        <v>0</v>
      </c>
      <c r="G182" s="36">
        <f>G186+G206+G214+G242</f>
        <v>0</v>
      </c>
      <c r="H182" s="36">
        <f>H186+H206+H214+H242</f>
        <v>0</v>
      </c>
      <c r="I182" s="18"/>
      <c r="J182" s="18"/>
      <c r="K182" s="25"/>
      <c r="L182" s="25"/>
      <c r="M182" s="25"/>
      <c r="N182" s="25"/>
      <c r="O182" s="17"/>
      <c r="P182" s="17"/>
    </row>
    <row r="183" spans="1:16" ht="35.25" customHeight="1">
      <c r="A183" s="62" t="s">
        <v>78</v>
      </c>
      <c r="B183" s="63"/>
      <c r="C183" s="36">
        <f>+D183+E183+F183+G183+H183</f>
        <v>1455.7</v>
      </c>
      <c r="D183" s="35">
        <f>D186</f>
        <v>505.7</v>
      </c>
      <c r="E183" s="35">
        <f>E187+E191+E195+E199</f>
        <v>950</v>
      </c>
      <c r="F183" s="35">
        <f>F186</f>
        <v>0</v>
      </c>
      <c r="G183" s="35">
        <f>G186</f>
        <v>0</v>
      </c>
      <c r="H183" s="35">
        <f>H186</f>
        <v>0</v>
      </c>
      <c r="I183" s="18"/>
      <c r="J183" s="18"/>
      <c r="K183" s="18"/>
      <c r="L183" s="18"/>
      <c r="M183" s="18"/>
      <c r="N183" s="18"/>
      <c r="O183" s="17"/>
      <c r="P183" s="17"/>
    </row>
    <row r="184" spans="1:16" ht="15.75" customHeight="1">
      <c r="A184" s="64" t="s">
        <v>4</v>
      </c>
      <c r="B184" s="65"/>
      <c r="C184" s="36">
        <f>D184+E184+F184+G184+D185</f>
        <v>0</v>
      </c>
      <c r="D184" s="35">
        <v>0</v>
      </c>
      <c r="E184" s="35">
        <v>0</v>
      </c>
      <c r="F184" s="35">
        <v>0</v>
      </c>
      <c r="G184" s="35">
        <v>0</v>
      </c>
      <c r="H184" s="35">
        <v>0</v>
      </c>
      <c r="I184" s="28"/>
      <c r="J184" s="28"/>
      <c r="K184" s="28"/>
      <c r="L184" s="28"/>
      <c r="M184" s="28"/>
      <c r="N184" s="28"/>
      <c r="O184" s="17"/>
      <c r="P184" s="17"/>
    </row>
    <row r="185" spans="1:16" ht="15.75" customHeight="1">
      <c r="A185" s="64" t="s">
        <v>14</v>
      </c>
      <c r="B185" s="65"/>
      <c r="C185" s="36">
        <f>D185+E185+F185+G185+H185</f>
        <v>0</v>
      </c>
      <c r="D185" s="35">
        <v>0</v>
      </c>
      <c r="E185" s="35">
        <v>0</v>
      </c>
      <c r="F185" s="35">
        <v>0</v>
      </c>
      <c r="G185" s="35">
        <v>0</v>
      </c>
      <c r="H185" s="35">
        <v>0</v>
      </c>
      <c r="I185" s="28"/>
      <c r="J185" s="28"/>
      <c r="K185" s="28"/>
      <c r="L185" s="28"/>
      <c r="M185" s="28"/>
      <c r="N185" s="28"/>
      <c r="O185" s="17"/>
      <c r="P185" s="17"/>
    </row>
    <row r="186" spans="1:16" ht="15" customHeight="1">
      <c r="A186" s="64" t="s">
        <v>58</v>
      </c>
      <c r="B186" s="65"/>
      <c r="C186" s="36">
        <f>+D186+E186+F186+G186+H186</f>
        <v>1455.7</v>
      </c>
      <c r="D186" s="35">
        <f>D190+D194+D198+D202</f>
        <v>505.7</v>
      </c>
      <c r="E186" s="35">
        <f>E190+E194+E198+E202</f>
        <v>950</v>
      </c>
      <c r="F186" s="35">
        <f>F190+F194+F198+F202</f>
        <v>0</v>
      </c>
      <c r="G186" s="35">
        <f>G190+G194+G198+G202</f>
        <v>0</v>
      </c>
      <c r="H186" s="35">
        <f>H190+H194+H198+H202</f>
        <v>0</v>
      </c>
      <c r="I186" s="29"/>
      <c r="J186" s="29"/>
      <c r="K186" s="29"/>
      <c r="L186" s="29"/>
      <c r="M186" s="29"/>
      <c r="N186" s="29"/>
      <c r="O186" s="17"/>
      <c r="P186" s="17"/>
    </row>
    <row r="187" spans="1:16" ht="30.75" customHeight="1">
      <c r="A187" s="19" t="s">
        <v>21</v>
      </c>
      <c r="B187" s="66" t="s">
        <v>110</v>
      </c>
      <c r="C187" s="36">
        <f aca="true" t="shared" si="22" ref="C187:C197">D187+E187+F187+G187+H187</f>
        <v>491</v>
      </c>
      <c r="D187" s="35">
        <f>D190</f>
        <v>291</v>
      </c>
      <c r="E187" s="35">
        <f>E190</f>
        <v>200</v>
      </c>
      <c r="F187" s="35">
        <f>F190</f>
        <v>0</v>
      </c>
      <c r="G187" s="35">
        <f>G190</f>
        <v>0</v>
      </c>
      <c r="H187" s="35">
        <f>H190</f>
        <v>0</v>
      </c>
      <c r="I187" s="66" t="s">
        <v>87</v>
      </c>
      <c r="J187" s="66" t="s">
        <v>5</v>
      </c>
      <c r="K187" s="66">
        <v>50</v>
      </c>
      <c r="L187" s="66">
        <v>47</v>
      </c>
      <c r="M187" s="66">
        <v>45</v>
      </c>
      <c r="N187" s="66">
        <v>0</v>
      </c>
      <c r="O187" s="69">
        <v>0</v>
      </c>
      <c r="P187" s="69">
        <v>0</v>
      </c>
    </row>
    <row r="188" spans="1:16" ht="26.25" customHeight="1">
      <c r="A188" s="23" t="s">
        <v>4</v>
      </c>
      <c r="B188" s="67"/>
      <c r="C188" s="36">
        <f t="shared" si="22"/>
        <v>0</v>
      </c>
      <c r="D188" s="35">
        <v>0</v>
      </c>
      <c r="E188" s="35">
        <v>0</v>
      </c>
      <c r="F188" s="35">
        <v>0</v>
      </c>
      <c r="G188" s="35">
        <v>0</v>
      </c>
      <c r="H188" s="35">
        <v>0</v>
      </c>
      <c r="I188" s="67"/>
      <c r="J188" s="67"/>
      <c r="K188" s="67"/>
      <c r="L188" s="67"/>
      <c r="M188" s="67"/>
      <c r="N188" s="67"/>
      <c r="O188" s="69"/>
      <c r="P188" s="69"/>
    </row>
    <row r="189" spans="1:16" ht="27.75" customHeight="1">
      <c r="A189" s="23" t="s">
        <v>14</v>
      </c>
      <c r="B189" s="67"/>
      <c r="C189" s="36">
        <f t="shared" si="22"/>
        <v>0</v>
      </c>
      <c r="D189" s="35">
        <v>0</v>
      </c>
      <c r="E189" s="35">
        <v>0</v>
      </c>
      <c r="F189" s="35">
        <v>0</v>
      </c>
      <c r="G189" s="35">
        <v>0</v>
      </c>
      <c r="H189" s="35">
        <v>0</v>
      </c>
      <c r="I189" s="67"/>
      <c r="J189" s="67"/>
      <c r="K189" s="67"/>
      <c r="L189" s="67"/>
      <c r="M189" s="67"/>
      <c r="N189" s="67"/>
      <c r="O189" s="69"/>
      <c r="P189" s="69"/>
    </row>
    <row r="190" spans="1:16" ht="16.5" customHeight="1">
      <c r="A190" s="23" t="s">
        <v>58</v>
      </c>
      <c r="B190" s="68"/>
      <c r="C190" s="36">
        <f>D190+E190+F190+G190+H190</f>
        <v>491</v>
      </c>
      <c r="D190" s="35">
        <v>291</v>
      </c>
      <c r="E190" s="35">
        <v>200</v>
      </c>
      <c r="F190" s="35">
        <v>0</v>
      </c>
      <c r="G190" s="35">
        <v>0</v>
      </c>
      <c r="H190" s="35">
        <v>0</v>
      </c>
      <c r="I190" s="67"/>
      <c r="J190" s="67"/>
      <c r="K190" s="67"/>
      <c r="L190" s="68"/>
      <c r="M190" s="67"/>
      <c r="N190" s="67"/>
      <c r="O190" s="69"/>
      <c r="P190" s="69"/>
    </row>
    <row r="191" spans="1:16" ht="31.5" customHeight="1">
      <c r="A191" s="23" t="s">
        <v>47</v>
      </c>
      <c r="B191" s="66" t="s">
        <v>110</v>
      </c>
      <c r="C191" s="36">
        <f>D191+E191+F191+G191+H191</f>
        <v>919.7</v>
      </c>
      <c r="D191" s="35">
        <f>D194</f>
        <v>199.7</v>
      </c>
      <c r="E191" s="35">
        <f>E194</f>
        <v>720</v>
      </c>
      <c r="F191" s="35">
        <f>F194</f>
        <v>0</v>
      </c>
      <c r="G191" s="35">
        <f>G194</f>
        <v>0</v>
      </c>
      <c r="H191" s="35">
        <f>H194</f>
        <v>0</v>
      </c>
      <c r="I191" s="66" t="s">
        <v>71</v>
      </c>
      <c r="J191" s="66" t="s">
        <v>5</v>
      </c>
      <c r="K191" s="66">
        <v>20</v>
      </c>
      <c r="L191" s="66">
        <v>20</v>
      </c>
      <c r="M191" s="66">
        <v>2</v>
      </c>
      <c r="N191" s="66">
        <v>0</v>
      </c>
      <c r="O191" s="66">
        <v>0</v>
      </c>
      <c r="P191" s="66">
        <v>0</v>
      </c>
    </row>
    <row r="192" spans="1:16" ht="14.25" customHeight="1">
      <c r="A192" s="23" t="s">
        <v>4</v>
      </c>
      <c r="B192" s="67"/>
      <c r="C192" s="36">
        <f t="shared" si="22"/>
        <v>0</v>
      </c>
      <c r="D192" s="35">
        <v>0</v>
      </c>
      <c r="E192" s="35">
        <v>0</v>
      </c>
      <c r="F192" s="35">
        <v>0</v>
      </c>
      <c r="G192" s="35">
        <v>0</v>
      </c>
      <c r="H192" s="35">
        <v>0</v>
      </c>
      <c r="I192" s="67"/>
      <c r="J192" s="67"/>
      <c r="K192" s="67"/>
      <c r="L192" s="67"/>
      <c r="M192" s="67"/>
      <c r="N192" s="67"/>
      <c r="O192" s="67"/>
      <c r="P192" s="67"/>
    </row>
    <row r="193" spans="1:16" ht="14.25" customHeight="1">
      <c r="A193" s="23" t="s">
        <v>14</v>
      </c>
      <c r="B193" s="67"/>
      <c r="C193" s="36">
        <f t="shared" si="22"/>
        <v>0</v>
      </c>
      <c r="D193" s="35">
        <v>0</v>
      </c>
      <c r="E193" s="35">
        <v>0</v>
      </c>
      <c r="F193" s="35">
        <v>0</v>
      </c>
      <c r="G193" s="35">
        <v>0</v>
      </c>
      <c r="H193" s="35">
        <v>0</v>
      </c>
      <c r="I193" s="67"/>
      <c r="J193" s="67"/>
      <c r="K193" s="67"/>
      <c r="L193" s="67"/>
      <c r="M193" s="67"/>
      <c r="N193" s="67"/>
      <c r="O193" s="67"/>
      <c r="P193" s="67"/>
    </row>
    <row r="194" spans="1:16" ht="15.75" customHeight="1">
      <c r="A194" s="23" t="s">
        <v>58</v>
      </c>
      <c r="B194" s="68"/>
      <c r="C194" s="36">
        <f t="shared" si="22"/>
        <v>919.7</v>
      </c>
      <c r="D194" s="35">
        <v>199.7</v>
      </c>
      <c r="E194" s="35">
        <v>720</v>
      </c>
      <c r="F194" s="35">
        <v>0</v>
      </c>
      <c r="G194" s="35">
        <v>0</v>
      </c>
      <c r="H194" s="35">
        <v>0</v>
      </c>
      <c r="I194" s="68"/>
      <c r="J194" s="68"/>
      <c r="K194" s="68"/>
      <c r="L194" s="68"/>
      <c r="M194" s="68"/>
      <c r="N194" s="68"/>
      <c r="O194" s="68"/>
      <c r="P194" s="68"/>
    </row>
    <row r="195" spans="1:16" ht="36" customHeight="1">
      <c r="A195" s="23" t="s">
        <v>103</v>
      </c>
      <c r="B195" s="66" t="s">
        <v>110</v>
      </c>
      <c r="C195" s="36">
        <f t="shared" si="22"/>
        <v>0</v>
      </c>
      <c r="D195" s="35">
        <v>0</v>
      </c>
      <c r="E195" s="35">
        <f>E198</f>
        <v>0</v>
      </c>
      <c r="F195" s="35">
        <v>0</v>
      </c>
      <c r="G195" s="35">
        <v>0</v>
      </c>
      <c r="H195" s="35">
        <v>0</v>
      </c>
      <c r="I195" s="66" t="s">
        <v>104</v>
      </c>
      <c r="J195" s="66" t="s">
        <v>5</v>
      </c>
      <c r="K195" s="66">
        <v>1</v>
      </c>
      <c r="L195" s="66">
        <v>1</v>
      </c>
      <c r="M195" s="66">
        <v>1</v>
      </c>
      <c r="N195" s="66">
        <v>0</v>
      </c>
      <c r="O195" s="66">
        <v>0</v>
      </c>
      <c r="P195" s="66">
        <v>0</v>
      </c>
    </row>
    <row r="196" spans="1:16" ht="14.25" customHeight="1">
      <c r="A196" s="23" t="s">
        <v>4</v>
      </c>
      <c r="B196" s="67"/>
      <c r="C196" s="36">
        <f t="shared" si="22"/>
        <v>0</v>
      </c>
      <c r="D196" s="35">
        <v>0</v>
      </c>
      <c r="E196" s="35">
        <v>0</v>
      </c>
      <c r="F196" s="35">
        <v>0</v>
      </c>
      <c r="G196" s="35">
        <v>0</v>
      </c>
      <c r="H196" s="35">
        <v>0</v>
      </c>
      <c r="I196" s="67"/>
      <c r="J196" s="67"/>
      <c r="K196" s="67"/>
      <c r="L196" s="67"/>
      <c r="M196" s="67"/>
      <c r="N196" s="67"/>
      <c r="O196" s="67"/>
      <c r="P196" s="67"/>
    </row>
    <row r="197" spans="1:16" ht="30.75" customHeight="1">
      <c r="A197" s="23" t="s">
        <v>14</v>
      </c>
      <c r="B197" s="67"/>
      <c r="C197" s="36">
        <f t="shared" si="22"/>
        <v>0</v>
      </c>
      <c r="D197" s="35">
        <v>0</v>
      </c>
      <c r="E197" s="35">
        <v>0</v>
      </c>
      <c r="F197" s="35">
        <v>0</v>
      </c>
      <c r="G197" s="35">
        <v>0</v>
      </c>
      <c r="H197" s="35">
        <v>0</v>
      </c>
      <c r="I197" s="67"/>
      <c r="J197" s="67"/>
      <c r="K197" s="67"/>
      <c r="L197" s="67"/>
      <c r="M197" s="67"/>
      <c r="N197" s="67"/>
      <c r="O197" s="67"/>
      <c r="P197" s="67"/>
    </row>
    <row r="198" spans="1:16" ht="33.75" customHeight="1">
      <c r="A198" s="23" t="s">
        <v>58</v>
      </c>
      <c r="B198" s="68"/>
      <c r="C198" s="36">
        <f>E198</f>
        <v>0</v>
      </c>
      <c r="D198" s="35">
        <v>0</v>
      </c>
      <c r="E198" s="35">
        <v>0</v>
      </c>
      <c r="F198" s="35">
        <v>0</v>
      </c>
      <c r="G198" s="35">
        <v>0</v>
      </c>
      <c r="H198" s="35">
        <v>0</v>
      </c>
      <c r="I198" s="68"/>
      <c r="J198" s="68"/>
      <c r="K198" s="68"/>
      <c r="L198" s="68"/>
      <c r="M198" s="68"/>
      <c r="N198" s="68"/>
      <c r="O198" s="68"/>
      <c r="P198" s="68"/>
    </row>
    <row r="199" spans="1:16" ht="44.25" customHeight="1">
      <c r="A199" s="24" t="s">
        <v>146</v>
      </c>
      <c r="B199" s="66" t="s">
        <v>110</v>
      </c>
      <c r="C199" s="36">
        <f>D199+E199+F199+G199+H199</f>
        <v>45</v>
      </c>
      <c r="D199" s="35">
        <f>D202</f>
        <v>15</v>
      </c>
      <c r="E199" s="35">
        <f>E202</f>
        <v>30</v>
      </c>
      <c r="F199" s="35">
        <v>0</v>
      </c>
      <c r="G199" s="35">
        <v>0</v>
      </c>
      <c r="H199" s="35">
        <v>0</v>
      </c>
      <c r="I199" s="66" t="s">
        <v>147</v>
      </c>
      <c r="J199" s="66" t="s">
        <v>5</v>
      </c>
      <c r="K199" s="66">
        <v>2</v>
      </c>
      <c r="L199" s="66">
        <v>2</v>
      </c>
      <c r="M199" s="66">
        <v>2</v>
      </c>
      <c r="N199" s="66">
        <v>0</v>
      </c>
      <c r="O199" s="66">
        <v>0</v>
      </c>
      <c r="P199" s="66">
        <v>0</v>
      </c>
    </row>
    <row r="200" spans="1:16" ht="16.5" customHeight="1">
      <c r="A200" s="23" t="s">
        <v>4</v>
      </c>
      <c r="B200" s="67"/>
      <c r="C200" s="35">
        <v>0</v>
      </c>
      <c r="D200" s="35">
        <v>0</v>
      </c>
      <c r="E200" s="35">
        <v>0</v>
      </c>
      <c r="F200" s="35">
        <v>0</v>
      </c>
      <c r="G200" s="35">
        <v>0</v>
      </c>
      <c r="H200" s="35">
        <v>0</v>
      </c>
      <c r="I200" s="67"/>
      <c r="J200" s="67"/>
      <c r="K200" s="78"/>
      <c r="L200" s="78"/>
      <c r="M200" s="78"/>
      <c r="N200" s="78"/>
      <c r="O200" s="78"/>
      <c r="P200" s="78"/>
    </row>
    <row r="201" spans="1:16" ht="16.5" customHeight="1">
      <c r="A201" s="23" t="s">
        <v>14</v>
      </c>
      <c r="B201" s="67"/>
      <c r="C201" s="35">
        <v>0</v>
      </c>
      <c r="D201" s="35">
        <v>0</v>
      </c>
      <c r="E201" s="35">
        <v>0</v>
      </c>
      <c r="F201" s="35">
        <v>0</v>
      </c>
      <c r="G201" s="35">
        <v>0</v>
      </c>
      <c r="H201" s="35">
        <v>0</v>
      </c>
      <c r="I201" s="67"/>
      <c r="J201" s="67"/>
      <c r="K201" s="78"/>
      <c r="L201" s="78"/>
      <c r="M201" s="78"/>
      <c r="N201" s="78"/>
      <c r="O201" s="78"/>
      <c r="P201" s="78"/>
    </row>
    <row r="202" spans="1:16" ht="22.5" customHeight="1">
      <c r="A202" s="23" t="s">
        <v>58</v>
      </c>
      <c r="B202" s="68"/>
      <c r="C202" s="36">
        <f>D202+E202+F202+G202+H202</f>
        <v>45</v>
      </c>
      <c r="D202" s="35">
        <v>15</v>
      </c>
      <c r="E202" s="35">
        <v>30</v>
      </c>
      <c r="F202" s="35">
        <v>0</v>
      </c>
      <c r="G202" s="35">
        <v>0</v>
      </c>
      <c r="H202" s="35">
        <v>0</v>
      </c>
      <c r="I202" s="68"/>
      <c r="J202" s="68"/>
      <c r="K202" s="79"/>
      <c r="L202" s="79"/>
      <c r="M202" s="79"/>
      <c r="N202" s="79"/>
      <c r="O202" s="79"/>
      <c r="P202" s="79"/>
    </row>
    <row r="203" spans="1:16" ht="77.25" customHeight="1">
      <c r="A203" s="62" t="s">
        <v>48</v>
      </c>
      <c r="B203" s="80"/>
      <c r="C203" s="36">
        <f>SUM(D203:H203)</f>
        <v>4587.4</v>
      </c>
      <c r="D203" s="35">
        <f>SUM(D204:D206)</f>
        <v>4587.4</v>
      </c>
      <c r="E203" s="35">
        <f>SUM(E204:E206)</f>
        <v>0</v>
      </c>
      <c r="F203" s="35">
        <f>SUM(F204:F206)</f>
        <v>0</v>
      </c>
      <c r="G203" s="35">
        <f>SUM(G204:G206)</f>
        <v>0</v>
      </c>
      <c r="H203" s="35">
        <f>SUM(H204:H206)</f>
        <v>0</v>
      </c>
      <c r="I203" s="23"/>
      <c r="J203" s="23"/>
      <c r="K203" s="23"/>
      <c r="L203" s="23"/>
      <c r="M203" s="23"/>
      <c r="N203" s="23"/>
      <c r="O203" s="23"/>
      <c r="P203" s="23"/>
    </row>
    <row r="204" spans="1:16" ht="14.25" customHeight="1">
      <c r="A204" s="81" t="s">
        <v>4</v>
      </c>
      <c r="B204" s="80"/>
      <c r="C204" s="36">
        <f>D204+E204+F204+G204+H204</f>
        <v>0</v>
      </c>
      <c r="D204" s="35">
        <v>0</v>
      </c>
      <c r="E204" s="35">
        <v>0</v>
      </c>
      <c r="F204" s="35">
        <v>0</v>
      </c>
      <c r="G204" s="35">
        <v>0</v>
      </c>
      <c r="H204" s="35">
        <v>0</v>
      </c>
      <c r="I204" s="23"/>
      <c r="J204" s="23"/>
      <c r="K204" s="23"/>
      <c r="L204" s="23"/>
      <c r="M204" s="23"/>
      <c r="N204" s="23"/>
      <c r="O204" s="23"/>
      <c r="P204" s="23"/>
    </row>
    <row r="205" spans="1:16" ht="14.25" customHeight="1">
      <c r="A205" s="81" t="s">
        <v>14</v>
      </c>
      <c r="B205" s="80"/>
      <c r="C205" s="36">
        <f>D205</f>
        <v>4587.4</v>
      </c>
      <c r="D205" s="36">
        <f>D209</f>
        <v>4587.4</v>
      </c>
      <c r="E205" s="35">
        <v>0</v>
      </c>
      <c r="F205" s="35">
        <v>0</v>
      </c>
      <c r="G205" s="35">
        <v>0</v>
      </c>
      <c r="H205" s="35">
        <v>0</v>
      </c>
      <c r="I205" s="23"/>
      <c r="J205" s="23"/>
      <c r="K205" s="23"/>
      <c r="L205" s="23"/>
      <c r="M205" s="23"/>
      <c r="N205" s="23"/>
      <c r="O205" s="23"/>
      <c r="P205" s="23"/>
    </row>
    <row r="206" spans="1:16" ht="14.25" customHeight="1">
      <c r="A206" s="81" t="s">
        <v>58</v>
      </c>
      <c r="B206" s="80"/>
      <c r="C206" s="36">
        <f>C210</f>
        <v>0</v>
      </c>
      <c r="D206" s="36">
        <f>D210</f>
        <v>0</v>
      </c>
      <c r="E206" s="35">
        <f>E210</f>
        <v>0</v>
      </c>
      <c r="F206" s="35">
        <v>0</v>
      </c>
      <c r="G206" s="35">
        <v>0</v>
      </c>
      <c r="H206" s="35">
        <v>0</v>
      </c>
      <c r="I206" s="23"/>
      <c r="J206" s="23"/>
      <c r="K206" s="23"/>
      <c r="L206" s="23"/>
      <c r="M206" s="23"/>
      <c r="N206" s="23"/>
      <c r="O206" s="23"/>
      <c r="P206" s="23"/>
    </row>
    <row r="207" spans="1:16" ht="73.5" customHeight="1">
      <c r="A207" s="19" t="s">
        <v>43</v>
      </c>
      <c r="B207" s="66" t="s">
        <v>110</v>
      </c>
      <c r="C207" s="36">
        <f>D207+E207+F207+G207+H207</f>
        <v>4587.4</v>
      </c>
      <c r="D207" s="35">
        <f>D209+D210</f>
        <v>4587.4</v>
      </c>
      <c r="E207" s="35">
        <v>0</v>
      </c>
      <c r="F207" s="35">
        <v>0</v>
      </c>
      <c r="G207" s="35">
        <v>0</v>
      </c>
      <c r="H207" s="35">
        <v>0</v>
      </c>
      <c r="I207" s="66" t="s">
        <v>88</v>
      </c>
      <c r="J207" s="66" t="s">
        <v>5</v>
      </c>
      <c r="K207" s="66">
        <v>2</v>
      </c>
      <c r="L207" s="66">
        <v>0</v>
      </c>
      <c r="M207" s="66">
        <v>2</v>
      </c>
      <c r="N207" s="66">
        <v>0</v>
      </c>
      <c r="O207" s="69">
        <v>0</v>
      </c>
      <c r="P207" s="69">
        <v>0</v>
      </c>
    </row>
    <row r="208" spans="1:16" ht="14.25" customHeight="1">
      <c r="A208" s="23" t="s">
        <v>4</v>
      </c>
      <c r="B208" s="67"/>
      <c r="C208" s="36">
        <f aca="true" t="shared" si="23" ref="C208:C222">D208+E208+F208+G208+H208</f>
        <v>0</v>
      </c>
      <c r="D208" s="35">
        <v>0</v>
      </c>
      <c r="E208" s="35">
        <v>0</v>
      </c>
      <c r="F208" s="35">
        <v>0</v>
      </c>
      <c r="G208" s="35">
        <v>0</v>
      </c>
      <c r="H208" s="35">
        <v>0</v>
      </c>
      <c r="I208" s="67"/>
      <c r="J208" s="67"/>
      <c r="K208" s="67"/>
      <c r="L208" s="67"/>
      <c r="M208" s="67"/>
      <c r="N208" s="67"/>
      <c r="O208" s="69"/>
      <c r="P208" s="69"/>
    </row>
    <row r="209" spans="1:16" ht="14.25" customHeight="1">
      <c r="A209" s="23" t="s">
        <v>14</v>
      </c>
      <c r="B209" s="67"/>
      <c r="C209" s="36">
        <f t="shared" si="23"/>
        <v>4587.4</v>
      </c>
      <c r="D209" s="35">
        <v>4587.4</v>
      </c>
      <c r="E209" s="35">
        <v>0</v>
      </c>
      <c r="F209" s="35">
        <v>0</v>
      </c>
      <c r="G209" s="35">
        <v>0</v>
      </c>
      <c r="H209" s="35">
        <v>0</v>
      </c>
      <c r="I209" s="67"/>
      <c r="J209" s="67"/>
      <c r="K209" s="67"/>
      <c r="L209" s="67"/>
      <c r="M209" s="67"/>
      <c r="N209" s="67"/>
      <c r="O209" s="69"/>
      <c r="P209" s="69"/>
    </row>
    <row r="210" spans="1:16" ht="14.25" customHeight="1">
      <c r="A210" s="23" t="s">
        <v>58</v>
      </c>
      <c r="B210" s="68"/>
      <c r="C210" s="36">
        <f t="shared" si="23"/>
        <v>0</v>
      </c>
      <c r="D210" s="35">
        <v>0</v>
      </c>
      <c r="E210" s="35">
        <v>0</v>
      </c>
      <c r="F210" s="35">
        <v>0</v>
      </c>
      <c r="G210" s="35">
        <v>0</v>
      </c>
      <c r="H210" s="35">
        <v>0</v>
      </c>
      <c r="I210" s="68"/>
      <c r="J210" s="68"/>
      <c r="K210" s="68"/>
      <c r="L210" s="68"/>
      <c r="M210" s="68"/>
      <c r="N210" s="68"/>
      <c r="O210" s="69"/>
      <c r="P210" s="69"/>
    </row>
    <row r="211" spans="1:16" ht="45" customHeight="1">
      <c r="A211" s="62" t="s">
        <v>49</v>
      </c>
      <c r="B211" s="63"/>
      <c r="C211" s="36">
        <f>D211+E211+F211+G211+H211</f>
        <v>0</v>
      </c>
      <c r="D211" s="35">
        <f>SUM(D212:D214)</f>
        <v>0</v>
      </c>
      <c r="E211" s="35">
        <f>SUM(E212:E214)</f>
        <v>0</v>
      </c>
      <c r="F211" s="35">
        <f>SUM(F212:F214)</f>
        <v>0</v>
      </c>
      <c r="G211" s="35">
        <f>SUM(G212:G214)</f>
        <v>0</v>
      </c>
      <c r="H211" s="35">
        <f>SUM(H212:H214)</f>
        <v>0</v>
      </c>
      <c r="I211" s="23"/>
      <c r="J211" s="23"/>
      <c r="K211" s="23"/>
      <c r="L211" s="23"/>
      <c r="M211" s="23"/>
      <c r="N211" s="23"/>
      <c r="O211" s="23"/>
      <c r="P211" s="23"/>
    </row>
    <row r="212" spans="1:16" ht="14.25" customHeight="1">
      <c r="A212" s="64" t="s">
        <v>4</v>
      </c>
      <c r="B212" s="65"/>
      <c r="C212" s="36">
        <f t="shared" si="23"/>
        <v>0</v>
      </c>
      <c r="D212" s="35">
        <f>D216+D220</f>
        <v>0</v>
      </c>
      <c r="E212" s="35">
        <f aca="true" t="shared" si="24" ref="E212:H214">E216+E220</f>
        <v>0</v>
      </c>
      <c r="F212" s="35">
        <f t="shared" si="24"/>
        <v>0</v>
      </c>
      <c r="G212" s="35">
        <f t="shared" si="24"/>
        <v>0</v>
      </c>
      <c r="H212" s="35">
        <f t="shared" si="24"/>
        <v>0</v>
      </c>
      <c r="I212" s="23"/>
      <c r="J212" s="23"/>
      <c r="K212" s="23"/>
      <c r="L212" s="23"/>
      <c r="M212" s="23"/>
      <c r="N212" s="23"/>
      <c r="O212" s="23"/>
      <c r="P212" s="23"/>
    </row>
    <row r="213" spans="1:16" ht="14.25" customHeight="1">
      <c r="A213" s="64" t="s">
        <v>14</v>
      </c>
      <c r="B213" s="65"/>
      <c r="C213" s="36">
        <f t="shared" si="23"/>
        <v>0</v>
      </c>
      <c r="D213" s="35">
        <f>D217+D221</f>
        <v>0</v>
      </c>
      <c r="E213" s="35">
        <f t="shared" si="24"/>
        <v>0</v>
      </c>
      <c r="F213" s="35">
        <f t="shared" si="24"/>
        <v>0</v>
      </c>
      <c r="G213" s="35">
        <f t="shared" si="24"/>
        <v>0</v>
      </c>
      <c r="H213" s="35">
        <f t="shared" si="24"/>
        <v>0</v>
      </c>
      <c r="I213" s="23"/>
      <c r="J213" s="23"/>
      <c r="K213" s="23"/>
      <c r="L213" s="23"/>
      <c r="M213" s="23"/>
      <c r="N213" s="23"/>
      <c r="O213" s="23"/>
      <c r="P213" s="23"/>
    </row>
    <row r="214" spans="1:16" ht="14.25" customHeight="1">
      <c r="A214" s="64" t="s">
        <v>58</v>
      </c>
      <c r="B214" s="65"/>
      <c r="C214" s="36">
        <f t="shared" si="23"/>
        <v>0</v>
      </c>
      <c r="D214" s="35">
        <f>D218+D222</f>
        <v>0</v>
      </c>
      <c r="E214" s="35">
        <f t="shared" si="24"/>
        <v>0</v>
      </c>
      <c r="F214" s="35">
        <f>F218+F222</f>
        <v>0</v>
      </c>
      <c r="G214" s="35">
        <f t="shared" si="24"/>
        <v>0</v>
      </c>
      <c r="H214" s="35">
        <f t="shared" si="24"/>
        <v>0</v>
      </c>
      <c r="I214" s="23"/>
      <c r="J214" s="23"/>
      <c r="K214" s="23"/>
      <c r="L214" s="23"/>
      <c r="M214" s="23"/>
      <c r="N214" s="23"/>
      <c r="O214" s="23"/>
      <c r="P214" s="23"/>
    </row>
    <row r="215" spans="1:16" ht="81.75" customHeight="1">
      <c r="A215" s="19" t="s">
        <v>52</v>
      </c>
      <c r="B215" s="66" t="s">
        <v>110</v>
      </c>
      <c r="C215" s="36">
        <f t="shared" si="23"/>
        <v>0</v>
      </c>
      <c r="D215" s="35">
        <f>SUM(D216:D218)</f>
        <v>0</v>
      </c>
      <c r="E215" s="35">
        <f>SUM(E216:E218)</f>
        <v>0</v>
      </c>
      <c r="F215" s="35">
        <f>SUM(F216:F218)</f>
        <v>0</v>
      </c>
      <c r="G215" s="35">
        <f>SUM(G216:G218)</f>
        <v>0</v>
      </c>
      <c r="H215" s="35">
        <f>SUM(H216:H218)</f>
        <v>0</v>
      </c>
      <c r="I215" s="66" t="s">
        <v>72</v>
      </c>
      <c r="J215" s="66" t="s">
        <v>5</v>
      </c>
      <c r="K215" s="66">
        <v>1</v>
      </c>
      <c r="L215" s="66">
        <v>1</v>
      </c>
      <c r="M215" s="66">
        <v>1</v>
      </c>
      <c r="N215" s="66">
        <v>1</v>
      </c>
      <c r="O215" s="69">
        <v>1</v>
      </c>
      <c r="P215" s="69">
        <v>1</v>
      </c>
    </row>
    <row r="216" spans="1:16" ht="14.25" customHeight="1">
      <c r="A216" s="23" t="s">
        <v>4</v>
      </c>
      <c r="B216" s="67"/>
      <c r="C216" s="36">
        <f t="shared" si="23"/>
        <v>0</v>
      </c>
      <c r="D216" s="35">
        <v>0</v>
      </c>
      <c r="E216" s="35">
        <v>0</v>
      </c>
      <c r="F216" s="35">
        <v>0</v>
      </c>
      <c r="G216" s="35">
        <v>0</v>
      </c>
      <c r="H216" s="35">
        <v>0</v>
      </c>
      <c r="I216" s="67"/>
      <c r="J216" s="67"/>
      <c r="K216" s="67"/>
      <c r="L216" s="67"/>
      <c r="M216" s="67"/>
      <c r="N216" s="67"/>
      <c r="O216" s="69"/>
      <c r="P216" s="69"/>
    </row>
    <row r="217" spans="1:16" ht="14.25" customHeight="1">
      <c r="A217" s="23" t="s">
        <v>14</v>
      </c>
      <c r="B217" s="67"/>
      <c r="C217" s="36">
        <f t="shared" si="23"/>
        <v>0</v>
      </c>
      <c r="D217" s="35">
        <v>0</v>
      </c>
      <c r="E217" s="35">
        <v>0</v>
      </c>
      <c r="F217" s="35">
        <v>0</v>
      </c>
      <c r="G217" s="35">
        <v>0</v>
      </c>
      <c r="H217" s="35">
        <v>0</v>
      </c>
      <c r="I217" s="67"/>
      <c r="J217" s="67"/>
      <c r="K217" s="67"/>
      <c r="L217" s="67"/>
      <c r="M217" s="67"/>
      <c r="N217" s="67"/>
      <c r="O217" s="69"/>
      <c r="P217" s="69"/>
    </row>
    <row r="218" spans="1:16" ht="14.25" customHeight="1">
      <c r="A218" s="23" t="s">
        <v>58</v>
      </c>
      <c r="B218" s="68"/>
      <c r="C218" s="36">
        <f t="shared" si="23"/>
        <v>0</v>
      </c>
      <c r="D218" s="35">
        <v>0</v>
      </c>
      <c r="E218" s="35">
        <v>0</v>
      </c>
      <c r="F218" s="35">
        <v>0</v>
      </c>
      <c r="G218" s="35">
        <v>0</v>
      </c>
      <c r="H218" s="35">
        <v>0</v>
      </c>
      <c r="I218" s="67"/>
      <c r="J218" s="67"/>
      <c r="K218" s="67"/>
      <c r="L218" s="68"/>
      <c r="M218" s="67"/>
      <c r="N218" s="67"/>
      <c r="O218" s="69"/>
      <c r="P218" s="69"/>
    </row>
    <row r="219" spans="1:16" ht="74.25" customHeight="1">
      <c r="A219" s="19" t="s">
        <v>22</v>
      </c>
      <c r="B219" s="66" t="s">
        <v>110</v>
      </c>
      <c r="C219" s="36">
        <f t="shared" si="23"/>
        <v>0</v>
      </c>
      <c r="D219" s="35">
        <v>0</v>
      </c>
      <c r="E219" s="35">
        <v>0</v>
      </c>
      <c r="F219" s="35">
        <v>0</v>
      </c>
      <c r="G219" s="35">
        <v>0</v>
      </c>
      <c r="H219" s="35">
        <v>0</v>
      </c>
      <c r="I219" s="66" t="s">
        <v>73</v>
      </c>
      <c r="J219" s="66" t="s">
        <v>5</v>
      </c>
      <c r="K219" s="66">
        <v>3</v>
      </c>
      <c r="L219" s="66">
        <v>3</v>
      </c>
      <c r="M219" s="66">
        <v>3</v>
      </c>
      <c r="N219" s="66">
        <v>3</v>
      </c>
      <c r="O219" s="69">
        <v>3</v>
      </c>
      <c r="P219" s="69">
        <v>3</v>
      </c>
    </row>
    <row r="220" spans="1:16" ht="15">
      <c r="A220" s="23" t="s">
        <v>4</v>
      </c>
      <c r="B220" s="67"/>
      <c r="C220" s="36">
        <f t="shared" si="23"/>
        <v>0</v>
      </c>
      <c r="D220" s="35">
        <v>0</v>
      </c>
      <c r="E220" s="35">
        <v>0</v>
      </c>
      <c r="F220" s="35">
        <v>0</v>
      </c>
      <c r="G220" s="35">
        <v>0</v>
      </c>
      <c r="H220" s="35">
        <v>0</v>
      </c>
      <c r="I220" s="67"/>
      <c r="J220" s="67"/>
      <c r="K220" s="67"/>
      <c r="L220" s="67"/>
      <c r="M220" s="67"/>
      <c r="N220" s="67"/>
      <c r="O220" s="69"/>
      <c r="P220" s="69"/>
    </row>
    <row r="221" spans="1:16" ht="15">
      <c r="A221" s="23" t="s">
        <v>14</v>
      </c>
      <c r="B221" s="67"/>
      <c r="C221" s="36">
        <f t="shared" si="23"/>
        <v>0</v>
      </c>
      <c r="D221" s="35">
        <v>0</v>
      </c>
      <c r="E221" s="35">
        <v>0</v>
      </c>
      <c r="F221" s="35">
        <v>0</v>
      </c>
      <c r="G221" s="35">
        <v>0</v>
      </c>
      <c r="H221" s="35">
        <v>0</v>
      </c>
      <c r="I221" s="67"/>
      <c r="J221" s="67"/>
      <c r="K221" s="67"/>
      <c r="L221" s="67"/>
      <c r="M221" s="67"/>
      <c r="N221" s="67"/>
      <c r="O221" s="69"/>
      <c r="P221" s="69"/>
    </row>
    <row r="222" spans="1:16" ht="15">
      <c r="A222" s="23" t="s">
        <v>58</v>
      </c>
      <c r="B222" s="68"/>
      <c r="C222" s="36">
        <f t="shared" si="23"/>
        <v>0</v>
      </c>
      <c r="D222" s="35">
        <v>0</v>
      </c>
      <c r="E222" s="35">
        <v>0</v>
      </c>
      <c r="F222" s="35">
        <v>0</v>
      </c>
      <c r="G222" s="35">
        <v>0</v>
      </c>
      <c r="H222" s="35">
        <v>0</v>
      </c>
      <c r="I222" s="67"/>
      <c r="J222" s="67"/>
      <c r="K222" s="67"/>
      <c r="L222" s="68"/>
      <c r="M222" s="67"/>
      <c r="N222" s="67"/>
      <c r="O222" s="69"/>
      <c r="P222" s="69"/>
    </row>
    <row r="223" spans="1:16" ht="42" customHeight="1">
      <c r="A223" s="62" t="s">
        <v>79</v>
      </c>
      <c r="B223" s="82"/>
      <c r="C223" s="36">
        <f aca="true" t="shared" si="25" ref="C223:H223">SUM(C224:C226)</f>
        <v>0</v>
      </c>
      <c r="D223" s="36">
        <f t="shared" si="25"/>
        <v>0</v>
      </c>
      <c r="E223" s="36">
        <f t="shared" si="25"/>
        <v>0</v>
      </c>
      <c r="F223" s="36">
        <f t="shared" si="25"/>
        <v>0</v>
      </c>
      <c r="G223" s="36">
        <f t="shared" si="25"/>
        <v>0</v>
      </c>
      <c r="H223" s="36">
        <f t="shared" si="25"/>
        <v>0</v>
      </c>
      <c r="I223" s="23"/>
      <c r="J223" s="23"/>
      <c r="K223" s="23"/>
      <c r="L223" s="23"/>
      <c r="M223" s="23"/>
      <c r="N223" s="23"/>
      <c r="O223" s="23"/>
      <c r="P223" s="23"/>
    </row>
    <row r="224" spans="1:16" ht="15.75" customHeight="1">
      <c r="A224" s="64" t="s">
        <v>4</v>
      </c>
      <c r="B224" s="65"/>
      <c r="C224" s="36">
        <f>SUM(D224:H224)</f>
        <v>0</v>
      </c>
      <c r="D224" s="35">
        <f aca="true" t="shared" si="26" ref="D224:H226">D228+D232+D236</f>
        <v>0</v>
      </c>
      <c r="E224" s="35">
        <f t="shared" si="26"/>
        <v>0</v>
      </c>
      <c r="F224" s="35">
        <f t="shared" si="26"/>
        <v>0</v>
      </c>
      <c r="G224" s="35">
        <f t="shared" si="26"/>
        <v>0</v>
      </c>
      <c r="H224" s="35">
        <f t="shared" si="26"/>
        <v>0</v>
      </c>
      <c r="I224" s="23"/>
      <c r="J224" s="23"/>
      <c r="K224" s="23"/>
      <c r="L224" s="23"/>
      <c r="M224" s="23"/>
      <c r="N224" s="23"/>
      <c r="O224" s="23"/>
      <c r="P224" s="23"/>
    </row>
    <row r="225" spans="1:16" ht="15.75" customHeight="1">
      <c r="A225" s="64" t="s">
        <v>14</v>
      </c>
      <c r="B225" s="65"/>
      <c r="C225" s="36">
        <f>SUM(D225:H225)</f>
        <v>0</v>
      </c>
      <c r="D225" s="35">
        <f t="shared" si="26"/>
        <v>0</v>
      </c>
      <c r="E225" s="35">
        <f t="shared" si="26"/>
        <v>0</v>
      </c>
      <c r="F225" s="35">
        <f t="shared" si="26"/>
        <v>0</v>
      </c>
      <c r="G225" s="35">
        <f t="shared" si="26"/>
        <v>0</v>
      </c>
      <c r="H225" s="35">
        <f t="shared" si="26"/>
        <v>0</v>
      </c>
      <c r="I225" s="23"/>
      <c r="J225" s="23"/>
      <c r="K225" s="23"/>
      <c r="L225" s="23"/>
      <c r="M225" s="23"/>
      <c r="N225" s="23"/>
      <c r="O225" s="23"/>
      <c r="P225" s="23"/>
    </row>
    <row r="226" spans="1:16" ht="15.75" customHeight="1">
      <c r="A226" s="64" t="s">
        <v>58</v>
      </c>
      <c r="B226" s="65"/>
      <c r="C226" s="36">
        <f>SUM(D226:H226)</f>
        <v>0</v>
      </c>
      <c r="D226" s="35">
        <f t="shared" si="26"/>
        <v>0</v>
      </c>
      <c r="E226" s="35">
        <f t="shared" si="26"/>
        <v>0</v>
      </c>
      <c r="F226" s="35">
        <f t="shared" si="26"/>
        <v>0</v>
      </c>
      <c r="G226" s="35">
        <f t="shared" si="26"/>
        <v>0</v>
      </c>
      <c r="H226" s="35">
        <f t="shared" si="26"/>
        <v>0</v>
      </c>
      <c r="I226" s="23"/>
      <c r="J226" s="23"/>
      <c r="K226" s="23"/>
      <c r="L226" s="23"/>
      <c r="M226" s="23"/>
      <c r="N226" s="23"/>
      <c r="O226" s="23"/>
      <c r="P226" s="23"/>
    </row>
    <row r="227" spans="1:16" ht="60" customHeight="1">
      <c r="A227" s="19" t="s">
        <v>80</v>
      </c>
      <c r="B227" s="66" t="s">
        <v>110</v>
      </c>
      <c r="C227" s="36">
        <f aca="true" t="shared" si="27" ref="C227:C238">D227+E227+F227+G227+H227</f>
        <v>0</v>
      </c>
      <c r="D227" s="35">
        <v>0</v>
      </c>
      <c r="E227" s="35">
        <v>0</v>
      </c>
      <c r="F227" s="35">
        <v>0</v>
      </c>
      <c r="G227" s="35">
        <v>0</v>
      </c>
      <c r="H227" s="35">
        <v>0</v>
      </c>
      <c r="I227" s="66" t="s">
        <v>74</v>
      </c>
      <c r="J227" s="66" t="s">
        <v>5</v>
      </c>
      <c r="K227" s="66">
        <v>1</v>
      </c>
      <c r="L227" s="66">
        <v>1</v>
      </c>
      <c r="M227" s="66">
        <v>1</v>
      </c>
      <c r="N227" s="66">
        <v>1</v>
      </c>
      <c r="O227" s="69">
        <v>1</v>
      </c>
      <c r="P227" s="69">
        <v>1</v>
      </c>
    </row>
    <row r="228" spans="1:16" ht="15.75" customHeight="1">
      <c r="A228" s="23" t="s">
        <v>4</v>
      </c>
      <c r="B228" s="67"/>
      <c r="C228" s="36">
        <f t="shared" si="27"/>
        <v>0</v>
      </c>
      <c r="D228" s="35">
        <v>0</v>
      </c>
      <c r="E228" s="35">
        <v>0</v>
      </c>
      <c r="F228" s="35">
        <v>0</v>
      </c>
      <c r="G228" s="35">
        <v>0</v>
      </c>
      <c r="H228" s="35">
        <v>0</v>
      </c>
      <c r="I228" s="67"/>
      <c r="J228" s="67"/>
      <c r="K228" s="67"/>
      <c r="L228" s="67"/>
      <c r="M228" s="67"/>
      <c r="N228" s="67"/>
      <c r="O228" s="69"/>
      <c r="P228" s="69"/>
    </row>
    <row r="229" spans="1:16" ht="15.75" customHeight="1">
      <c r="A229" s="23" t="s">
        <v>14</v>
      </c>
      <c r="B229" s="67"/>
      <c r="C229" s="36">
        <f t="shared" si="27"/>
        <v>0</v>
      </c>
      <c r="D229" s="36">
        <v>0</v>
      </c>
      <c r="E229" s="36">
        <v>0</v>
      </c>
      <c r="F229" s="36">
        <v>0</v>
      </c>
      <c r="G229" s="36">
        <v>0</v>
      </c>
      <c r="H229" s="36">
        <v>0</v>
      </c>
      <c r="I229" s="67"/>
      <c r="J229" s="67"/>
      <c r="K229" s="67"/>
      <c r="L229" s="67"/>
      <c r="M229" s="67"/>
      <c r="N229" s="67"/>
      <c r="O229" s="69"/>
      <c r="P229" s="69"/>
    </row>
    <row r="230" spans="1:16" ht="15.75" customHeight="1">
      <c r="A230" s="23" t="s">
        <v>58</v>
      </c>
      <c r="B230" s="68"/>
      <c r="C230" s="36">
        <f t="shared" si="27"/>
        <v>0</v>
      </c>
      <c r="D230" s="35">
        <v>0</v>
      </c>
      <c r="E230" s="35">
        <v>0</v>
      </c>
      <c r="F230" s="35">
        <v>0</v>
      </c>
      <c r="G230" s="35">
        <v>0</v>
      </c>
      <c r="H230" s="35">
        <v>0</v>
      </c>
      <c r="I230" s="67"/>
      <c r="J230" s="67"/>
      <c r="K230" s="67"/>
      <c r="L230" s="68"/>
      <c r="M230" s="67"/>
      <c r="N230" s="67"/>
      <c r="O230" s="69"/>
      <c r="P230" s="69"/>
    </row>
    <row r="231" spans="1:16" ht="69.75" customHeight="1">
      <c r="A231" s="19" t="s">
        <v>53</v>
      </c>
      <c r="B231" s="66" t="s">
        <v>110</v>
      </c>
      <c r="C231" s="36">
        <f t="shared" si="27"/>
        <v>0</v>
      </c>
      <c r="D231" s="35">
        <v>0</v>
      </c>
      <c r="E231" s="35">
        <v>0</v>
      </c>
      <c r="F231" s="35">
        <v>0</v>
      </c>
      <c r="G231" s="35">
        <v>0</v>
      </c>
      <c r="H231" s="35">
        <v>0</v>
      </c>
      <c r="I231" s="66" t="s">
        <v>81</v>
      </c>
      <c r="J231" s="66" t="s">
        <v>5</v>
      </c>
      <c r="K231" s="66">
        <v>15</v>
      </c>
      <c r="L231" s="66">
        <v>15</v>
      </c>
      <c r="M231" s="66">
        <v>15</v>
      </c>
      <c r="N231" s="69">
        <v>15</v>
      </c>
      <c r="O231" s="69">
        <v>15</v>
      </c>
      <c r="P231" s="69">
        <v>15</v>
      </c>
    </row>
    <row r="232" spans="1:16" ht="16.5" customHeight="1">
      <c r="A232" s="23" t="s">
        <v>4</v>
      </c>
      <c r="B232" s="67"/>
      <c r="C232" s="36">
        <f t="shared" si="27"/>
        <v>0</v>
      </c>
      <c r="D232" s="35">
        <v>0</v>
      </c>
      <c r="E232" s="35">
        <v>0</v>
      </c>
      <c r="F232" s="35">
        <v>0</v>
      </c>
      <c r="G232" s="35">
        <v>0</v>
      </c>
      <c r="H232" s="35">
        <v>0</v>
      </c>
      <c r="I232" s="67"/>
      <c r="J232" s="67"/>
      <c r="K232" s="67"/>
      <c r="L232" s="67"/>
      <c r="M232" s="67"/>
      <c r="N232" s="69"/>
      <c r="O232" s="69"/>
      <c r="P232" s="69"/>
    </row>
    <row r="233" spans="1:16" ht="16.5" customHeight="1">
      <c r="A233" s="23" t="s">
        <v>14</v>
      </c>
      <c r="B233" s="67"/>
      <c r="C233" s="36">
        <f t="shared" si="27"/>
        <v>0</v>
      </c>
      <c r="D233" s="35">
        <v>0</v>
      </c>
      <c r="E233" s="35">
        <v>0</v>
      </c>
      <c r="F233" s="35">
        <v>0</v>
      </c>
      <c r="G233" s="35">
        <v>0</v>
      </c>
      <c r="H233" s="35">
        <v>0</v>
      </c>
      <c r="I233" s="67"/>
      <c r="J233" s="67"/>
      <c r="K233" s="67"/>
      <c r="L233" s="67"/>
      <c r="M233" s="67"/>
      <c r="N233" s="69"/>
      <c r="O233" s="69"/>
      <c r="P233" s="69"/>
    </row>
    <row r="234" spans="1:16" ht="16.5" customHeight="1">
      <c r="A234" s="23" t="s">
        <v>58</v>
      </c>
      <c r="B234" s="68"/>
      <c r="C234" s="36">
        <f t="shared" si="27"/>
        <v>0</v>
      </c>
      <c r="D234" s="35">
        <v>0</v>
      </c>
      <c r="E234" s="35">
        <v>0</v>
      </c>
      <c r="F234" s="35">
        <v>0</v>
      </c>
      <c r="G234" s="35">
        <v>0</v>
      </c>
      <c r="H234" s="35">
        <v>0</v>
      </c>
      <c r="I234" s="67"/>
      <c r="J234" s="67"/>
      <c r="K234" s="67"/>
      <c r="L234" s="68"/>
      <c r="M234" s="67"/>
      <c r="N234" s="69"/>
      <c r="O234" s="69"/>
      <c r="P234" s="69"/>
    </row>
    <row r="235" spans="1:16" ht="61.5" customHeight="1">
      <c r="A235" s="19" t="s">
        <v>54</v>
      </c>
      <c r="B235" s="66" t="s">
        <v>110</v>
      </c>
      <c r="C235" s="36">
        <f t="shared" si="27"/>
        <v>0</v>
      </c>
      <c r="D235" s="35">
        <v>0</v>
      </c>
      <c r="E235" s="35">
        <v>0</v>
      </c>
      <c r="F235" s="35">
        <v>0</v>
      </c>
      <c r="G235" s="35">
        <v>0</v>
      </c>
      <c r="H235" s="35">
        <v>0</v>
      </c>
      <c r="I235" s="66" t="s">
        <v>82</v>
      </c>
      <c r="J235" s="66" t="s">
        <v>5</v>
      </c>
      <c r="K235" s="66">
        <v>5</v>
      </c>
      <c r="L235" s="66">
        <v>0</v>
      </c>
      <c r="M235" s="66">
        <v>0</v>
      </c>
      <c r="N235" s="66">
        <v>0</v>
      </c>
      <c r="O235" s="69">
        <v>0</v>
      </c>
      <c r="P235" s="69">
        <v>0</v>
      </c>
    </row>
    <row r="236" spans="1:16" ht="15" customHeight="1">
      <c r="A236" s="23" t="s">
        <v>4</v>
      </c>
      <c r="B236" s="67"/>
      <c r="C236" s="36">
        <f t="shared" si="27"/>
        <v>0</v>
      </c>
      <c r="D236" s="35">
        <v>0</v>
      </c>
      <c r="E236" s="35">
        <v>0</v>
      </c>
      <c r="F236" s="35">
        <v>0</v>
      </c>
      <c r="G236" s="35">
        <v>0</v>
      </c>
      <c r="H236" s="35">
        <v>0</v>
      </c>
      <c r="I236" s="67"/>
      <c r="J236" s="67"/>
      <c r="K236" s="67"/>
      <c r="L236" s="67"/>
      <c r="M236" s="67"/>
      <c r="N236" s="67"/>
      <c r="O236" s="69"/>
      <c r="P236" s="69"/>
    </row>
    <row r="237" spans="1:16" ht="15" customHeight="1">
      <c r="A237" s="23" t="s">
        <v>14</v>
      </c>
      <c r="B237" s="67"/>
      <c r="C237" s="36">
        <f t="shared" si="27"/>
        <v>0</v>
      </c>
      <c r="D237" s="35">
        <v>0</v>
      </c>
      <c r="E237" s="35">
        <v>0</v>
      </c>
      <c r="F237" s="35">
        <v>0</v>
      </c>
      <c r="G237" s="35">
        <v>0</v>
      </c>
      <c r="H237" s="35">
        <v>0</v>
      </c>
      <c r="I237" s="67"/>
      <c r="J237" s="67"/>
      <c r="K237" s="67"/>
      <c r="L237" s="67"/>
      <c r="M237" s="67"/>
      <c r="N237" s="67"/>
      <c r="O237" s="69"/>
      <c r="P237" s="69"/>
    </row>
    <row r="238" spans="1:16" ht="17.25" customHeight="1">
      <c r="A238" s="23" t="s">
        <v>58</v>
      </c>
      <c r="B238" s="68"/>
      <c r="C238" s="36">
        <f t="shared" si="27"/>
        <v>0</v>
      </c>
      <c r="D238" s="35">
        <v>0</v>
      </c>
      <c r="E238" s="35">
        <v>0</v>
      </c>
      <c r="F238" s="35">
        <v>0</v>
      </c>
      <c r="G238" s="35">
        <v>0</v>
      </c>
      <c r="H238" s="35">
        <v>0</v>
      </c>
      <c r="I238" s="68"/>
      <c r="J238" s="68"/>
      <c r="K238" s="68"/>
      <c r="L238" s="68"/>
      <c r="M238" s="68"/>
      <c r="N238" s="68"/>
      <c r="O238" s="69"/>
      <c r="P238" s="69"/>
    </row>
    <row r="239" spans="1:16" ht="60" customHeight="1">
      <c r="A239" s="83" t="s">
        <v>120</v>
      </c>
      <c r="B239" s="84"/>
      <c r="C239" s="36">
        <f>SUM(D239:H239)</f>
        <v>0</v>
      </c>
      <c r="D239" s="35">
        <f>SUM(D240:D242)</f>
        <v>0</v>
      </c>
      <c r="E239" s="35">
        <f>SUM(E240:E242)</f>
        <v>0</v>
      </c>
      <c r="F239" s="35">
        <f>SUM(F240:F242)</f>
        <v>0</v>
      </c>
      <c r="G239" s="35">
        <f>SUM(G240:G242)</f>
        <v>0</v>
      </c>
      <c r="H239" s="35">
        <f>SUM(H240:H242)</f>
        <v>0</v>
      </c>
      <c r="I239" s="18"/>
      <c r="J239" s="18"/>
      <c r="K239" s="18"/>
      <c r="L239" s="18"/>
      <c r="M239" s="18"/>
      <c r="N239" s="18"/>
      <c r="O239" s="17"/>
      <c r="P239" s="17"/>
    </row>
    <row r="240" spans="1:16" ht="15" customHeight="1">
      <c r="A240" s="81" t="s">
        <v>4</v>
      </c>
      <c r="B240" s="80"/>
      <c r="C240" s="36">
        <f>SUM(D240:H240)</f>
        <v>0</v>
      </c>
      <c r="D240" s="35">
        <f aca="true" t="shared" si="28" ref="D240:H242">D244+D248+D252+D256</f>
        <v>0</v>
      </c>
      <c r="E240" s="35">
        <f t="shared" si="28"/>
        <v>0</v>
      </c>
      <c r="F240" s="35">
        <f t="shared" si="28"/>
        <v>0</v>
      </c>
      <c r="G240" s="35">
        <f t="shared" si="28"/>
        <v>0</v>
      </c>
      <c r="H240" s="35">
        <f t="shared" si="28"/>
        <v>0</v>
      </c>
      <c r="I240" s="18"/>
      <c r="J240" s="18"/>
      <c r="K240" s="18"/>
      <c r="L240" s="18"/>
      <c r="M240" s="18"/>
      <c r="N240" s="18"/>
      <c r="O240" s="17"/>
      <c r="P240" s="17"/>
    </row>
    <row r="241" spans="1:16" ht="15" customHeight="1">
      <c r="A241" s="81" t="s">
        <v>14</v>
      </c>
      <c r="B241" s="80"/>
      <c r="C241" s="36">
        <f>SUM(D241:H241)</f>
        <v>0</v>
      </c>
      <c r="D241" s="35">
        <f t="shared" si="28"/>
        <v>0</v>
      </c>
      <c r="E241" s="35">
        <f t="shared" si="28"/>
        <v>0</v>
      </c>
      <c r="F241" s="35">
        <f t="shared" si="28"/>
        <v>0</v>
      </c>
      <c r="G241" s="35">
        <f t="shared" si="28"/>
        <v>0</v>
      </c>
      <c r="H241" s="35">
        <f t="shared" si="28"/>
        <v>0</v>
      </c>
      <c r="I241" s="18"/>
      <c r="J241" s="18"/>
      <c r="K241" s="18"/>
      <c r="L241" s="18"/>
      <c r="M241" s="18"/>
      <c r="N241" s="18"/>
      <c r="O241" s="17"/>
      <c r="P241" s="17"/>
    </row>
    <row r="242" spans="1:16" ht="15" customHeight="1">
      <c r="A242" s="81" t="s">
        <v>58</v>
      </c>
      <c r="B242" s="80"/>
      <c r="C242" s="36">
        <f>SUM(D242:H242)</f>
        <v>0</v>
      </c>
      <c r="D242" s="35">
        <f t="shared" si="28"/>
        <v>0</v>
      </c>
      <c r="E242" s="35">
        <f t="shared" si="28"/>
        <v>0</v>
      </c>
      <c r="F242" s="35">
        <f t="shared" si="28"/>
        <v>0</v>
      </c>
      <c r="G242" s="35">
        <f t="shared" si="28"/>
        <v>0</v>
      </c>
      <c r="H242" s="35">
        <f t="shared" si="28"/>
        <v>0</v>
      </c>
      <c r="I242" s="18"/>
      <c r="J242" s="18"/>
      <c r="K242" s="18"/>
      <c r="L242" s="18"/>
      <c r="M242" s="18"/>
      <c r="N242" s="18"/>
      <c r="O242" s="17"/>
      <c r="P242" s="17"/>
    </row>
    <row r="243" spans="1:16" ht="46.5" customHeight="1">
      <c r="A243" s="24" t="s">
        <v>121</v>
      </c>
      <c r="B243" s="66" t="s">
        <v>110</v>
      </c>
      <c r="C243" s="36">
        <v>0</v>
      </c>
      <c r="D243" s="35">
        <v>0</v>
      </c>
      <c r="E243" s="35">
        <v>0</v>
      </c>
      <c r="F243" s="35">
        <v>0</v>
      </c>
      <c r="G243" s="35">
        <v>0</v>
      </c>
      <c r="H243" s="35">
        <v>0</v>
      </c>
      <c r="I243" s="66" t="s">
        <v>122</v>
      </c>
      <c r="J243" s="66" t="s">
        <v>113</v>
      </c>
      <c r="K243" s="66">
        <v>8760</v>
      </c>
      <c r="L243" s="66">
        <v>8760</v>
      </c>
      <c r="M243" s="66">
        <v>8890</v>
      </c>
      <c r="N243" s="66">
        <v>8590</v>
      </c>
      <c r="O243" s="66">
        <v>9250</v>
      </c>
      <c r="P243" s="66">
        <v>9910</v>
      </c>
    </row>
    <row r="244" spans="1:16" ht="20.25" customHeight="1">
      <c r="A244" s="24" t="s">
        <v>4</v>
      </c>
      <c r="B244" s="67"/>
      <c r="C244" s="36">
        <v>0</v>
      </c>
      <c r="D244" s="35">
        <v>0</v>
      </c>
      <c r="E244" s="35">
        <v>0</v>
      </c>
      <c r="F244" s="35">
        <v>0</v>
      </c>
      <c r="G244" s="35">
        <v>0</v>
      </c>
      <c r="H244" s="35">
        <v>0</v>
      </c>
      <c r="I244" s="78"/>
      <c r="J244" s="78"/>
      <c r="K244" s="78"/>
      <c r="L244" s="78"/>
      <c r="M244" s="78"/>
      <c r="N244" s="78"/>
      <c r="O244" s="78"/>
      <c r="P244" s="78"/>
    </row>
    <row r="245" spans="1:16" ht="15" customHeight="1">
      <c r="A245" s="24" t="s">
        <v>14</v>
      </c>
      <c r="B245" s="67"/>
      <c r="C245" s="36">
        <v>0</v>
      </c>
      <c r="D245" s="35">
        <v>0</v>
      </c>
      <c r="E245" s="35">
        <v>0</v>
      </c>
      <c r="F245" s="35">
        <v>0</v>
      </c>
      <c r="G245" s="35">
        <v>0</v>
      </c>
      <c r="H245" s="35">
        <v>0</v>
      </c>
      <c r="I245" s="78"/>
      <c r="J245" s="78"/>
      <c r="K245" s="78"/>
      <c r="L245" s="78"/>
      <c r="M245" s="78"/>
      <c r="N245" s="78"/>
      <c r="O245" s="78"/>
      <c r="P245" s="78"/>
    </row>
    <row r="246" spans="1:16" ht="21" customHeight="1">
      <c r="A246" s="24" t="s">
        <v>58</v>
      </c>
      <c r="B246" s="68"/>
      <c r="C246" s="36">
        <v>0</v>
      </c>
      <c r="D246" s="35">
        <v>0</v>
      </c>
      <c r="E246" s="35">
        <v>0</v>
      </c>
      <c r="F246" s="35">
        <v>0</v>
      </c>
      <c r="G246" s="35">
        <v>0</v>
      </c>
      <c r="H246" s="35">
        <v>0</v>
      </c>
      <c r="I246" s="79"/>
      <c r="J246" s="79"/>
      <c r="K246" s="79"/>
      <c r="L246" s="79"/>
      <c r="M246" s="79"/>
      <c r="N246" s="79"/>
      <c r="O246" s="79"/>
      <c r="P246" s="79"/>
    </row>
    <row r="247" spans="1:16" ht="39.75" customHeight="1">
      <c r="A247" s="24" t="s">
        <v>123</v>
      </c>
      <c r="B247" s="66" t="s">
        <v>110</v>
      </c>
      <c r="C247" s="36">
        <v>0</v>
      </c>
      <c r="D247" s="35">
        <v>0</v>
      </c>
      <c r="E247" s="35">
        <v>0</v>
      </c>
      <c r="F247" s="35">
        <v>0</v>
      </c>
      <c r="G247" s="35">
        <v>0</v>
      </c>
      <c r="H247" s="35">
        <v>0</v>
      </c>
      <c r="I247" s="66" t="s">
        <v>124</v>
      </c>
      <c r="J247" s="69" t="s">
        <v>113</v>
      </c>
      <c r="K247" s="69">
        <v>1000</v>
      </c>
      <c r="L247" s="69">
        <v>1100</v>
      </c>
      <c r="M247" s="69">
        <v>1000</v>
      </c>
      <c r="N247" s="69">
        <v>1300</v>
      </c>
      <c r="O247" s="69">
        <v>1410</v>
      </c>
      <c r="P247" s="69">
        <v>1510</v>
      </c>
    </row>
    <row r="248" spans="1:16" ht="15" customHeight="1">
      <c r="A248" s="24" t="s">
        <v>4</v>
      </c>
      <c r="B248" s="67"/>
      <c r="C248" s="36">
        <v>0</v>
      </c>
      <c r="D248" s="35">
        <v>0</v>
      </c>
      <c r="E248" s="35">
        <v>0</v>
      </c>
      <c r="F248" s="35">
        <v>0</v>
      </c>
      <c r="G248" s="35">
        <v>0</v>
      </c>
      <c r="H248" s="35">
        <v>0</v>
      </c>
      <c r="I248" s="67"/>
      <c r="J248" s="85"/>
      <c r="K248" s="85"/>
      <c r="L248" s="85"/>
      <c r="M248" s="85"/>
      <c r="N248" s="85"/>
      <c r="O248" s="85"/>
      <c r="P248" s="85"/>
    </row>
    <row r="249" spans="1:16" ht="27.75" customHeight="1">
      <c r="A249" s="24" t="s">
        <v>14</v>
      </c>
      <c r="B249" s="67"/>
      <c r="C249" s="36">
        <v>0</v>
      </c>
      <c r="D249" s="35">
        <v>0</v>
      </c>
      <c r="E249" s="35">
        <v>0</v>
      </c>
      <c r="F249" s="35">
        <v>0</v>
      </c>
      <c r="G249" s="35">
        <v>0</v>
      </c>
      <c r="H249" s="35">
        <v>0</v>
      </c>
      <c r="I249" s="67"/>
      <c r="J249" s="85"/>
      <c r="K249" s="85"/>
      <c r="L249" s="85"/>
      <c r="M249" s="85"/>
      <c r="N249" s="85"/>
      <c r="O249" s="85"/>
      <c r="P249" s="85"/>
    </row>
    <row r="250" spans="1:16" ht="24.75" customHeight="1">
      <c r="A250" s="24" t="s">
        <v>58</v>
      </c>
      <c r="B250" s="68"/>
      <c r="C250" s="36">
        <v>0</v>
      </c>
      <c r="D250" s="35">
        <v>0</v>
      </c>
      <c r="E250" s="35">
        <v>0</v>
      </c>
      <c r="F250" s="35">
        <v>0</v>
      </c>
      <c r="G250" s="35">
        <v>0</v>
      </c>
      <c r="H250" s="35">
        <v>0</v>
      </c>
      <c r="I250" s="68"/>
      <c r="J250" s="85"/>
      <c r="K250" s="85"/>
      <c r="L250" s="85"/>
      <c r="M250" s="85"/>
      <c r="N250" s="85"/>
      <c r="O250" s="85"/>
      <c r="P250" s="85"/>
    </row>
    <row r="251" spans="1:16" ht="45.75" customHeight="1">
      <c r="A251" s="24" t="s">
        <v>125</v>
      </c>
      <c r="B251" s="66" t="s">
        <v>110</v>
      </c>
      <c r="C251" s="36">
        <v>0</v>
      </c>
      <c r="D251" s="35">
        <v>0</v>
      </c>
      <c r="E251" s="35">
        <v>0</v>
      </c>
      <c r="F251" s="35">
        <v>0</v>
      </c>
      <c r="G251" s="35">
        <v>0</v>
      </c>
      <c r="H251" s="35">
        <v>0</v>
      </c>
      <c r="I251" s="69" t="s">
        <v>127</v>
      </c>
      <c r="J251" s="17" t="s">
        <v>114</v>
      </c>
      <c r="K251" s="17">
        <v>8.8</v>
      </c>
      <c r="L251" s="17">
        <v>8.9</v>
      </c>
      <c r="M251" s="31" t="s">
        <v>115</v>
      </c>
      <c r="N251" s="17">
        <v>8.8</v>
      </c>
      <c r="O251" s="17">
        <v>9.5</v>
      </c>
      <c r="P251" s="17">
        <v>10.1</v>
      </c>
    </row>
    <row r="252" spans="1:16" ht="15" customHeight="1">
      <c r="A252" s="24" t="s">
        <v>4</v>
      </c>
      <c r="B252" s="67"/>
      <c r="C252" s="36">
        <v>0</v>
      </c>
      <c r="D252" s="35">
        <v>0</v>
      </c>
      <c r="E252" s="35">
        <v>0</v>
      </c>
      <c r="F252" s="35">
        <v>0</v>
      </c>
      <c r="G252" s="35">
        <v>0</v>
      </c>
      <c r="H252" s="35">
        <v>0</v>
      </c>
      <c r="I252" s="69"/>
      <c r="J252" s="69" t="s">
        <v>118</v>
      </c>
      <c r="K252" s="69">
        <v>87</v>
      </c>
      <c r="L252" s="69">
        <v>89</v>
      </c>
      <c r="M252" s="86" t="s">
        <v>119</v>
      </c>
      <c r="N252" s="69">
        <v>87</v>
      </c>
      <c r="O252" s="69">
        <v>94</v>
      </c>
      <c r="P252" s="69">
        <v>101</v>
      </c>
    </row>
    <row r="253" spans="1:16" ht="15" customHeight="1">
      <c r="A253" s="24" t="s">
        <v>14</v>
      </c>
      <c r="B253" s="67"/>
      <c r="C253" s="36">
        <v>0</v>
      </c>
      <c r="D253" s="35">
        <v>0</v>
      </c>
      <c r="E253" s="35">
        <v>0</v>
      </c>
      <c r="F253" s="35">
        <v>0</v>
      </c>
      <c r="G253" s="35">
        <v>0</v>
      </c>
      <c r="H253" s="35">
        <v>0</v>
      </c>
      <c r="I253" s="69"/>
      <c r="J253" s="85"/>
      <c r="K253" s="85"/>
      <c r="L253" s="85"/>
      <c r="M253" s="85"/>
      <c r="N253" s="85"/>
      <c r="O253" s="85"/>
      <c r="P253" s="85"/>
    </row>
    <row r="254" spans="1:16" ht="29.25" customHeight="1">
      <c r="A254" s="24" t="s">
        <v>58</v>
      </c>
      <c r="B254" s="68"/>
      <c r="C254" s="36">
        <v>0</v>
      </c>
      <c r="D254" s="35">
        <v>0</v>
      </c>
      <c r="E254" s="35">
        <v>0</v>
      </c>
      <c r="F254" s="35">
        <v>0</v>
      </c>
      <c r="G254" s="35">
        <v>0</v>
      </c>
      <c r="H254" s="35">
        <v>0</v>
      </c>
      <c r="I254" s="69"/>
      <c r="J254" s="85"/>
      <c r="K254" s="85"/>
      <c r="L254" s="85"/>
      <c r="M254" s="85"/>
      <c r="N254" s="85"/>
      <c r="O254" s="85"/>
      <c r="P254" s="85"/>
    </row>
    <row r="255" spans="1:16" ht="45.75" customHeight="1">
      <c r="A255" s="23" t="s">
        <v>126</v>
      </c>
      <c r="B255" s="66" t="s">
        <v>110</v>
      </c>
      <c r="C255" s="36">
        <v>0</v>
      </c>
      <c r="D255" s="35">
        <v>0</v>
      </c>
      <c r="E255" s="35">
        <v>0</v>
      </c>
      <c r="F255" s="35">
        <v>0</v>
      </c>
      <c r="G255" s="35">
        <v>0</v>
      </c>
      <c r="H255" s="35">
        <v>0</v>
      </c>
      <c r="I255" s="87" t="s">
        <v>128</v>
      </c>
      <c r="J255" s="39" t="s">
        <v>114</v>
      </c>
      <c r="K255" s="39">
        <v>8.8</v>
      </c>
      <c r="L255" s="39">
        <v>8.8</v>
      </c>
      <c r="M255" s="40" t="s">
        <v>117</v>
      </c>
      <c r="N255" s="40" t="s">
        <v>116</v>
      </c>
      <c r="O255" s="39">
        <v>9.3</v>
      </c>
      <c r="P255" s="39">
        <v>9.9</v>
      </c>
    </row>
    <row r="256" spans="1:16" ht="15" customHeight="1">
      <c r="A256" s="23" t="s">
        <v>4</v>
      </c>
      <c r="B256" s="67"/>
      <c r="C256" s="36">
        <v>0</v>
      </c>
      <c r="D256" s="35">
        <v>0</v>
      </c>
      <c r="E256" s="35">
        <v>0</v>
      </c>
      <c r="F256" s="35">
        <v>0</v>
      </c>
      <c r="G256" s="35">
        <v>0</v>
      </c>
      <c r="H256" s="35">
        <v>0</v>
      </c>
      <c r="I256" s="87"/>
      <c r="J256" s="87" t="s">
        <v>118</v>
      </c>
      <c r="K256" s="87">
        <v>1</v>
      </c>
      <c r="L256" s="87">
        <v>1</v>
      </c>
      <c r="M256" s="87">
        <v>1</v>
      </c>
      <c r="N256" s="87">
        <v>1</v>
      </c>
      <c r="O256" s="87">
        <v>1</v>
      </c>
      <c r="P256" s="87">
        <v>1</v>
      </c>
    </row>
    <row r="257" spans="1:16" ht="27.75" customHeight="1">
      <c r="A257" s="23" t="s">
        <v>14</v>
      </c>
      <c r="B257" s="67"/>
      <c r="C257" s="36">
        <v>0</v>
      </c>
      <c r="D257" s="35">
        <v>0</v>
      </c>
      <c r="E257" s="35">
        <v>0</v>
      </c>
      <c r="F257" s="35">
        <v>0</v>
      </c>
      <c r="G257" s="35">
        <v>0</v>
      </c>
      <c r="H257" s="35">
        <v>0</v>
      </c>
      <c r="I257" s="87"/>
      <c r="J257" s="87"/>
      <c r="K257" s="87"/>
      <c r="L257" s="87"/>
      <c r="M257" s="87"/>
      <c r="N257" s="87"/>
      <c r="O257" s="87"/>
      <c r="P257" s="87"/>
    </row>
    <row r="258" spans="1:16" ht="15" customHeight="1">
      <c r="A258" s="23" t="s">
        <v>58</v>
      </c>
      <c r="B258" s="68"/>
      <c r="C258" s="36">
        <v>0</v>
      </c>
      <c r="D258" s="35">
        <v>0</v>
      </c>
      <c r="E258" s="35">
        <v>0</v>
      </c>
      <c r="F258" s="35">
        <v>0</v>
      </c>
      <c r="G258" s="35">
        <v>0</v>
      </c>
      <c r="H258" s="35">
        <v>0</v>
      </c>
      <c r="I258" s="87"/>
      <c r="J258" s="87"/>
      <c r="K258" s="87"/>
      <c r="L258" s="87"/>
      <c r="M258" s="87"/>
      <c r="N258" s="87"/>
      <c r="O258" s="87"/>
      <c r="P258" s="87"/>
    </row>
    <row r="259" spans="1:16" ht="28.5" customHeight="1">
      <c r="A259" s="62" t="s">
        <v>129</v>
      </c>
      <c r="B259" s="63"/>
      <c r="C259" s="36">
        <f>D259+E259+F259+G259+H259</f>
        <v>41169.5</v>
      </c>
      <c r="D259" s="35">
        <f aca="true" t="shared" si="29" ref="D259:H262">D263</f>
        <v>9273.400000000001</v>
      </c>
      <c r="E259" s="35">
        <f t="shared" si="29"/>
        <v>10656.4</v>
      </c>
      <c r="F259" s="35">
        <f t="shared" si="29"/>
        <v>10656.4</v>
      </c>
      <c r="G259" s="35">
        <f t="shared" si="29"/>
        <v>10583.3</v>
      </c>
      <c r="H259" s="35">
        <f t="shared" si="29"/>
        <v>0</v>
      </c>
      <c r="I259" s="32"/>
      <c r="J259" s="23"/>
      <c r="K259" s="33"/>
      <c r="L259" s="33"/>
      <c r="M259" s="33"/>
      <c r="N259" s="33"/>
      <c r="O259" s="23"/>
      <c r="P259" s="23"/>
    </row>
    <row r="260" spans="1:16" ht="15">
      <c r="A260" s="64" t="s">
        <v>4</v>
      </c>
      <c r="B260" s="65"/>
      <c r="C260" s="36">
        <f aca="true" t="shared" si="30" ref="C260:C273">D260+E260+F260+G260+H260</f>
        <v>0</v>
      </c>
      <c r="D260" s="35">
        <f t="shared" si="29"/>
        <v>0</v>
      </c>
      <c r="E260" s="35">
        <f t="shared" si="29"/>
        <v>0</v>
      </c>
      <c r="F260" s="35">
        <f t="shared" si="29"/>
        <v>0</v>
      </c>
      <c r="G260" s="35">
        <f t="shared" si="29"/>
        <v>0</v>
      </c>
      <c r="H260" s="35">
        <f t="shared" si="29"/>
        <v>0</v>
      </c>
      <c r="I260" s="32"/>
      <c r="J260" s="23"/>
      <c r="K260" s="33"/>
      <c r="L260" s="33"/>
      <c r="M260" s="33"/>
      <c r="N260" s="33"/>
      <c r="O260" s="23"/>
      <c r="P260" s="23"/>
    </row>
    <row r="261" spans="1:16" ht="15">
      <c r="A261" s="64" t="s">
        <v>14</v>
      </c>
      <c r="B261" s="65"/>
      <c r="C261" s="36">
        <f t="shared" si="30"/>
        <v>1081.1</v>
      </c>
      <c r="D261" s="35">
        <f t="shared" si="29"/>
        <v>277.6</v>
      </c>
      <c r="E261" s="35">
        <f t="shared" si="29"/>
        <v>292.2</v>
      </c>
      <c r="F261" s="35">
        <f t="shared" si="29"/>
        <v>292.2</v>
      </c>
      <c r="G261" s="35">
        <f t="shared" si="29"/>
        <v>219.1</v>
      </c>
      <c r="H261" s="35">
        <f t="shared" si="29"/>
        <v>0</v>
      </c>
      <c r="I261" s="32"/>
      <c r="J261" s="23"/>
      <c r="K261" s="33"/>
      <c r="L261" s="33"/>
      <c r="M261" s="33"/>
      <c r="N261" s="33"/>
      <c r="O261" s="23"/>
      <c r="P261" s="23"/>
    </row>
    <row r="262" spans="1:16" ht="15">
      <c r="A262" s="64" t="s">
        <v>58</v>
      </c>
      <c r="B262" s="65"/>
      <c r="C262" s="36">
        <f t="shared" si="30"/>
        <v>40088.399999999994</v>
      </c>
      <c r="D262" s="35">
        <f t="shared" si="29"/>
        <v>8995.800000000001</v>
      </c>
      <c r="E262" s="35">
        <f t="shared" si="29"/>
        <v>10364.199999999999</v>
      </c>
      <c r="F262" s="35">
        <f t="shared" si="29"/>
        <v>10364.199999999999</v>
      </c>
      <c r="G262" s="35">
        <f t="shared" si="29"/>
        <v>10364.199999999999</v>
      </c>
      <c r="H262" s="35">
        <f t="shared" si="29"/>
        <v>0</v>
      </c>
      <c r="I262" s="32"/>
      <c r="J262" s="23"/>
      <c r="K262" s="33"/>
      <c r="L262" s="33"/>
      <c r="M262" s="33"/>
      <c r="N262" s="33"/>
      <c r="O262" s="23"/>
      <c r="P262" s="23"/>
    </row>
    <row r="263" spans="1:16" ht="27" customHeight="1">
      <c r="A263" s="62" t="s">
        <v>130</v>
      </c>
      <c r="B263" s="63"/>
      <c r="C263" s="36">
        <f t="shared" si="30"/>
        <v>41169.5</v>
      </c>
      <c r="D263" s="35">
        <f>D267+D275+D271</f>
        <v>9273.400000000001</v>
      </c>
      <c r="E263" s="35">
        <f>E267+E275+E271</f>
        <v>10656.4</v>
      </c>
      <c r="F263" s="35">
        <f>F267+F275+F271</f>
        <v>10656.4</v>
      </c>
      <c r="G263" s="35">
        <f>G267+G275+G271</f>
        <v>10583.3</v>
      </c>
      <c r="H263" s="35">
        <f>H267+H275+H271</f>
        <v>0</v>
      </c>
      <c r="I263" s="23"/>
      <c r="J263" s="23"/>
      <c r="K263" s="23"/>
      <c r="L263" s="23"/>
      <c r="M263" s="23"/>
      <c r="N263" s="23"/>
      <c r="O263" s="23"/>
      <c r="P263" s="23"/>
    </row>
    <row r="264" spans="1:16" ht="13.5" customHeight="1">
      <c r="A264" s="64" t="s">
        <v>4</v>
      </c>
      <c r="B264" s="65"/>
      <c r="C264" s="36">
        <f t="shared" si="30"/>
        <v>0</v>
      </c>
      <c r="D264" s="35">
        <f aca="true" t="shared" si="31" ref="D264:H266">D268+D272+D276</f>
        <v>0</v>
      </c>
      <c r="E264" s="35">
        <f t="shared" si="31"/>
        <v>0</v>
      </c>
      <c r="F264" s="35">
        <f t="shared" si="31"/>
        <v>0</v>
      </c>
      <c r="G264" s="35">
        <f t="shared" si="31"/>
        <v>0</v>
      </c>
      <c r="H264" s="35">
        <f t="shared" si="31"/>
        <v>0</v>
      </c>
      <c r="I264" s="23"/>
      <c r="J264" s="23"/>
      <c r="K264" s="23"/>
      <c r="L264" s="23"/>
      <c r="M264" s="23"/>
      <c r="N264" s="23"/>
      <c r="O264" s="23"/>
      <c r="P264" s="23"/>
    </row>
    <row r="265" spans="1:16" ht="13.5" customHeight="1">
      <c r="A265" s="64" t="s">
        <v>14</v>
      </c>
      <c r="B265" s="65"/>
      <c r="C265" s="36">
        <f t="shared" si="30"/>
        <v>1081.1</v>
      </c>
      <c r="D265" s="35">
        <f t="shared" si="31"/>
        <v>277.6</v>
      </c>
      <c r="E265" s="35">
        <f t="shared" si="31"/>
        <v>292.2</v>
      </c>
      <c r="F265" s="35">
        <f t="shared" si="31"/>
        <v>292.2</v>
      </c>
      <c r="G265" s="35">
        <f t="shared" si="31"/>
        <v>219.1</v>
      </c>
      <c r="H265" s="35">
        <f t="shared" si="31"/>
        <v>0</v>
      </c>
      <c r="I265" s="23"/>
      <c r="J265" s="23"/>
      <c r="K265" s="23"/>
      <c r="L265" s="23"/>
      <c r="M265" s="23"/>
      <c r="N265" s="23"/>
      <c r="O265" s="23"/>
      <c r="P265" s="23"/>
    </row>
    <row r="266" spans="1:16" ht="13.5" customHeight="1">
      <c r="A266" s="64" t="s">
        <v>58</v>
      </c>
      <c r="B266" s="65"/>
      <c r="C266" s="36">
        <f>D266+E266+F266+G266+H266</f>
        <v>40088.399999999994</v>
      </c>
      <c r="D266" s="35">
        <f>D270+D274+D278</f>
        <v>8995.800000000001</v>
      </c>
      <c r="E266" s="35">
        <f>E270+E274+E278</f>
        <v>10364.199999999999</v>
      </c>
      <c r="F266" s="35">
        <f>F270+F274+F278</f>
        <v>10364.199999999999</v>
      </c>
      <c r="G266" s="35">
        <f t="shared" si="31"/>
        <v>10364.199999999999</v>
      </c>
      <c r="H266" s="35">
        <f t="shared" si="31"/>
        <v>0</v>
      </c>
      <c r="I266" s="23"/>
      <c r="J266" s="23"/>
      <c r="K266" s="23"/>
      <c r="L266" s="23"/>
      <c r="M266" s="23"/>
      <c r="N266" s="23"/>
      <c r="O266" s="23"/>
      <c r="P266" s="23"/>
    </row>
    <row r="267" spans="1:16" ht="81" customHeight="1">
      <c r="A267" s="19" t="s">
        <v>131</v>
      </c>
      <c r="B267" s="66" t="s">
        <v>110</v>
      </c>
      <c r="C267" s="36">
        <f>D267+E267+F267+G267+H267</f>
        <v>39840.4</v>
      </c>
      <c r="D267" s="35">
        <f>D268+D269+D270</f>
        <v>8973.7</v>
      </c>
      <c r="E267" s="35">
        <f>E268+E269+E270</f>
        <v>10288.9</v>
      </c>
      <c r="F267" s="35">
        <f>F268+F269+F270</f>
        <v>10288.9</v>
      </c>
      <c r="G267" s="35">
        <f>G268+G269+G270</f>
        <v>10288.9</v>
      </c>
      <c r="H267" s="35">
        <f>H268+H269+H270</f>
        <v>0</v>
      </c>
      <c r="I267" s="66" t="s">
        <v>132</v>
      </c>
      <c r="J267" s="66" t="s">
        <v>6</v>
      </c>
      <c r="K267" s="66">
        <v>95</v>
      </c>
      <c r="L267" s="66">
        <v>95</v>
      </c>
      <c r="M267" s="66">
        <v>95</v>
      </c>
      <c r="N267" s="69">
        <v>95</v>
      </c>
      <c r="O267" s="69">
        <v>95</v>
      </c>
      <c r="P267" s="66">
        <v>0</v>
      </c>
    </row>
    <row r="268" spans="1:16" ht="14.25" customHeight="1">
      <c r="A268" s="23" t="s">
        <v>4</v>
      </c>
      <c r="B268" s="67"/>
      <c r="C268" s="36">
        <f t="shared" si="30"/>
        <v>0</v>
      </c>
      <c r="D268" s="35">
        <v>0</v>
      </c>
      <c r="E268" s="35">
        <v>0</v>
      </c>
      <c r="F268" s="35">
        <v>0</v>
      </c>
      <c r="G268" s="35">
        <v>0</v>
      </c>
      <c r="H268" s="35">
        <v>0</v>
      </c>
      <c r="I268" s="67"/>
      <c r="J268" s="67"/>
      <c r="K268" s="67"/>
      <c r="L268" s="67"/>
      <c r="M268" s="67"/>
      <c r="N268" s="69"/>
      <c r="O268" s="69"/>
      <c r="P268" s="67"/>
    </row>
    <row r="269" spans="1:16" ht="14.25" customHeight="1">
      <c r="A269" s="23" t="s">
        <v>14</v>
      </c>
      <c r="B269" s="67"/>
      <c r="C269" s="36">
        <f t="shared" si="30"/>
        <v>0</v>
      </c>
      <c r="D269" s="35">
        <v>0</v>
      </c>
      <c r="E269" s="35">
        <v>0</v>
      </c>
      <c r="F269" s="35">
        <v>0</v>
      </c>
      <c r="G269" s="35">
        <v>0</v>
      </c>
      <c r="H269" s="35">
        <v>0</v>
      </c>
      <c r="I269" s="67"/>
      <c r="J269" s="67"/>
      <c r="K269" s="67"/>
      <c r="L269" s="67"/>
      <c r="M269" s="67"/>
      <c r="N269" s="69"/>
      <c r="O269" s="69"/>
      <c r="P269" s="67"/>
    </row>
    <row r="270" spans="1:16" ht="15" customHeight="1">
      <c r="A270" s="23" t="s">
        <v>58</v>
      </c>
      <c r="B270" s="68"/>
      <c r="C270" s="36">
        <f t="shared" si="30"/>
        <v>39840.4</v>
      </c>
      <c r="D270" s="35">
        <v>8973.7</v>
      </c>
      <c r="E270" s="35">
        <v>10288.9</v>
      </c>
      <c r="F270" s="35">
        <v>10288.9</v>
      </c>
      <c r="G270" s="35">
        <v>10288.9</v>
      </c>
      <c r="H270" s="35">
        <v>0</v>
      </c>
      <c r="I270" s="67"/>
      <c r="J270" s="67"/>
      <c r="K270" s="67"/>
      <c r="L270" s="68"/>
      <c r="M270" s="67"/>
      <c r="N270" s="69"/>
      <c r="O270" s="69"/>
      <c r="P270" s="68"/>
    </row>
    <row r="271" spans="1:16" ht="73.5" customHeight="1">
      <c r="A271" s="19" t="s">
        <v>133</v>
      </c>
      <c r="B271" s="66" t="s">
        <v>110</v>
      </c>
      <c r="C271" s="36">
        <f>D271+E271+F271+G271+H271</f>
        <v>248</v>
      </c>
      <c r="D271" s="35">
        <f>D272+D273+D274</f>
        <v>22.1</v>
      </c>
      <c r="E271" s="35">
        <f>E272+E273+E274</f>
        <v>75.3</v>
      </c>
      <c r="F271" s="35">
        <f>F272+F273+F274</f>
        <v>75.3</v>
      </c>
      <c r="G271" s="35">
        <f>G272+G273+G274</f>
        <v>75.3</v>
      </c>
      <c r="H271" s="35">
        <f>H272+H273+H274</f>
        <v>0</v>
      </c>
      <c r="I271" s="66" t="s">
        <v>135</v>
      </c>
      <c r="J271" s="66" t="s">
        <v>6</v>
      </c>
      <c r="K271" s="66">
        <v>20</v>
      </c>
      <c r="L271" s="66">
        <v>20</v>
      </c>
      <c r="M271" s="66">
        <v>20</v>
      </c>
      <c r="N271" s="66">
        <v>20</v>
      </c>
      <c r="O271" s="66">
        <v>20</v>
      </c>
      <c r="P271" s="66">
        <v>0</v>
      </c>
    </row>
    <row r="272" spans="1:16" ht="14.25" customHeight="1">
      <c r="A272" s="23" t="s">
        <v>4</v>
      </c>
      <c r="B272" s="67"/>
      <c r="C272" s="36">
        <f t="shared" si="30"/>
        <v>0</v>
      </c>
      <c r="D272" s="35">
        <v>0</v>
      </c>
      <c r="E272" s="35">
        <v>0</v>
      </c>
      <c r="F272" s="35">
        <v>0</v>
      </c>
      <c r="G272" s="35">
        <v>0</v>
      </c>
      <c r="H272" s="35">
        <v>0</v>
      </c>
      <c r="I272" s="67"/>
      <c r="J272" s="67"/>
      <c r="K272" s="67"/>
      <c r="L272" s="67"/>
      <c r="M272" s="67"/>
      <c r="N272" s="67"/>
      <c r="O272" s="67"/>
      <c r="P272" s="67"/>
    </row>
    <row r="273" spans="1:16" ht="14.25" customHeight="1">
      <c r="A273" s="23" t="s">
        <v>14</v>
      </c>
      <c r="B273" s="67"/>
      <c r="C273" s="36">
        <f t="shared" si="30"/>
        <v>0</v>
      </c>
      <c r="D273" s="35">
        <v>0</v>
      </c>
      <c r="E273" s="35">
        <v>0</v>
      </c>
      <c r="F273" s="35">
        <v>0</v>
      </c>
      <c r="G273" s="35">
        <v>0</v>
      </c>
      <c r="H273" s="35">
        <v>0</v>
      </c>
      <c r="I273" s="67"/>
      <c r="J273" s="67"/>
      <c r="K273" s="67"/>
      <c r="L273" s="67"/>
      <c r="M273" s="67"/>
      <c r="N273" s="67"/>
      <c r="O273" s="67"/>
      <c r="P273" s="67"/>
    </row>
    <row r="274" spans="1:16" ht="14.25" customHeight="1">
      <c r="A274" s="23" t="s">
        <v>58</v>
      </c>
      <c r="B274" s="68"/>
      <c r="C274" s="36">
        <f>D274+E274+F274+G274+H274</f>
        <v>248</v>
      </c>
      <c r="D274" s="35">
        <v>22.1</v>
      </c>
      <c r="E274" s="35">
        <v>75.3</v>
      </c>
      <c r="F274" s="35">
        <v>75.3</v>
      </c>
      <c r="G274" s="35">
        <v>75.3</v>
      </c>
      <c r="H274" s="35">
        <v>0</v>
      </c>
      <c r="I274" s="67"/>
      <c r="J274" s="67"/>
      <c r="K274" s="67"/>
      <c r="L274" s="67"/>
      <c r="M274" s="67"/>
      <c r="N274" s="67"/>
      <c r="O274" s="67"/>
      <c r="P274" s="67"/>
    </row>
    <row r="275" spans="1:16" ht="90.75" customHeight="1">
      <c r="A275" s="19" t="s">
        <v>134</v>
      </c>
      <c r="B275" s="66" t="s">
        <v>110</v>
      </c>
      <c r="C275" s="36">
        <f>D275+E275+F275+G275+H275</f>
        <v>1081.1</v>
      </c>
      <c r="D275" s="35">
        <f>D276+D277+D278</f>
        <v>277.6</v>
      </c>
      <c r="E275" s="35">
        <f>E276+E277+E278</f>
        <v>292.2</v>
      </c>
      <c r="F275" s="35">
        <f>F276+F277+F278</f>
        <v>292.2</v>
      </c>
      <c r="G275" s="35">
        <f>G276+G277+G278</f>
        <v>219.1</v>
      </c>
      <c r="H275" s="35">
        <f>H276+H277+H278</f>
        <v>0</v>
      </c>
      <c r="I275" s="66" t="s">
        <v>136</v>
      </c>
      <c r="J275" s="66" t="s">
        <v>138</v>
      </c>
      <c r="K275" s="66">
        <v>0.75</v>
      </c>
      <c r="L275" s="66">
        <v>0.75</v>
      </c>
      <c r="M275" s="66">
        <v>0.75</v>
      </c>
      <c r="N275" s="66">
        <v>0.75</v>
      </c>
      <c r="O275" s="66">
        <v>0.75</v>
      </c>
      <c r="P275" s="66">
        <v>0</v>
      </c>
    </row>
    <row r="276" spans="1:16" ht="14.25" customHeight="1">
      <c r="A276" s="23" t="s">
        <v>4</v>
      </c>
      <c r="B276" s="67"/>
      <c r="C276" s="36">
        <f>D276+E276+F276+G276+H23</f>
        <v>0</v>
      </c>
      <c r="D276" s="35">
        <v>0</v>
      </c>
      <c r="E276" s="35">
        <v>0</v>
      </c>
      <c r="F276" s="35">
        <v>0</v>
      </c>
      <c r="G276" s="35">
        <v>0</v>
      </c>
      <c r="H276" s="35">
        <v>0</v>
      </c>
      <c r="I276" s="67"/>
      <c r="J276" s="67"/>
      <c r="K276" s="67"/>
      <c r="L276" s="67"/>
      <c r="M276" s="67"/>
      <c r="N276" s="67"/>
      <c r="O276" s="67"/>
      <c r="P276" s="67"/>
    </row>
    <row r="277" spans="1:16" ht="14.25" customHeight="1">
      <c r="A277" s="23" t="s">
        <v>14</v>
      </c>
      <c r="B277" s="67"/>
      <c r="C277" s="36">
        <f>D277+E277+F277+G277+H277</f>
        <v>1081.1</v>
      </c>
      <c r="D277" s="35">
        <v>277.6</v>
      </c>
      <c r="E277" s="35">
        <v>292.2</v>
      </c>
      <c r="F277" s="35">
        <v>292.2</v>
      </c>
      <c r="G277" s="35">
        <v>219.1</v>
      </c>
      <c r="H277" s="35">
        <v>0</v>
      </c>
      <c r="I277" s="67"/>
      <c r="J277" s="67"/>
      <c r="K277" s="67"/>
      <c r="L277" s="67"/>
      <c r="M277" s="67"/>
      <c r="N277" s="67"/>
      <c r="O277" s="67"/>
      <c r="P277" s="67"/>
    </row>
    <row r="278" spans="1:16" ht="14.25" customHeight="1">
      <c r="A278" s="23" t="s">
        <v>58</v>
      </c>
      <c r="B278" s="68"/>
      <c r="C278" s="36">
        <f>D278+E278+F278+G278+H25</f>
        <v>0</v>
      </c>
      <c r="D278" s="35">
        <v>0</v>
      </c>
      <c r="E278" s="35">
        <v>0</v>
      </c>
      <c r="F278" s="35">
        <v>0</v>
      </c>
      <c r="G278" s="35">
        <v>0</v>
      </c>
      <c r="H278" s="35">
        <v>0</v>
      </c>
      <c r="I278" s="68"/>
      <c r="J278" s="68"/>
      <c r="K278" s="68"/>
      <c r="L278" s="68"/>
      <c r="M278" s="68"/>
      <c r="N278" s="68"/>
      <c r="O278" s="68"/>
      <c r="P278" s="68"/>
    </row>
    <row r="279" spans="3:8" ht="15">
      <c r="C279" s="10"/>
      <c r="D279" s="10"/>
      <c r="E279" s="10"/>
      <c r="F279" s="10"/>
      <c r="G279" s="10"/>
      <c r="H279" s="10"/>
    </row>
  </sheetData>
  <sheetProtection/>
  <mergeCells count="514">
    <mergeCell ref="O275:O278"/>
    <mergeCell ref="P275:P278"/>
    <mergeCell ref="N271:N274"/>
    <mergeCell ref="O271:O274"/>
    <mergeCell ref="P271:P274"/>
    <mergeCell ref="B275:B278"/>
    <mergeCell ref="I275:I278"/>
    <mergeCell ref="J275:J278"/>
    <mergeCell ref="K275:K278"/>
    <mergeCell ref="L275:L278"/>
    <mergeCell ref="M275:M278"/>
    <mergeCell ref="N275:N278"/>
    <mergeCell ref="B271:B274"/>
    <mergeCell ref="I271:I274"/>
    <mergeCell ref="J271:J274"/>
    <mergeCell ref="K271:K274"/>
    <mergeCell ref="L271:L274"/>
    <mergeCell ref="M271:M274"/>
    <mergeCell ref="K267:K270"/>
    <mergeCell ref="L267:L270"/>
    <mergeCell ref="M267:M270"/>
    <mergeCell ref="N267:N270"/>
    <mergeCell ref="O267:O270"/>
    <mergeCell ref="P267:P270"/>
    <mergeCell ref="A264:B264"/>
    <mergeCell ref="A265:B265"/>
    <mergeCell ref="A266:B266"/>
    <mergeCell ref="B267:B270"/>
    <mergeCell ref="I267:I270"/>
    <mergeCell ref="J267:J270"/>
    <mergeCell ref="P256:P258"/>
    <mergeCell ref="A259:B259"/>
    <mergeCell ref="A260:B260"/>
    <mergeCell ref="A261:B261"/>
    <mergeCell ref="A262:B262"/>
    <mergeCell ref="A263:B263"/>
    <mergeCell ref="O252:O254"/>
    <mergeCell ref="P252:P254"/>
    <mergeCell ref="B255:B258"/>
    <mergeCell ref="I255:I258"/>
    <mergeCell ref="J256:J258"/>
    <mergeCell ref="K256:K258"/>
    <mergeCell ref="L256:L258"/>
    <mergeCell ref="M256:M258"/>
    <mergeCell ref="N256:N258"/>
    <mergeCell ref="O256:O258"/>
    <mergeCell ref="N247:N250"/>
    <mergeCell ref="O247:O250"/>
    <mergeCell ref="P247:P250"/>
    <mergeCell ref="B251:B254"/>
    <mergeCell ref="I251:I254"/>
    <mergeCell ref="J252:J254"/>
    <mergeCell ref="K252:K254"/>
    <mergeCell ref="L252:L254"/>
    <mergeCell ref="M252:M254"/>
    <mergeCell ref="N252:N254"/>
    <mergeCell ref="M243:M246"/>
    <mergeCell ref="N243:N246"/>
    <mergeCell ref="O243:O246"/>
    <mergeCell ref="P243:P246"/>
    <mergeCell ref="B247:B250"/>
    <mergeCell ref="I247:I250"/>
    <mergeCell ref="J247:J250"/>
    <mergeCell ref="K247:K250"/>
    <mergeCell ref="L247:L250"/>
    <mergeCell ref="M247:M250"/>
    <mergeCell ref="A242:B242"/>
    <mergeCell ref="B243:B246"/>
    <mergeCell ref="I243:I246"/>
    <mergeCell ref="J243:J246"/>
    <mergeCell ref="K243:K246"/>
    <mergeCell ref="L243:L246"/>
    <mergeCell ref="N235:N238"/>
    <mergeCell ref="O235:O238"/>
    <mergeCell ref="P235:P238"/>
    <mergeCell ref="A239:B239"/>
    <mergeCell ref="A240:B240"/>
    <mergeCell ref="A241:B241"/>
    <mergeCell ref="M231:M234"/>
    <mergeCell ref="N231:N234"/>
    <mergeCell ref="O231:O234"/>
    <mergeCell ref="P231:P234"/>
    <mergeCell ref="B235:B238"/>
    <mergeCell ref="I235:I238"/>
    <mergeCell ref="J235:J238"/>
    <mergeCell ref="K235:K238"/>
    <mergeCell ref="L235:L238"/>
    <mergeCell ref="M235:M238"/>
    <mergeCell ref="L227:L230"/>
    <mergeCell ref="M227:M230"/>
    <mergeCell ref="N227:N230"/>
    <mergeCell ref="O227:O230"/>
    <mergeCell ref="P227:P230"/>
    <mergeCell ref="B231:B234"/>
    <mergeCell ref="I231:I234"/>
    <mergeCell ref="J231:J234"/>
    <mergeCell ref="K231:K234"/>
    <mergeCell ref="L231:L234"/>
    <mergeCell ref="A225:B225"/>
    <mergeCell ref="A226:B226"/>
    <mergeCell ref="B227:B230"/>
    <mergeCell ref="I227:I230"/>
    <mergeCell ref="J227:J230"/>
    <mergeCell ref="K227:K230"/>
    <mergeCell ref="M219:M222"/>
    <mergeCell ref="N219:N222"/>
    <mergeCell ref="O219:O222"/>
    <mergeCell ref="P219:P222"/>
    <mergeCell ref="A223:B223"/>
    <mergeCell ref="A224:B224"/>
    <mergeCell ref="L215:L218"/>
    <mergeCell ref="M215:M218"/>
    <mergeCell ref="N215:N218"/>
    <mergeCell ref="O215:O218"/>
    <mergeCell ref="P215:P218"/>
    <mergeCell ref="B219:B222"/>
    <mergeCell ref="I219:I222"/>
    <mergeCell ref="J219:J222"/>
    <mergeCell ref="K219:K222"/>
    <mergeCell ref="L219:L222"/>
    <mergeCell ref="A213:B213"/>
    <mergeCell ref="A214:B214"/>
    <mergeCell ref="B215:B218"/>
    <mergeCell ref="I215:I218"/>
    <mergeCell ref="J215:J218"/>
    <mergeCell ref="K215:K218"/>
    <mergeCell ref="M207:M210"/>
    <mergeCell ref="N207:N210"/>
    <mergeCell ref="O207:O210"/>
    <mergeCell ref="P207:P210"/>
    <mergeCell ref="A211:B211"/>
    <mergeCell ref="A212:B212"/>
    <mergeCell ref="A206:B206"/>
    <mergeCell ref="B207:B210"/>
    <mergeCell ref="I207:I210"/>
    <mergeCell ref="J207:J210"/>
    <mergeCell ref="K207:K210"/>
    <mergeCell ref="L207:L210"/>
    <mergeCell ref="N199:N202"/>
    <mergeCell ref="O199:O202"/>
    <mergeCell ref="P199:P202"/>
    <mergeCell ref="A203:B203"/>
    <mergeCell ref="A204:B204"/>
    <mergeCell ref="A205:B205"/>
    <mergeCell ref="B199:B202"/>
    <mergeCell ref="I199:I202"/>
    <mergeCell ref="J199:J202"/>
    <mergeCell ref="K199:K202"/>
    <mergeCell ref="L199:L202"/>
    <mergeCell ref="M199:M202"/>
    <mergeCell ref="P191:P194"/>
    <mergeCell ref="B195:B198"/>
    <mergeCell ref="I195:I198"/>
    <mergeCell ref="J195:J198"/>
    <mergeCell ref="K195:K198"/>
    <mergeCell ref="L195:L198"/>
    <mergeCell ref="M195:M198"/>
    <mergeCell ref="N195:N198"/>
    <mergeCell ref="O195:O198"/>
    <mergeCell ref="P195:P198"/>
    <mergeCell ref="O187:O190"/>
    <mergeCell ref="P187:P190"/>
    <mergeCell ref="B191:B194"/>
    <mergeCell ref="I191:I194"/>
    <mergeCell ref="J191:J194"/>
    <mergeCell ref="K191:K194"/>
    <mergeCell ref="L191:L194"/>
    <mergeCell ref="M191:M194"/>
    <mergeCell ref="N191:N194"/>
    <mergeCell ref="O191:O194"/>
    <mergeCell ref="I187:I190"/>
    <mergeCell ref="J187:J190"/>
    <mergeCell ref="K187:K190"/>
    <mergeCell ref="L187:L190"/>
    <mergeCell ref="M187:M190"/>
    <mergeCell ref="N187:N190"/>
    <mergeCell ref="A182:B182"/>
    <mergeCell ref="A183:B183"/>
    <mergeCell ref="A184:B184"/>
    <mergeCell ref="A185:B185"/>
    <mergeCell ref="A186:B186"/>
    <mergeCell ref="B187:B190"/>
    <mergeCell ref="P175:P178"/>
    <mergeCell ref="A179:B179"/>
    <mergeCell ref="A180:B180"/>
    <mergeCell ref="A181:B181"/>
    <mergeCell ref="B175:B178"/>
    <mergeCell ref="I175:I178"/>
    <mergeCell ref="J175:J178"/>
    <mergeCell ref="K175:K178"/>
    <mergeCell ref="L175:L178"/>
    <mergeCell ref="M175:M178"/>
    <mergeCell ref="O167:O170"/>
    <mergeCell ref="P167:P170"/>
    <mergeCell ref="A171:B171"/>
    <mergeCell ref="A172:B172"/>
    <mergeCell ref="A173:B173"/>
    <mergeCell ref="A174:B174"/>
    <mergeCell ref="M167:M170"/>
    <mergeCell ref="N167:N170"/>
    <mergeCell ref="N175:N178"/>
    <mergeCell ref="O175:O178"/>
    <mergeCell ref="N163:N166"/>
    <mergeCell ref="O163:O166"/>
    <mergeCell ref="P163:P166"/>
    <mergeCell ref="B167:B170"/>
    <mergeCell ref="I167:I170"/>
    <mergeCell ref="J167:J170"/>
    <mergeCell ref="K167:K170"/>
    <mergeCell ref="L167:L170"/>
    <mergeCell ref="B163:B166"/>
    <mergeCell ref="I163:I166"/>
    <mergeCell ref="J163:J166"/>
    <mergeCell ref="K163:K166"/>
    <mergeCell ref="L163:L166"/>
    <mergeCell ref="M163:M166"/>
    <mergeCell ref="P155:P158"/>
    <mergeCell ref="B159:B162"/>
    <mergeCell ref="I159:I162"/>
    <mergeCell ref="J159:J162"/>
    <mergeCell ref="K159:K162"/>
    <mergeCell ref="L159:L162"/>
    <mergeCell ref="M159:M162"/>
    <mergeCell ref="N159:N162"/>
    <mergeCell ref="O159:O162"/>
    <mergeCell ref="P159:P162"/>
    <mergeCell ref="O151:O154"/>
    <mergeCell ref="P151:P154"/>
    <mergeCell ref="B155:B158"/>
    <mergeCell ref="I155:I158"/>
    <mergeCell ref="J155:J158"/>
    <mergeCell ref="K155:K158"/>
    <mergeCell ref="L155:L158"/>
    <mergeCell ref="M155:M158"/>
    <mergeCell ref="N155:N158"/>
    <mergeCell ref="O155:O158"/>
    <mergeCell ref="N147:N150"/>
    <mergeCell ref="O147:O150"/>
    <mergeCell ref="P147:P150"/>
    <mergeCell ref="B151:B154"/>
    <mergeCell ref="I151:I154"/>
    <mergeCell ref="J151:J154"/>
    <mergeCell ref="K151:K154"/>
    <mergeCell ref="L151:L154"/>
    <mergeCell ref="M151:M154"/>
    <mergeCell ref="N151:N154"/>
    <mergeCell ref="B147:B150"/>
    <mergeCell ref="I147:I150"/>
    <mergeCell ref="J147:J150"/>
    <mergeCell ref="K147:K150"/>
    <mergeCell ref="L147:L150"/>
    <mergeCell ref="M147:M150"/>
    <mergeCell ref="P139:P142"/>
    <mergeCell ref="B143:B146"/>
    <mergeCell ref="I143:I146"/>
    <mergeCell ref="J143:J146"/>
    <mergeCell ref="K143:K146"/>
    <mergeCell ref="L143:L146"/>
    <mergeCell ref="M143:M146"/>
    <mergeCell ref="N143:N146"/>
    <mergeCell ref="O143:O146"/>
    <mergeCell ref="P143:P146"/>
    <mergeCell ref="O135:O138"/>
    <mergeCell ref="P135:P138"/>
    <mergeCell ref="B139:B142"/>
    <mergeCell ref="I139:I142"/>
    <mergeCell ref="J139:J142"/>
    <mergeCell ref="K139:K142"/>
    <mergeCell ref="L139:L142"/>
    <mergeCell ref="M139:M142"/>
    <mergeCell ref="N139:N142"/>
    <mergeCell ref="O139:O142"/>
    <mergeCell ref="N131:N134"/>
    <mergeCell ref="O131:O134"/>
    <mergeCell ref="P131:P134"/>
    <mergeCell ref="B135:B138"/>
    <mergeCell ref="I135:I138"/>
    <mergeCell ref="J135:J138"/>
    <mergeCell ref="K135:K138"/>
    <mergeCell ref="L135:L138"/>
    <mergeCell ref="M135:M138"/>
    <mergeCell ref="N135:N138"/>
    <mergeCell ref="B131:B134"/>
    <mergeCell ref="I131:I134"/>
    <mergeCell ref="J131:J134"/>
    <mergeCell ref="K131:K134"/>
    <mergeCell ref="L131:L134"/>
    <mergeCell ref="M131:M134"/>
    <mergeCell ref="O123:O126"/>
    <mergeCell ref="P123:P126"/>
    <mergeCell ref="A127:B127"/>
    <mergeCell ref="A128:B128"/>
    <mergeCell ref="A129:B129"/>
    <mergeCell ref="A130:B130"/>
    <mergeCell ref="N119:N122"/>
    <mergeCell ref="O119:O122"/>
    <mergeCell ref="P119:P122"/>
    <mergeCell ref="B123:B126"/>
    <mergeCell ref="I123:I126"/>
    <mergeCell ref="J123:J126"/>
    <mergeCell ref="K123:K126"/>
    <mergeCell ref="L123:L126"/>
    <mergeCell ref="M123:M126"/>
    <mergeCell ref="N123:N126"/>
    <mergeCell ref="M115:M118"/>
    <mergeCell ref="N115:N118"/>
    <mergeCell ref="O115:O118"/>
    <mergeCell ref="P115:P118"/>
    <mergeCell ref="B119:B122"/>
    <mergeCell ref="I119:I122"/>
    <mergeCell ref="J119:J122"/>
    <mergeCell ref="K119:K122"/>
    <mergeCell ref="L119:L122"/>
    <mergeCell ref="M119:M122"/>
    <mergeCell ref="P107:P110"/>
    <mergeCell ref="A111:B111"/>
    <mergeCell ref="A112:B112"/>
    <mergeCell ref="A113:B113"/>
    <mergeCell ref="A114:B114"/>
    <mergeCell ref="B115:B118"/>
    <mergeCell ref="I115:I118"/>
    <mergeCell ref="J115:J118"/>
    <mergeCell ref="K115:K118"/>
    <mergeCell ref="L115:L118"/>
    <mergeCell ref="O103:O106"/>
    <mergeCell ref="P103:P106"/>
    <mergeCell ref="B107:B110"/>
    <mergeCell ref="I107:I110"/>
    <mergeCell ref="J107:J110"/>
    <mergeCell ref="K107:K110"/>
    <mergeCell ref="L107:L110"/>
    <mergeCell ref="M107:M110"/>
    <mergeCell ref="N107:N110"/>
    <mergeCell ref="O107:O110"/>
    <mergeCell ref="N99:N102"/>
    <mergeCell ref="O99:O102"/>
    <mergeCell ref="P99:P102"/>
    <mergeCell ref="B103:B106"/>
    <mergeCell ref="I103:I106"/>
    <mergeCell ref="J103:J106"/>
    <mergeCell ref="K103:K106"/>
    <mergeCell ref="L103:L106"/>
    <mergeCell ref="M103:M106"/>
    <mergeCell ref="N103:N106"/>
    <mergeCell ref="B99:B102"/>
    <mergeCell ref="I99:I102"/>
    <mergeCell ref="J99:J102"/>
    <mergeCell ref="K99:K102"/>
    <mergeCell ref="L99:L102"/>
    <mergeCell ref="M99:M102"/>
    <mergeCell ref="K95:K98"/>
    <mergeCell ref="L95:L98"/>
    <mergeCell ref="M95:M98"/>
    <mergeCell ref="N95:N98"/>
    <mergeCell ref="O95:O98"/>
    <mergeCell ref="P95:P98"/>
    <mergeCell ref="A91:B91"/>
    <mergeCell ref="A93:B93"/>
    <mergeCell ref="A94:B94"/>
    <mergeCell ref="B95:B98"/>
    <mergeCell ref="I95:I98"/>
    <mergeCell ref="J95:J98"/>
    <mergeCell ref="N83:N86"/>
    <mergeCell ref="O83:O86"/>
    <mergeCell ref="P83:P86"/>
    <mergeCell ref="A87:B87"/>
    <mergeCell ref="A88:B88"/>
    <mergeCell ref="A90:B90"/>
    <mergeCell ref="N79:N82"/>
    <mergeCell ref="O79:O82"/>
    <mergeCell ref="P79:P82"/>
    <mergeCell ref="Q79:Q82"/>
    <mergeCell ref="B83:B86"/>
    <mergeCell ref="I83:I86"/>
    <mergeCell ref="J83:J86"/>
    <mergeCell ref="K83:K86"/>
    <mergeCell ref="L83:L86"/>
    <mergeCell ref="M83:M86"/>
    <mergeCell ref="B79:B82"/>
    <mergeCell ref="I79:I82"/>
    <mergeCell ref="J79:J82"/>
    <mergeCell ref="K79:K82"/>
    <mergeCell ref="L79:L82"/>
    <mergeCell ref="M79:M82"/>
    <mergeCell ref="P71:P74"/>
    <mergeCell ref="B75:B78"/>
    <mergeCell ref="I75:I78"/>
    <mergeCell ref="J75:J78"/>
    <mergeCell ref="K75:K78"/>
    <mergeCell ref="L75:L78"/>
    <mergeCell ref="M75:M78"/>
    <mergeCell ref="N75:N78"/>
    <mergeCell ref="O75:O78"/>
    <mergeCell ref="P75:P78"/>
    <mergeCell ref="J71:J74"/>
    <mergeCell ref="K71:K74"/>
    <mergeCell ref="L71:L74"/>
    <mergeCell ref="M71:M74"/>
    <mergeCell ref="N71:N74"/>
    <mergeCell ref="O71:O74"/>
    <mergeCell ref="A67:B67"/>
    <mergeCell ref="A68:B68"/>
    <mergeCell ref="A69:B69"/>
    <mergeCell ref="A70:B70"/>
    <mergeCell ref="B71:B74"/>
    <mergeCell ref="I71:I74"/>
    <mergeCell ref="P59:P62"/>
    <mergeCell ref="B63:B66"/>
    <mergeCell ref="I63:I66"/>
    <mergeCell ref="J63:J66"/>
    <mergeCell ref="K63:K66"/>
    <mergeCell ref="L63:L66"/>
    <mergeCell ref="M63:M66"/>
    <mergeCell ref="N63:N66"/>
    <mergeCell ref="O63:O66"/>
    <mergeCell ref="P63:P66"/>
    <mergeCell ref="O55:O58"/>
    <mergeCell ref="P55:P58"/>
    <mergeCell ref="B59:B62"/>
    <mergeCell ref="I59:I62"/>
    <mergeCell ref="J59:J62"/>
    <mergeCell ref="K59:K62"/>
    <mergeCell ref="L59:L62"/>
    <mergeCell ref="M59:M62"/>
    <mergeCell ref="N59:N62"/>
    <mergeCell ref="O59:O62"/>
    <mergeCell ref="N51:N54"/>
    <mergeCell ref="O51:O54"/>
    <mergeCell ref="P51:P54"/>
    <mergeCell ref="B55:B58"/>
    <mergeCell ref="I55:I58"/>
    <mergeCell ref="J55:J58"/>
    <mergeCell ref="K55:K58"/>
    <mergeCell ref="L55:L58"/>
    <mergeCell ref="M55:M58"/>
    <mergeCell ref="N55:N58"/>
    <mergeCell ref="M47:M50"/>
    <mergeCell ref="N47:N50"/>
    <mergeCell ref="O47:O50"/>
    <mergeCell ref="P47:P50"/>
    <mergeCell ref="B51:B54"/>
    <mergeCell ref="I51:I54"/>
    <mergeCell ref="J51:J54"/>
    <mergeCell ref="K51:K54"/>
    <mergeCell ref="L51:L54"/>
    <mergeCell ref="M51:M54"/>
    <mergeCell ref="P39:P42"/>
    <mergeCell ref="A43:B43"/>
    <mergeCell ref="A44:B44"/>
    <mergeCell ref="A45:B45"/>
    <mergeCell ref="A46:B46"/>
    <mergeCell ref="B47:B50"/>
    <mergeCell ref="I47:I50"/>
    <mergeCell ref="J47:J50"/>
    <mergeCell ref="K47:K50"/>
    <mergeCell ref="L47:L50"/>
    <mergeCell ref="O35:O38"/>
    <mergeCell ref="P35:P38"/>
    <mergeCell ref="B39:B42"/>
    <mergeCell ref="I39:I42"/>
    <mergeCell ref="J39:J42"/>
    <mergeCell ref="K39:K42"/>
    <mergeCell ref="L39:L42"/>
    <mergeCell ref="M39:M42"/>
    <mergeCell ref="N39:N42"/>
    <mergeCell ref="O39:O42"/>
    <mergeCell ref="N31:N34"/>
    <mergeCell ref="O31:O34"/>
    <mergeCell ref="P31:P34"/>
    <mergeCell ref="B35:B38"/>
    <mergeCell ref="I35:I38"/>
    <mergeCell ref="J35:J38"/>
    <mergeCell ref="K35:K38"/>
    <mergeCell ref="L35:L38"/>
    <mergeCell ref="M35:M38"/>
    <mergeCell ref="N35:N38"/>
    <mergeCell ref="M27:M30"/>
    <mergeCell ref="N27:N30"/>
    <mergeCell ref="O27:O30"/>
    <mergeCell ref="P27:P30"/>
    <mergeCell ref="B31:B34"/>
    <mergeCell ref="I31:I34"/>
    <mergeCell ref="J31:J34"/>
    <mergeCell ref="K31:K34"/>
    <mergeCell ref="L31:L34"/>
    <mergeCell ref="M31:M34"/>
    <mergeCell ref="A26:B26"/>
    <mergeCell ref="B27:B30"/>
    <mergeCell ref="I27:I30"/>
    <mergeCell ref="J27:J30"/>
    <mergeCell ref="K27:K30"/>
    <mergeCell ref="L27:L30"/>
    <mergeCell ref="A20:B20"/>
    <mergeCell ref="A21:B21"/>
    <mergeCell ref="A22:B22"/>
    <mergeCell ref="A23:B23"/>
    <mergeCell ref="A24:B24"/>
    <mergeCell ref="A25:B25"/>
    <mergeCell ref="L12:P12"/>
    <mergeCell ref="A15:B15"/>
    <mergeCell ref="A16:B16"/>
    <mergeCell ref="A17:B17"/>
    <mergeCell ref="A18:B18"/>
    <mergeCell ref="A19:B19"/>
    <mergeCell ref="I1:P3"/>
    <mergeCell ref="I4:P5"/>
    <mergeCell ref="A8:P8"/>
    <mergeCell ref="A9:P9"/>
    <mergeCell ref="A11:A13"/>
    <mergeCell ref="B11:B13"/>
    <mergeCell ref="C11:H11"/>
    <mergeCell ref="I11:P11"/>
    <mergeCell ref="C12:C13"/>
    <mergeCell ref="D12:H12"/>
  </mergeCells>
  <printOptions/>
  <pageMargins left="0.31496062992125984" right="0.31496062992125984" top="0.7480314960629921" bottom="0.7480314960629921"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Работа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User</cp:lastModifiedBy>
  <cp:lastPrinted>2021-03-17T05:29:11Z</cp:lastPrinted>
  <dcterms:created xsi:type="dcterms:W3CDTF">2014-10-03T07:10:09Z</dcterms:created>
  <dcterms:modified xsi:type="dcterms:W3CDTF">2021-04-13T08:20:50Z</dcterms:modified>
  <cp:category/>
  <cp:version/>
  <cp:contentType/>
  <cp:contentStatus/>
</cp:coreProperties>
</file>