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'!$A$2:$P$229</definedName>
  </definedNames>
  <calcPr fullCalcOnLoad="1"/>
</workbook>
</file>

<file path=xl/sharedStrings.xml><?xml version="1.0" encoding="utf-8"?>
<sst xmlns="http://schemas.openxmlformats.org/spreadsheetml/2006/main" count="353" uniqueCount="122">
  <si>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</si>
  <si>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</si>
  <si>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</si>
  <si>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</si>
  <si>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</si>
  <si>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</si>
  <si>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</si>
  <si>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</si>
  <si>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</si>
  <si>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</si>
  <si>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</si>
  <si>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</si>
  <si>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</si>
  <si>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</si>
  <si>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</si>
  <si>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</si>
  <si>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</si>
  <si>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</si>
  <si>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</si>
  <si>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</si>
  <si>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</si>
  <si>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</si>
  <si>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</si>
  <si>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</si>
  <si>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</si>
  <si>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</si>
  <si>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</si>
  <si>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</si>
  <si>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</si>
  <si>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</si>
  <si>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</si>
  <si>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</si>
  <si>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</si>
  <si>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</si>
  <si>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</si>
  <si>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</si>
  <si>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</si>
  <si>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</si>
  <si>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</si>
  <si>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</si>
  <si>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</si>
  <si>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</si>
  <si>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</si>
  <si>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</si>
  <si>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</si>
  <si>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</si>
  <si>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</si>
  <si>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</si>
  <si>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</si>
  <si>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</si>
  <si>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</si>
  <si>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</si>
  <si>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</si>
  <si>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</si>
  <si>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</si>
  <si>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</si>
  <si>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</si>
  <si>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</si>
  <si>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</si>
  <si>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</si>
  <si>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</si>
  <si>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</si>
  <si>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</si>
  <si>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</si>
  <si>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</si>
  <si>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</si>
  <si>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</si>
  <si>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</si>
  <si>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</si>
  <si>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</si>
  <si>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</si>
  <si>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</si>
  <si>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</si>
  <si>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</si>
  <si>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</si>
  <si>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</si>
  <si>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</si>
  <si>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</si>
  <si>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</si>
  <si>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</si>
  <si>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1.3.4.4.                        Установка садово-парковых скамеек "Дуга"в парке с.Путино "Сосновый бор" (ул.Прудовая)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</si>
  <si>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</si>
  <si>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</si>
  <si>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</si>
  <si>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</si>
  <si>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</si>
  <si>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</si>
  <si>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</si>
  <si>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2.1.1.3. 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</si>
  <si>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</si>
  <si>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</si>
  <si>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</si>
  <si>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</si>
  <si>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</si>
  <si>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</si>
  <si>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Мероприятие 2.1.1.7.                            Благоустройство парка в г.Верещагино, ул.Железнодорожная,28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</si>
  <si>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</si>
  <si>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</si>
  <si>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2.1.1.10.                            Благоустройство дворовых территорий в с.Вознесенское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</si>
  <si>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</si>
  <si>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1.3.4.7.                        Реконструкция  сцены на Первомайской площади г.Верещагино, ул.Ленина,22а</t>
  </si>
  <si>
    <t>ПОДПРОГРАММА 1. Благоустройство территорий общего пользования</t>
  </si>
  <si>
    <t>Мероприятие 2.2.1.4.                            Благоустройство Первомайской площади, г.Верещагино</t>
  </si>
  <si>
    <t>Мероприятие 2.1.1.10.1.                            Благоустройство дворовой территории дома в с.Вознесенское по ул.Ленина,36</t>
  </si>
  <si>
    <t>Мероприятие 2.1.1.9.1.                            Благоустройство дворовой территории дома в п.Зюкайка по ул.Пугачева,31</t>
  </si>
  <si>
    <t>Мероприятие 2.1.1.9.2.                            Благоустройство дворовой территории дома в п.Зюкайка по ул.Пугачева,29</t>
  </si>
  <si>
    <t>Мероприятие 2.1.1.9.3.                            Благоустройство дворовой территории дома в п.Зюкайка по ул.Пугачева,40</t>
  </si>
  <si>
    <t>Мероприятие 2.1.1.9.4.                            Благоустройство дворовой территории дома в п.Зюкайка по ул.Пугачева,38</t>
  </si>
  <si>
    <t>ед./ед.</t>
  </si>
  <si>
    <t>Количество реализованных проектов благоустройства общественных территорий / количество реализованных проектов благоустройства дворовых территорий</t>
  </si>
  <si>
    <t>2/5</t>
  </si>
  <si>
    <t>Показатель 2.1.1.             Выполнение показателей результативности программы (по соглашению 1)</t>
  </si>
  <si>
    <t>%</t>
  </si>
  <si>
    <t>Показатель 2.2.1.             Выполнение показателей результативности программы (по соглашению 2)</t>
  </si>
  <si>
    <t>-</t>
  </si>
  <si>
    <t>2/6</t>
  </si>
  <si>
    <t>2/7</t>
  </si>
  <si>
    <t>2/8</t>
  </si>
  <si>
    <t>Мероприятие 1.2.3.1.                        Ремонт электролинии уличного освещения по ул. Ленина (от ул.Свободы до детского сада № 8) г.Верещагино</t>
  </si>
  <si>
    <t>Показатель 1.2.3.1.         Протяженность отремонтированных сетей</t>
  </si>
  <si>
    <t>от 30.04.2021 № 254-01-01-706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</si>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</sst>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_-* #,##0.00000&quot;р.&quot;_-;\-* #,##0.00000&quot;р.&quot;_-;_-* &quot;-&quot;?????&quot;р.&quot;_-;_-@_-"/>
  </numFmts>
  <fonts count="2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20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200" fontId="1" fillId="0" borderId="10" xfId="0" applyNumberFormat="1" applyFont="1" applyBorder="1" applyAlignment="1">
      <alignment vertical="center"/>
    </xf>
    <xf numFmtId="0" fontId="1" fillId="0" borderId="10" xfId="58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vertical="center"/>
    </xf>
    <xf numFmtId="200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8"/>
  <sheetViews>
    <sheetView tabSelected="1" view="pageBreakPreview" zoomScale="60" zoomScalePageLayoutView="0" workbookViewId="0" topLeftCell="A1">
      <selection activeCell="T12" sqref="T12"/>
    </sheetView>
  </sheetViews>
  <sheetFormatPr defaultColWidth="9.140625" defaultRowHeight="12.75"/>
  <cols>
    <col min="1" max="1" width="34.00390625" style="1" customWidth="1"/>
    <col min="2" max="2" width="17.421875" style="1" customWidth="1"/>
    <col min="3" max="3" width="14.28125" style="1" customWidth="1"/>
    <col min="4" max="4" width="14.57421875" style="8" customWidth="1"/>
    <col min="5" max="5" width="15.28125" style="1" customWidth="1"/>
    <col min="6" max="6" width="17.57421875" style="1" customWidth="1"/>
    <col min="7" max="7" width="16.421875" style="1" customWidth="1"/>
    <col min="8" max="8" width="13.7109375" style="1" customWidth="1"/>
    <col min="9" max="9" width="30.421875" style="1" customWidth="1"/>
    <col min="10" max="10" width="7.57421875" style="1" customWidth="1"/>
    <col min="11" max="11" width="13.57421875" style="1" customWidth="1"/>
    <col min="12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40" t="s">
        <v>43</v>
      </c>
      <c r="M2" s="40"/>
      <c r="N2" s="40"/>
      <c r="O2" s="40"/>
      <c r="P2" s="40"/>
    </row>
    <row r="3" spans="12:16" ht="18.75" customHeight="1">
      <c r="L3" s="40" t="s">
        <v>68</v>
      </c>
      <c r="M3" s="40"/>
      <c r="N3" s="40"/>
      <c r="O3" s="40"/>
      <c r="P3" s="40"/>
    </row>
    <row r="4" spans="12:16" ht="18.75" customHeight="1">
      <c r="L4" s="40" t="s">
        <v>69</v>
      </c>
      <c r="M4" s="40"/>
      <c r="N4" s="40"/>
      <c r="O4" s="40"/>
      <c r="P4" s="40"/>
    </row>
    <row r="5" spans="12:16" ht="18.75" customHeight="1">
      <c r="L5" s="40" t="s">
        <v>120</v>
      </c>
      <c r="M5" s="40"/>
      <c r="N5" s="40"/>
      <c r="O5" s="40"/>
      <c r="P5" s="40"/>
    </row>
    <row r="6" spans="12:16" ht="18.75" customHeight="1">
      <c r="L6" s="40" t="s">
        <v>67</v>
      </c>
      <c r="M6" s="40"/>
      <c r="N6" s="40"/>
      <c r="O6" s="40"/>
      <c r="P6" s="40"/>
    </row>
    <row r="7" spans="12:16" ht="18.75" customHeight="1">
      <c r="L7" s="40" t="s">
        <v>44</v>
      </c>
      <c r="M7" s="40"/>
      <c r="N7" s="40"/>
      <c r="O7" s="40"/>
      <c r="P7" s="40"/>
    </row>
    <row r="8" spans="12:16" ht="18.75" customHeight="1">
      <c r="L8" s="40" t="s">
        <v>11</v>
      </c>
      <c r="M8" s="40"/>
      <c r="N8" s="40"/>
      <c r="O8" s="40"/>
      <c r="P8" s="40"/>
    </row>
    <row r="9" ht="24" customHeight="1"/>
    <row r="10" spans="1:16" ht="23.25" customHeight="1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>
      <c r="A11" s="42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0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T12" s="1" t="s">
        <v>121</v>
      </c>
    </row>
    <row r="13" spans="1:16" ht="58.5" customHeight="1">
      <c r="A13" s="39" t="s">
        <v>0</v>
      </c>
      <c r="B13" s="39" t="s">
        <v>46</v>
      </c>
      <c r="C13" s="39" t="s">
        <v>3</v>
      </c>
      <c r="D13" s="39"/>
      <c r="E13" s="39"/>
      <c r="F13" s="39"/>
      <c r="G13" s="39"/>
      <c r="H13" s="39"/>
      <c r="I13" s="39" t="s">
        <v>4</v>
      </c>
      <c r="J13" s="39"/>
      <c r="K13" s="39"/>
      <c r="L13" s="39"/>
      <c r="M13" s="39"/>
      <c r="N13" s="39"/>
      <c r="O13" s="39"/>
      <c r="P13" s="39"/>
    </row>
    <row r="14" spans="1:16" ht="84" customHeight="1">
      <c r="A14" s="39"/>
      <c r="B14" s="39"/>
      <c r="C14" s="39" t="s">
        <v>1</v>
      </c>
      <c r="D14" s="43" t="s">
        <v>2</v>
      </c>
      <c r="E14" s="43"/>
      <c r="F14" s="43"/>
      <c r="G14" s="43"/>
      <c r="H14" s="43"/>
      <c r="I14" s="39" t="s">
        <v>5</v>
      </c>
      <c r="J14" s="39" t="s">
        <v>6</v>
      </c>
      <c r="K14" s="39" t="s">
        <v>73</v>
      </c>
      <c r="L14" s="39" t="s">
        <v>7</v>
      </c>
      <c r="M14" s="39"/>
      <c r="N14" s="39"/>
      <c r="O14" s="39"/>
      <c r="P14" s="39"/>
    </row>
    <row r="15" spans="1:16" ht="36.75" customHeight="1">
      <c r="A15" s="39"/>
      <c r="B15" s="39"/>
      <c r="C15" s="39"/>
      <c r="D15" s="13" t="s">
        <v>10</v>
      </c>
      <c r="E15" s="13" t="s">
        <v>9</v>
      </c>
      <c r="F15" s="13" t="s">
        <v>8</v>
      </c>
      <c r="G15" s="13" t="s">
        <v>18</v>
      </c>
      <c r="H15" s="13" t="s">
        <v>19</v>
      </c>
      <c r="I15" s="39"/>
      <c r="J15" s="39"/>
      <c r="K15" s="39"/>
      <c r="L15" s="13" t="s">
        <v>10</v>
      </c>
      <c r="M15" s="13" t="s">
        <v>9</v>
      </c>
      <c r="N15" s="13" t="s">
        <v>8</v>
      </c>
      <c r="O15" s="13" t="s">
        <v>18</v>
      </c>
      <c r="P15" s="13" t="s">
        <v>19</v>
      </c>
    </row>
    <row r="16" spans="1:16" ht="21" customHeight="1">
      <c r="A16" s="19">
        <v>1</v>
      </c>
      <c r="B16" s="19">
        <v>2</v>
      </c>
      <c r="C16" s="19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9">
        <v>9</v>
      </c>
      <c r="J16" s="19">
        <v>10</v>
      </c>
      <c r="K16" s="19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8" ht="45">
      <c r="A17" s="2" t="s">
        <v>62</v>
      </c>
      <c r="B17" s="4"/>
      <c r="C17" s="10">
        <v>217968.3</v>
      </c>
      <c r="D17" s="10">
        <f aca="true" t="shared" si="0" ref="D17:H20">D21+D133</f>
        <v>78122.23847</v>
      </c>
      <c r="E17" s="10">
        <f t="shared" si="0"/>
        <v>55923.09354</v>
      </c>
      <c r="F17" s="10">
        <f t="shared" si="0"/>
        <v>24797.845100000002</v>
      </c>
      <c r="G17" s="10">
        <f t="shared" si="0"/>
        <v>21481.435660000003</v>
      </c>
      <c r="H17" s="10">
        <f t="shared" si="0"/>
        <v>37643.801999999996</v>
      </c>
      <c r="I17" s="3"/>
      <c r="J17" s="3"/>
      <c r="K17" s="3"/>
      <c r="L17" s="3"/>
      <c r="M17" s="3"/>
      <c r="N17" s="3"/>
      <c r="O17" s="3"/>
      <c r="P17" s="3"/>
      <c r="R17" s="1">
        <v>0</v>
      </c>
    </row>
    <row r="18" spans="1:16" ht="15">
      <c r="A18" s="2" t="s">
        <v>24</v>
      </c>
      <c r="B18" s="4"/>
      <c r="C18" s="10">
        <f>C22+C134</f>
        <v>85082.33863000001</v>
      </c>
      <c r="D18" s="10">
        <f t="shared" si="0"/>
        <v>24362.678679999997</v>
      </c>
      <c r="E18" s="10">
        <f t="shared" si="0"/>
        <v>16573.32645</v>
      </c>
      <c r="F18" s="10">
        <f t="shared" si="0"/>
        <v>14802.41675</v>
      </c>
      <c r="G18" s="10">
        <f t="shared" si="0"/>
        <v>13967.31675</v>
      </c>
      <c r="H18" s="10">
        <f t="shared" si="0"/>
        <v>15376.6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21</v>
      </c>
      <c r="B19" s="4"/>
      <c r="C19" s="10">
        <f>C23+C135</f>
        <v>41746.6</v>
      </c>
      <c r="D19" s="10">
        <f t="shared" si="0"/>
        <v>14930.67302</v>
      </c>
      <c r="E19" s="10">
        <f t="shared" si="0"/>
        <v>10035.47743</v>
      </c>
      <c r="F19" s="10">
        <f t="shared" si="0"/>
        <v>6672.3969400000005</v>
      </c>
      <c r="G19" s="10">
        <f t="shared" si="0"/>
        <v>4958.815339999999</v>
      </c>
      <c r="H19" s="10">
        <f t="shared" si="0"/>
        <v>5149.2</v>
      </c>
      <c r="I19" s="3"/>
      <c r="J19" s="3"/>
      <c r="K19" s="7"/>
      <c r="L19" s="7"/>
      <c r="M19" s="7"/>
      <c r="N19" s="7"/>
      <c r="O19" s="7"/>
      <c r="P19" s="7"/>
    </row>
    <row r="20" spans="1:16" ht="15">
      <c r="A20" s="2" t="s">
        <v>50</v>
      </c>
      <c r="B20" s="4"/>
      <c r="C20" s="10">
        <f>C24+C136</f>
        <v>91139.44228</v>
      </c>
      <c r="D20" s="10">
        <f t="shared" si="0"/>
        <v>38828.81564</v>
      </c>
      <c r="E20" s="10">
        <f t="shared" si="0"/>
        <v>29314.289660000002</v>
      </c>
      <c r="F20" s="10">
        <f t="shared" si="0"/>
        <v>3323.03141</v>
      </c>
      <c r="G20" s="10">
        <f t="shared" si="0"/>
        <v>2555.30357</v>
      </c>
      <c r="H20" s="10">
        <f t="shared" si="0"/>
        <v>17118.002</v>
      </c>
      <c r="I20" s="3"/>
      <c r="J20" s="3"/>
      <c r="K20" s="7"/>
      <c r="L20" s="7"/>
      <c r="M20" s="7"/>
      <c r="N20" s="7"/>
      <c r="O20" s="7"/>
      <c r="P20" s="7"/>
    </row>
    <row r="21" spans="1:16" ht="43.5" customHeight="1">
      <c r="A21" s="2" t="s">
        <v>101</v>
      </c>
      <c r="B21" s="4"/>
      <c r="C21" s="11">
        <f>C25+C33+C53+C113</f>
        <v>116003.67</v>
      </c>
      <c r="D21" s="11">
        <v>58416.8</v>
      </c>
      <c r="E21" s="11">
        <f>E22+E23+E24</f>
        <v>36520.257</v>
      </c>
      <c r="F21" s="11">
        <f>F22+F23+F24</f>
        <v>4772.811000000001</v>
      </c>
      <c r="G21" s="11">
        <f>G22+G23+G24</f>
        <v>1456.4</v>
      </c>
      <c r="H21" s="11">
        <f>H22+H23+H24</f>
        <v>14837.402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24</v>
      </c>
      <c r="B22" s="4"/>
      <c r="C22" s="11">
        <f>C26+C34+C54+C114</f>
        <v>17045.9</v>
      </c>
      <c r="D22" s="11">
        <f aca="true" t="shared" si="1" ref="D22:H24">D26+D34+D54+D114</f>
        <v>10494</v>
      </c>
      <c r="E22" s="11">
        <f t="shared" si="1"/>
        <v>4000</v>
      </c>
      <c r="F22" s="11">
        <f t="shared" si="1"/>
        <v>1693.5</v>
      </c>
      <c r="G22" s="11">
        <f t="shared" si="1"/>
        <v>858.4</v>
      </c>
      <c r="H22" s="11">
        <f t="shared" si="1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21</v>
      </c>
      <c r="B23" s="4"/>
      <c r="C23" s="11">
        <v>18014.8</v>
      </c>
      <c r="D23" s="11">
        <f t="shared" si="1"/>
        <v>11064.45708</v>
      </c>
      <c r="E23" s="11">
        <f t="shared" si="1"/>
        <v>5146.251</v>
      </c>
      <c r="F23" s="11">
        <f t="shared" si="1"/>
        <v>1758.7830000000001</v>
      </c>
      <c r="G23" s="11">
        <f t="shared" si="1"/>
        <v>45.2</v>
      </c>
      <c r="H23" s="11">
        <f t="shared" si="1"/>
        <v>0</v>
      </c>
      <c r="I23" s="3"/>
      <c r="J23" s="3"/>
      <c r="K23" s="7"/>
      <c r="L23" s="7"/>
      <c r="M23" s="7"/>
      <c r="N23" s="7"/>
      <c r="O23" s="7"/>
      <c r="P23" s="7"/>
    </row>
    <row r="24" spans="1:16" ht="15">
      <c r="A24" s="2" t="s">
        <v>50</v>
      </c>
      <c r="B24" s="4"/>
      <c r="C24" s="11">
        <f>C28+C36+C56+C116</f>
        <v>80943.00779</v>
      </c>
      <c r="D24" s="11">
        <f t="shared" si="1"/>
        <v>36858.27179</v>
      </c>
      <c r="E24" s="11">
        <f t="shared" si="1"/>
        <v>27374.006</v>
      </c>
      <c r="F24" s="11">
        <f t="shared" si="1"/>
        <v>1320.528</v>
      </c>
      <c r="G24" s="11">
        <f t="shared" si="1"/>
        <v>552.8</v>
      </c>
      <c r="H24" s="11">
        <f t="shared" si="1"/>
        <v>14837.402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26</v>
      </c>
      <c r="B25" s="4"/>
      <c r="C25" s="10">
        <f>D25+E25+F25+G25+H25</f>
        <v>7570.499999999999</v>
      </c>
      <c r="D25" s="10">
        <f>D26+D27+D28</f>
        <v>2258.7</v>
      </c>
      <c r="E25" s="10">
        <f>E26+E27+E28</f>
        <v>3082.6</v>
      </c>
      <c r="F25" s="10">
        <f>F26+F27+F28</f>
        <v>0</v>
      </c>
      <c r="G25" s="10">
        <f>G26+G27+G28</f>
        <v>0</v>
      </c>
      <c r="H25" s="10">
        <f>H26+H27+H28</f>
        <v>2229.2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24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21</v>
      </c>
      <c r="B27" s="4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50</v>
      </c>
      <c r="B28" s="4"/>
      <c r="C28" s="10">
        <f>D28+E28+F28+G28+H28</f>
        <v>7570.499999999999</v>
      </c>
      <c r="D28" s="10">
        <v>2258.7</v>
      </c>
      <c r="E28" s="10">
        <f>E32</f>
        <v>3082.6</v>
      </c>
      <c r="F28" s="10">
        <f>F32</f>
        <v>0</v>
      </c>
      <c r="G28" s="10">
        <f>G32</f>
        <v>0</v>
      </c>
      <c r="H28" s="10">
        <v>2229.2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25</v>
      </c>
      <c r="B29" s="9" t="s">
        <v>47</v>
      </c>
      <c r="C29" s="10">
        <f>D29+E29+F29+G29+H29</f>
        <v>7570.499999999999</v>
      </c>
      <c r="D29" s="10">
        <f>D30+D31+D32</f>
        <v>2258.7</v>
      </c>
      <c r="E29" s="10">
        <f>E30+E31+E32</f>
        <v>3082.6</v>
      </c>
      <c r="F29" s="10">
        <f>F30+F31+F32</f>
        <v>0</v>
      </c>
      <c r="G29" s="10">
        <f>G30+G31+G32</f>
        <v>0</v>
      </c>
      <c r="H29" s="10">
        <f>H30+H31+H32</f>
        <v>2229.2</v>
      </c>
      <c r="I29" s="2" t="s">
        <v>61</v>
      </c>
      <c r="J29" s="3" t="s">
        <v>12</v>
      </c>
      <c r="K29" s="7">
        <v>5229.9</v>
      </c>
      <c r="L29" s="7">
        <v>5469.9</v>
      </c>
      <c r="M29" s="7">
        <v>5469.9</v>
      </c>
      <c r="N29" s="7">
        <v>0</v>
      </c>
      <c r="O29" s="7">
        <v>0</v>
      </c>
      <c r="P29" s="7">
        <v>5469.9</v>
      </c>
    </row>
    <row r="30" spans="1:16" ht="15">
      <c r="A30" s="2" t="s">
        <v>24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21</v>
      </c>
      <c r="B31" s="4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50</v>
      </c>
      <c r="B32" s="4"/>
      <c r="C32" s="10">
        <f>D32+E32+F32+G32+H32</f>
        <v>7570.499999999999</v>
      </c>
      <c r="D32" s="10">
        <v>2258.7</v>
      </c>
      <c r="E32" s="10">
        <v>3082.6</v>
      </c>
      <c r="F32" s="10">
        <v>0</v>
      </c>
      <c r="G32" s="10">
        <v>0</v>
      </c>
      <c r="H32" s="10">
        <v>2229.2</v>
      </c>
      <c r="I32" s="3"/>
      <c r="J32" s="3"/>
      <c r="K32" s="7"/>
      <c r="L32" s="7"/>
      <c r="M32" s="7"/>
      <c r="N32" s="7"/>
      <c r="O32" s="7"/>
      <c r="P32" s="7"/>
    </row>
    <row r="33" spans="1:16" ht="60">
      <c r="A33" s="2" t="s">
        <v>55</v>
      </c>
      <c r="B33" s="4"/>
      <c r="C33" s="10">
        <f aca="true" t="shared" si="2" ref="C33:H33">C37+C41+C45</f>
        <v>34675.768</v>
      </c>
      <c r="D33" s="10">
        <f t="shared" si="2"/>
        <v>15779.8</v>
      </c>
      <c r="E33" s="10">
        <f t="shared" si="2"/>
        <v>13945.868</v>
      </c>
      <c r="F33" s="10">
        <f t="shared" si="2"/>
        <v>0</v>
      </c>
      <c r="G33" s="10">
        <f t="shared" si="2"/>
        <v>0</v>
      </c>
      <c r="H33" s="10">
        <f t="shared" si="2"/>
        <v>4950.1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24</v>
      </c>
      <c r="B34" s="4"/>
      <c r="C34" s="10">
        <f aca="true" t="shared" si="3" ref="C34:H36">C38+C42+C46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21</v>
      </c>
      <c r="B35" s="4"/>
      <c r="C35" s="10">
        <f t="shared" si="3"/>
        <v>803.334</v>
      </c>
      <c r="D35" s="10">
        <f t="shared" si="3"/>
        <v>0</v>
      </c>
      <c r="E35" s="10">
        <f t="shared" si="3"/>
        <v>803.334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50</v>
      </c>
      <c r="B36" s="4"/>
      <c r="C36" s="10">
        <f t="shared" si="3"/>
        <v>33872.434</v>
      </c>
      <c r="D36" s="10">
        <f>D40+D44+D48</f>
        <v>15779.8</v>
      </c>
      <c r="E36" s="10">
        <f>E40+E44+E48</f>
        <v>13142.534</v>
      </c>
      <c r="F36" s="10">
        <f>F40+F44+F48</f>
        <v>0</v>
      </c>
      <c r="G36" s="10">
        <f>G40+G44+G48</f>
        <v>0</v>
      </c>
      <c r="H36" s="10">
        <f>H40+H44+H48</f>
        <v>4950.1</v>
      </c>
      <c r="I36" s="3"/>
      <c r="J36" s="3"/>
      <c r="K36" s="7"/>
      <c r="L36" s="7"/>
      <c r="M36" s="7"/>
      <c r="N36" s="7"/>
      <c r="O36" s="7"/>
      <c r="P36" s="7"/>
    </row>
    <row r="37" spans="1:16" ht="60">
      <c r="A37" s="2" t="s">
        <v>27</v>
      </c>
      <c r="B37" s="9" t="s">
        <v>47</v>
      </c>
      <c r="C37" s="10">
        <f>D37+E37+F37+G37+H37</f>
        <v>12362.5</v>
      </c>
      <c r="D37" s="10">
        <f>D38+D39+D40</f>
        <v>4110.1</v>
      </c>
      <c r="E37" s="10">
        <f>E38+E39+E40</f>
        <v>3752.4</v>
      </c>
      <c r="F37" s="10">
        <f>F38+F39+F40</f>
        <v>0</v>
      </c>
      <c r="G37" s="10">
        <f>G38+G39+G40</f>
        <v>0</v>
      </c>
      <c r="H37" s="10">
        <f>H38+H39+H40</f>
        <v>4500</v>
      </c>
      <c r="I37" s="2" t="s">
        <v>31</v>
      </c>
      <c r="J37" s="3" t="s">
        <v>14</v>
      </c>
      <c r="K37" s="26">
        <v>238.57</v>
      </c>
      <c r="L37" s="26">
        <v>238.57</v>
      </c>
      <c r="M37" s="7">
        <v>238.57</v>
      </c>
      <c r="N37" s="7">
        <v>0</v>
      </c>
      <c r="O37" s="31">
        <v>0</v>
      </c>
      <c r="P37" s="26">
        <v>238.57</v>
      </c>
    </row>
    <row r="38" spans="1:16" ht="15">
      <c r="A38" s="2" t="s">
        <v>24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26"/>
      <c r="L38" s="26"/>
      <c r="M38" s="26"/>
      <c r="N38" s="26"/>
      <c r="O38" s="26"/>
      <c r="P38" s="26"/>
    </row>
    <row r="39" spans="1:16" ht="15">
      <c r="A39" s="2" t="s">
        <v>21</v>
      </c>
      <c r="B39" s="4"/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"/>
      <c r="J39" s="3"/>
      <c r="K39" s="26"/>
      <c r="L39" s="26"/>
      <c r="M39" s="26"/>
      <c r="N39" s="26"/>
      <c r="O39" s="26"/>
      <c r="P39" s="26"/>
    </row>
    <row r="40" spans="1:16" ht="15">
      <c r="A40" s="2" t="s">
        <v>50</v>
      </c>
      <c r="B40" s="4"/>
      <c r="C40" s="10">
        <f>D40+E40+F40+G40+H40</f>
        <v>12362.5</v>
      </c>
      <c r="D40" s="10">
        <v>4110.1</v>
      </c>
      <c r="E40" s="10">
        <v>3752.4</v>
      </c>
      <c r="F40" s="10">
        <v>0</v>
      </c>
      <c r="G40" s="10">
        <v>0</v>
      </c>
      <c r="H40" s="10">
        <v>4500</v>
      </c>
      <c r="I40" s="2"/>
      <c r="J40" s="3"/>
      <c r="K40" s="26"/>
      <c r="L40" s="26"/>
      <c r="M40" s="26"/>
      <c r="N40" s="26"/>
      <c r="O40" s="26"/>
      <c r="P40" s="26"/>
    </row>
    <row r="41" spans="1:17" ht="60">
      <c r="A41" s="2" t="s">
        <v>29</v>
      </c>
      <c r="B41" s="9" t="s">
        <v>47</v>
      </c>
      <c r="C41" s="10">
        <f>D41+E41+F41+G41+H41</f>
        <v>16634.5</v>
      </c>
      <c r="D41" s="10">
        <f>D42+D43+D44</f>
        <v>8257.8</v>
      </c>
      <c r="E41" s="10">
        <f>E42+E43+E44</f>
        <v>8376.7</v>
      </c>
      <c r="F41" s="10">
        <f>F42+F43+F44</f>
        <v>0</v>
      </c>
      <c r="G41" s="10">
        <f>G42+G43+G44</f>
        <v>0</v>
      </c>
      <c r="H41" s="10">
        <f>H42+H43+H44</f>
        <v>0</v>
      </c>
      <c r="I41" s="2" t="s">
        <v>52</v>
      </c>
      <c r="J41" s="2" t="s">
        <v>28</v>
      </c>
      <c r="K41" s="27">
        <v>1295.147</v>
      </c>
      <c r="L41" s="27">
        <v>1266.838</v>
      </c>
      <c r="M41" s="27">
        <v>1356.765</v>
      </c>
      <c r="N41" s="27">
        <v>0</v>
      </c>
      <c r="O41" s="27">
        <v>0</v>
      </c>
      <c r="P41" s="27">
        <v>0</v>
      </c>
      <c r="Q41" s="15"/>
    </row>
    <row r="42" spans="1:17" ht="15">
      <c r="A42" s="2" t="s">
        <v>24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6"/>
      <c r="L42" s="16"/>
      <c r="M42" s="16"/>
      <c r="N42" s="16"/>
      <c r="O42" s="16"/>
      <c r="P42" s="16"/>
      <c r="Q42" s="15"/>
    </row>
    <row r="43" spans="1:17" ht="15">
      <c r="A43" s="2" t="s">
        <v>21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"/>
      <c r="J43" s="3"/>
      <c r="K43" s="16"/>
      <c r="L43" s="16"/>
      <c r="M43" s="16"/>
      <c r="N43" s="16"/>
      <c r="O43" s="16"/>
      <c r="P43" s="16"/>
      <c r="Q43" s="15"/>
    </row>
    <row r="44" spans="1:17" ht="15">
      <c r="A44" s="2" t="s">
        <v>50</v>
      </c>
      <c r="B44" s="5"/>
      <c r="C44" s="10">
        <f aca="true" t="shared" si="4" ref="C44:C56">D44+E44+F44+G44+H44</f>
        <v>16634.5</v>
      </c>
      <c r="D44" s="10">
        <v>8257.8</v>
      </c>
      <c r="E44" s="10">
        <v>8376.7</v>
      </c>
      <c r="F44" s="10">
        <v>0</v>
      </c>
      <c r="G44" s="10">
        <v>0</v>
      </c>
      <c r="H44" s="10">
        <f>G44*1.05</f>
        <v>0</v>
      </c>
      <c r="I44" s="2"/>
      <c r="J44" s="3"/>
      <c r="K44" s="16"/>
      <c r="L44" s="16"/>
      <c r="M44" s="16"/>
      <c r="N44" s="16"/>
      <c r="O44" s="16"/>
      <c r="P44" s="16"/>
      <c r="Q44" s="15"/>
    </row>
    <row r="45" spans="1:16" ht="60.75" customHeight="1">
      <c r="A45" s="2" t="s">
        <v>30</v>
      </c>
      <c r="B45" s="9" t="s">
        <v>47</v>
      </c>
      <c r="C45" s="24">
        <f t="shared" si="4"/>
        <v>5678.768</v>
      </c>
      <c r="D45" s="10">
        <f>D46+D47+D48</f>
        <v>3411.9</v>
      </c>
      <c r="E45" s="22">
        <f>E46+E47+E48</f>
        <v>1816.768</v>
      </c>
      <c r="F45" s="10">
        <f>F46+F47+F48</f>
        <v>0</v>
      </c>
      <c r="G45" s="10">
        <f>G46+G47+G48</f>
        <v>0</v>
      </c>
      <c r="H45" s="10">
        <f>H46+H47+H48</f>
        <v>450.1</v>
      </c>
      <c r="I45" s="2" t="s">
        <v>32</v>
      </c>
      <c r="J45" s="3" t="s">
        <v>16</v>
      </c>
      <c r="K45" s="7">
        <v>2845</v>
      </c>
      <c r="L45" s="7">
        <v>3396</v>
      </c>
      <c r="M45" s="7">
        <v>1025</v>
      </c>
      <c r="N45" s="7">
        <v>0</v>
      </c>
      <c r="O45" s="7">
        <v>0</v>
      </c>
      <c r="P45" s="7">
        <v>450</v>
      </c>
    </row>
    <row r="46" spans="1:16" ht="15" customHeight="1">
      <c r="A46" s="2" t="s">
        <v>24</v>
      </c>
      <c r="B46" s="6"/>
      <c r="C46" s="24">
        <f t="shared" si="4"/>
        <v>0</v>
      </c>
      <c r="D46" s="10">
        <v>0</v>
      </c>
      <c r="E46" s="22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21</v>
      </c>
      <c r="B47" s="6"/>
      <c r="C47" s="24">
        <f t="shared" si="4"/>
        <v>803.334</v>
      </c>
      <c r="D47" s="10">
        <v>0</v>
      </c>
      <c r="E47" s="22">
        <v>803.334</v>
      </c>
      <c r="F47" s="10">
        <v>0</v>
      </c>
      <c r="G47" s="10">
        <v>0</v>
      </c>
      <c r="H47" s="10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50</v>
      </c>
      <c r="B48" s="6"/>
      <c r="C48" s="24">
        <f t="shared" si="4"/>
        <v>4875.434</v>
      </c>
      <c r="D48" s="10">
        <v>3411.9</v>
      </c>
      <c r="E48" s="24">
        <v>1013.434</v>
      </c>
      <c r="F48" s="11">
        <v>0</v>
      </c>
      <c r="G48" s="11">
        <v>0</v>
      </c>
      <c r="H48" s="11">
        <v>450.1</v>
      </c>
      <c r="I48" s="2"/>
      <c r="J48" s="3"/>
      <c r="K48" s="7"/>
      <c r="L48" s="7"/>
      <c r="M48" s="7"/>
      <c r="N48" s="7"/>
      <c r="O48" s="7"/>
      <c r="P48" s="7"/>
    </row>
    <row r="49" spans="1:16" ht="77.25" customHeight="1">
      <c r="A49" s="2" t="s">
        <v>118</v>
      </c>
      <c r="B49" s="9" t="s">
        <v>47</v>
      </c>
      <c r="C49" s="24">
        <f>D49+E49+F49+G49+H49</f>
        <v>1606.668</v>
      </c>
      <c r="D49" s="10">
        <f>D50+D51+D52</f>
        <v>0</v>
      </c>
      <c r="E49" s="22">
        <f>E50+E51+E52</f>
        <v>1606.668</v>
      </c>
      <c r="F49" s="10">
        <f>F50+F51+F52</f>
        <v>0</v>
      </c>
      <c r="G49" s="10">
        <f>G50+G51+G52</f>
        <v>0</v>
      </c>
      <c r="H49" s="10">
        <f>H50+H51+H52</f>
        <v>0</v>
      </c>
      <c r="I49" s="2" t="s">
        <v>119</v>
      </c>
      <c r="J49" s="3" t="s">
        <v>16</v>
      </c>
      <c r="K49" s="7">
        <v>0</v>
      </c>
      <c r="L49" s="7">
        <v>0</v>
      </c>
      <c r="M49" s="7">
        <v>610</v>
      </c>
      <c r="N49" s="7">
        <v>0</v>
      </c>
      <c r="O49" s="7">
        <v>0</v>
      </c>
      <c r="P49" s="7">
        <v>0</v>
      </c>
    </row>
    <row r="50" spans="1:16" ht="15" customHeight="1">
      <c r="A50" s="2" t="s">
        <v>24</v>
      </c>
      <c r="B50" s="6"/>
      <c r="C50" s="24">
        <f>D50+E50+F50+G50+H50</f>
        <v>0</v>
      </c>
      <c r="D50" s="10">
        <v>0</v>
      </c>
      <c r="E50" s="22">
        <v>0</v>
      </c>
      <c r="F50" s="10">
        <v>0</v>
      </c>
      <c r="G50" s="10">
        <v>0</v>
      </c>
      <c r="H50" s="10">
        <v>0</v>
      </c>
      <c r="I50" s="2"/>
      <c r="J50" s="3"/>
      <c r="K50" s="7"/>
      <c r="L50" s="7"/>
      <c r="M50" s="7"/>
      <c r="N50" s="7"/>
      <c r="O50" s="7"/>
      <c r="P50" s="7"/>
    </row>
    <row r="51" spans="1:16" ht="15" customHeight="1">
      <c r="A51" s="2" t="s">
        <v>21</v>
      </c>
      <c r="B51" s="6"/>
      <c r="C51" s="24">
        <f>D51+E51+F51+G51+H51</f>
        <v>803.334</v>
      </c>
      <c r="D51" s="10">
        <v>0</v>
      </c>
      <c r="E51" s="22">
        <v>803.334</v>
      </c>
      <c r="F51" s="10">
        <v>0</v>
      </c>
      <c r="G51" s="10">
        <v>0</v>
      </c>
      <c r="H51" s="10">
        <v>0</v>
      </c>
      <c r="I51" s="2"/>
      <c r="J51" s="3"/>
      <c r="K51" s="7"/>
      <c r="L51" s="7"/>
      <c r="M51" s="7"/>
      <c r="N51" s="7"/>
      <c r="O51" s="7"/>
      <c r="P51" s="7"/>
    </row>
    <row r="52" spans="1:16" ht="15" customHeight="1">
      <c r="A52" s="2" t="s">
        <v>50</v>
      </c>
      <c r="B52" s="6"/>
      <c r="C52" s="24">
        <f>D52+E52+F52+G52+H52</f>
        <v>803.334</v>
      </c>
      <c r="D52" s="10">
        <v>0</v>
      </c>
      <c r="E52" s="24">
        <v>803.334</v>
      </c>
      <c r="F52" s="11">
        <v>0</v>
      </c>
      <c r="G52" s="11">
        <v>0</v>
      </c>
      <c r="H52" s="11">
        <v>0</v>
      </c>
      <c r="I52" s="2"/>
      <c r="J52" s="3"/>
      <c r="K52" s="7"/>
      <c r="L52" s="7"/>
      <c r="M52" s="7"/>
      <c r="N52" s="7"/>
      <c r="O52" s="7"/>
      <c r="P52" s="7"/>
    </row>
    <row r="53" spans="1:16" ht="75">
      <c r="A53" s="2" t="s">
        <v>56</v>
      </c>
      <c r="B53" s="6"/>
      <c r="C53" s="11">
        <f t="shared" si="4"/>
        <v>53648.102</v>
      </c>
      <c r="D53" s="11">
        <v>33703.1</v>
      </c>
      <c r="E53" s="11">
        <f>E54+E55+E56</f>
        <v>12984.300000000001</v>
      </c>
      <c r="F53" s="11">
        <f>F54+F55+F56</f>
        <v>2546.7</v>
      </c>
      <c r="G53" s="11">
        <f>G54+G55+G56</f>
        <v>1456.4</v>
      </c>
      <c r="H53" s="11">
        <f>H54+H55+H56</f>
        <v>2957.6020000000003</v>
      </c>
      <c r="I53" s="3"/>
      <c r="J53" s="3"/>
      <c r="K53" s="7"/>
      <c r="L53" s="7"/>
      <c r="M53" s="7"/>
      <c r="N53" s="7"/>
      <c r="O53" s="7"/>
      <c r="P53" s="7"/>
    </row>
    <row r="54" spans="1:16" ht="15">
      <c r="A54" s="2" t="s">
        <v>24</v>
      </c>
      <c r="B54" s="6"/>
      <c r="C54" s="11">
        <f t="shared" si="4"/>
        <v>17045.9</v>
      </c>
      <c r="D54" s="30">
        <f>D58+D62+D66+D70+D102+D106+D110</f>
        <v>10494</v>
      </c>
      <c r="E54" s="11">
        <f aca="true" t="shared" si="5" ref="E54:H55">E58+E62+E66+E70+E102+E106</f>
        <v>4000</v>
      </c>
      <c r="F54" s="11">
        <f t="shared" si="5"/>
        <v>1693.5</v>
      </c>
      <c r="G54" s="11">
        <f t="shared" si="5"/>
        <v>858.4</v>
      </c>
      <c r="H54" s="11">
        <f t="shared" si="5"/>
        <v>0</v>
      </c>
      <c r="I54" s="3"/>
      <c r="J54" s="3"/>
      <c r="K54" s="7"/>
      <c r="L54" s="7"/>
      <c r="M54" s="7"/>
      <c r="N54" s="7"/>
      <c r="O54" s="7"/>
      <c r="P54" s="7"/>
    </row>
    <row r="55" spans="1:16" ht="15">
      <c r="A55" s="2" t="s">
        <v>21</v>
      </c>
      <c r="B55" s="6"/>
      <c r="C55" s="11">
        <f t="shared" si="4"/>
        <v>12232.957080000002</v>
      </c>
      <c r="D55" s="30">
        <f>D59+D63+D67+D71+D103+D107+D111</f>
        <v>9422.95708</v>
      </c>
      <c r="E55" s="11">
        <f t="shared" si="5"/>
        <v>2675.6</v>
      </c>
      <c r="F55" s="11">
        <f t="shared" si="5"/>
        <v>89.2</v>
      </c>
      <c r="G55" s="11">
        <f t="shared" si="5"/>
        <v>45.2</v>
      </c>
      <c r="H55" s="11">
        <f t="shared" si="5"/>
        <v>0</v>
      </c>
      <c r="I55" s="3"/>
      <c r="J55" s="3"/>
      <c r="K55" s="7"/>
      <c r="L55" s="7"/>
      <c r="M55" s="7"/>
      <c r="N55" s="7"/>
      <c r="O55" s="7"/>
      <c r="P55" s="7"/>
    </row>
    <row r="56" spans="1:16" ht="15">
      <c r="A56" s="2" t="s">
        <v>50</v>
      </c>
      <c r="B56" s="6"/>
      <c r="C56" s="11">
        <f t="shared" si="4"/>
        <v>24369.173789999997</v>
      </c>
      <c r="D56" s="30">
        <f>D60+D64+D68+D72+D104+D108+D112</f>
        <v>13786.071789999998</v>
      </c>
      <c r="E56" s="11">
        <f>E60+E64+E68+E72+E104+E108+E112</f>
        <v>6308.700000000001</v>
      </c>
      <c r="F56" s="11">
        <f>F60+F64+F68+F72+F104+F108</f>
        <v>764</v>
      </c>
      <c r="G56" s="11">
        <f>G60+G64+G68+G72+G104+G108</f>
        <v>552.8</v>
      </c>
      <c r="H56" s="11">
        <f>H60+H64+H68+H72+H104+H108</f>
        <v>2957.6020000000003</v>
      </c>
      <c r="I56" s="3"/>
      <c r="J56" s="3"/>
      <c r="K56" s="7"/>
      <c r="L56" s="7"/>
      <c r="M56" s="7"/>
      <c r="N56" s="7"/>
      <c r="O56" s="7"/>
      <c r="P56" s="7"/>
    </row>
    <row r="57" spans="1:16" ht="63.75" customHeight="1">
      <c r="A57" s="2" t="s">
        <v>33</v>
      </c>
      <c r="B57" s="9" t="s">
        <v>47</v>
      </c>
      <c r="C57" s="11">
        <f>D57+E57+F57+G57+H57</f>
        <v>389.202</v>
      </c>
      <c r="D57" s="10">
        <f>D58+D59+D60</f>
        <v>329</v>
      </c>
      <c r="E57" s="10">
        <f>E58+E59+E60</f>
        <v>0</v>
      </c>
      <c r="F57" s="10">
        <f>F58+F59+F60</f>
        <v>0</v>
      </c>
      <c r="G57" s="10">
        <f>G58+G59+G60</f>
        <v>0</v>
      </c>
      <c r="H57" s="10">
        <v>60.202</v>
      </c>
      <c r="I57" s="2" t="s">
        <v>63</v>
      </c>
      <c r="J57" s="3" t="s">
        <v>13</v>
      </c>
      <c r="K57" s="7">
        <v>24</v>
      </c>
      <c r="L57" s="7">
        <v>362</v>
      </c>
      <c r="M57" s="7">
        <v>0</v>
      </c>
      <c r="N57" s="7">
        <v>0</v>
      </c>
      <c r="O57" s="7">
        <v>0</v>
      </c>
      <c r="P57" s="7">
        <v>66</v>
      </c>
    </row>
    <row r="58" spans="1:16" ht="15">
      <c r="A58" s="2" t="s">
        <v>24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>
      <c r="A59" s="2" t="s">
        <v>21</v>
      </c>
      <c r="B59" s="6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"/>
      <c r="J59" s="3"/>
      <c r="K59" s="7"/>
      <c r="L59" s="7"/>
      <c r="M59" s="7"/>
      <c r="N59" s="7"/>
      <c r="O59" s="7"/>
      <c r="P59" s="7"/>
    </row>
    <row r="60" spans="1:16" ht="15">
      <c r="A60" s="2" t="s">
        <v>50</v>
      </c>
      <c r="B60" s="6"/>
      <c r="C60" s="11">
        <f>D60+E60+F60+G60+H60</f>
        <v>389.202</v>
      </c>
      <c r="D60" s="10">
        <v>329</v>
      </c>
      <c r="E60" s="10">
        <v>0</v>
      </c>
      <c r="F60" s="10">
        <v>0</v>
      </c>
      <c r="G60" s="10">
        <v>0</v>
      </c>
      <c r="H60" s="10">
        <v>60.202</v>
      </c>
      <c r="I60" s="2"/>
      <c r="J60" s="3"/>
      <c r="K60" s="7"/>
      <c r="L60" s="7"/>
      <c r="M60" s="7"/>
      <c r="N60" s="7"/>
      <c r="O60" s="7"/>
      <c r="P60" s="7"/>
    </row>
    <row r="61" spans="1:16" ht="89.25" customHeight="1">
      <c r="A61" s="2" t="s">
        <v>57</v>
      </c>
      <c r="B61" s="9" t="s">
        <v>47</v>
      </c>
      <c r="C61" s="11">
        <f>D61+E61+F61+G61+H61</f>
        <v>2190.2</v>
      </c>
      <c r="D61" s="10">
        <f>D62+D63+D64</f>
        <v>739.6</v>
      </c>
      <c r="E61" s="10">
        <f>E62+E63+E64</f>
        <v>200</v>
      </c>
      <c r="F61" s="10">
        <f>F62+F63+F64</f>
        <v>0</v>
      </c>
      <c r="G61" s="10">
        <f>G62+G63+G64</f>
        <v>0</v>
      </c>
      <c r="H61" s="10">
        <f>H62+H63+H64</f>
        <v>1250.6</v>
      </c>
      <c r="I61" s="2" t="s">
        <v>34</v>
      </c>
      <c r="J61" s="3" t="s">
        <v>13</v>
      </c>
      <c r="K61" s="7">
        <v>11</v>
      </c>
      <c r="L61" s="7">
        <v>3</v>
      </c>
      <c r="M61" s="7">
        <v>10</v>
      </c>
      <c r="N61" s="7">
        <v>0</v>
      </c>
      <c r="O61" s="7">
        <v>0</v>
      </c>
      <c r="P61" s="7">
        <v>22</v>
      </c>
    </row>
    <row r="62" spans="1:16" ht="15" customHeight="1">
      <c r="A62" s="2" t="s">
        <v>24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 customHeight="1">
      <c r="A63" s="2" t="s">
        <v>21</v>
      </c>
      <c r="B63" s="6"/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"/>
      <c r="J63" s="3"/>
      <c r="K63" s="7"/>
      <c r="L63" s="7"/>
      <c r="M63" s="7"/>
      <c r="N63" s="7"/>
      <c r="O63" s="7"/>
      <c r="P63" s="7"/>
    </row>
    <row r="64" spans="1:16" ht="15" customHeight="1">
      <c r="A64" s="2" t="s">
        <v>50</v>
      </c>
      <c r="B64" s="6"/>
      <c r="C64" s="11">
        <f>D64+E64+F64+G64+H64</f>
        <v>2190.2</v>
      </c>
      <c r="D64" s="10">
        <v>739.6</v>
      </c>
      <c r="E64" s="10">
        <v>200</v>
      </c>
      <c r="F64" s="10">
        <v>0</v>
      </c>
      <c r="G64" s="10">
        <v>0</v>
      </c>
      <c r="H64" s="10">
        <v>1250.6</v>
      </c>
      <c r="I64" s="2"/>
      <c r="J64" s="3"/>
      <c r="K64" s="7"/>
      <c r="L64" s="7"/>
      <c r="M64" s="7"/>
      <c r="N64" s="7"/>
      <c r="O64" s="7"/>
      <c r="P64" s="7"/>
    </row>
    <row r="65" spans="1:16" ht="75">
      <c r="A65" s="2" t="s">
        <v>36</v>
      </c>
      <c r="B65" s="9" t="s">
        <v>47</v>
      </c>
      <c r="C65" s="11">
        <f>D65+E65+F65+G65+H65</f>
        <v>5794.9</v>
      </c>
      <c r="D65" s="12">
        <f>D66+D67+D68</f>
        <v>3071.4</v>
      </c>
      <c r="E65" s="20">
        <f>E66+E67+E68</f>
        <v>1397.1</v>
      </c>
      <c r="F65" s="12">
        <f>F66+F67+F68</f>
        <v>0</v>
      </c>
      <c r="G65" s="12">
        <f>G66+G67+G68</f>
        <v>0</v>
      </c>
      <c r="H65" s="12">
        <f>H66+H67+H68</f>
        <v>1326.4</v>
      </c>
      <c r="I65" s="2" t="s">
        <v>35</v>
      </c>
      <c r="J65" s="3" t="s">
        <v>13</v>
      </c>
      <c r="K65" s="7">
        <v>8</v>
      </c>
      <c r="L65" s="7">
        <v>9</v>
      </c>
      <c r="M65" s="7">
        <v>9</v>
      </c>
      <c r="N65" s="7">
        <v>0</v>
      </c>
      <c r="O65" s="7">
        <v>0</v>
      </c>
      <c r="P65" s="7">
        <v>12</v>
      </c>
    </row>
    <row r="66" spans="1:16" ht="15">
      <c r="A66" s="2" t="s">
        <v>24</v>
      </c>
      <c r="B66" s="6"/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21</v>
      </c>
      <c r="B67" s="6"/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2"/>
      <c r="J67" s="3"/>
      <c r="K67" s="7"/>
      <c r="L67" s="7"/>
      <c r="M67" s="7"/>
      <c r="N67" s="7"/>
      <c r="O67" s="7"/>
      <c r="P67" s="7"/>
    </row>
    <row r="68" spans="1:16" ht="15">
      <c r="A68" s="2" t="s">
        <v>50</v>
      </c>
      <c r="B68" s="6"/>
      <c r="C68" s="11">
        <f>D68+E68+F68+G68+H68</f>
        <v>5794.9</v>
      </c>
      <c r="D68" s="12">
        <v>3071.4</v>
      </c>
      <c r="E68" s="20">
        <v>1397.1</v>
      </c>
      <c r="F68" s="12">
        <v>0</v>
      </c>
      <c r="G68" s="12">
        <v>0</v>
      </c>
      <c r="H68" s="12">
        <v>1326.4</v>
      </c>
      <c r="I68" s="2"/>
      <c r="J68" s="3"/>
      <c r="K68" s="7"/>
      <c r="L68" s="7"/>
      <c r="M68" s="7"/>
      <c r="N68" s="7"/>
      <c r="O68" s="7"/>
      <c r="P68" s="7"/>
    </row>
    <row r="69" spans="1:16" ht="90">
      <c r="A69" s="2" t="s">
        <v>48</v>
      </c>
      <c r="B69" s="9" t="s">
        <v>47</v>
      </c>
      <c r="C69" s="11">
        <f>D69+E69+F69+G69+H69</f>
        <v>12654.12887</v>
      </c>
      <c r="D69" s="28">
        <f>D70+D71+D72</f>
        <v>7724.1288700000005</v>
      </c>
      <c r="E69" s="21">
        <f>E70+E71+E72</f>
        <v>4930</v>
      </c>
      <c r="F69" s="12">
        <f>F70+F71+F72</f>
        <v>0</v>
      </c>
      <c r="G69" s="12">
        <f>G70+G71+G72</f>
        <v>0</v>
      </c>
      <c r="H69" s="12">
        <f>H70+H71+H72</f>
        <v>0</v>
      </c>
      <c r="I69" s="2" t="s">
        <v>53</v>
      </c>
      <c r="J69" s="3" t="s">
        <v>13</v>
      </c>
      <c r="K69" s="7">
        <v>2</v>
      </c>
      <c r="L69" s="7">
        <v>2</v>
      </c>
      <c r="M69" s="7">
        <v>2</v>
      </c>
      <c r="N69" s="7">
        <v>0</v>
      </c>
      <c r="O69" s="7">
        <v>0</v>
      </c>
      <c r="P69" s="7">
        <v>0</v>
      </c>
    </row>
    <row r="70" spans="1:16" ht="15">
      <c r="A70" s="2" t="s">
        <v>24</v>
      </c>
      <c r="B70" s="6"/>
      <c r="C70" s="10">
        <v>0</v>
      </c>
      <c r="D70" s="10">
        <v>0</v>
      </c>
      <c r="E70" s="22">
        <v>0</v>
      </c>
      <c r="F70" s="10">
        <v>0</v>
      </c>
      <c r="G70" s="10">
        <v>0</v>
      </c>
      <c r="H70" s="10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21</v>
      </c>
      <c r="B71" s="6"/>
      <c r="C71" s="10">
        <f>D71+E71+F71+G71+H71</f>
        <v>8006.65708</v>
      </c>
      <c r="D71" s="23">
        <f>D75+D79+D83+D87+D91+D95+D99+3359.1853</f>
        <v>5541.65708</v>
      </c>
      <c r="E71" s="22">
        <f>E75+E79+E83+E87+E91+E95+E99</f>
        <v>2465</v>
      </c>
      <c r="F71" s="10">
        <v>0</v>
      </c>
      <c r="G71" s="10">
        <v>0</v>
      </c>
      <c r="H71" s="10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50</v>
      </c>
      <c r="B72" s="6"/>
      <c r="C72" s="11">
        <f>D72+E72+F72+G72+H72</f>
        <v>4647.47179</v>
      </c>
      <c r="D72" s="23">
        <f>D76+D80+D84+D88+D92+D96+D100</f>
        <v>2182.47179</v>
      </c>
      <c r="E72" s="22">
        <f>E76+E80+E84+E88+E92+E96+E100</f>
        <v>2465</v>
      </c>
      <c r="F72" s="12">
        <v>0</v>
      </c>
      <c r="G72" s="12">
        <v>0</v>
      </c>
      <c r="H72" s="12">
        <v>0</v>
      </c>
      <c r="I72" s="2"/>
      <c r="J72" s="3"/>
      <c r="K72" s="7"/>
      <c r="L72" s="7"/>
      <c r="M72" s="7"/>
      <c r="N72" s="7"/>
      <c r="O72" s="7"/>
      <c r="P72" s="7"/>
    </row>
    <row r="73" spans="1:16" ht="90">
      <c r="A73" s="2" t="s">
        <v>74</v>
      </c>
      <c r="B73" s="9" t="s">
        <v>47</v>
      </c>
      <c r="C73" s="24">
        <f>D73+E73+F73+G73+H73</f>
        <v>2036.60481</v>
      </c>
      <c r="D73" s="23">
        <f>D74+D75+D76</f>
        <v>2036.60481</v>
      </c>
      <c r="E73" s="22">
        <f>E74+E75+E76</f>
        <v>0</v>
      </c>
      <c r="F73" s="22">
        <f>F74+F75+F76</f>
        <v>0</v>
      </c>
      <c r="G73" s="22">
        <f>G74+G75+G76</f>
        <v>0</v>
      </c>
      <c r="H73" s="22">
        <f>H74+H75+H76</f>
        <v>0</v>
      </c>
      <c r="I73" s="2" t="s">
        <v>75</v>
      </c>
      <c r="J73" s="3" t="s">
        <v>13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</row>
    <row r="74" spans="1:16" ht="15">
      <c r="A74" s="2" t="s">
        <v>24</v>
      </c>
      <c r="B74" s="6"/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21</v>
      </c>
      <c r="B75" s="6"/>
      <c r="C75" s="24">
        <f>D75+E75+F75+G75+H75</f>
        <v>1018.3024</v>
      </c>
      <c r="D75" s="23">
        <v>1018.3024</v>
      </c>
      <c r="E75" s="22">
        <v>0</v>
      </c>
      <c r="F75" s="22">
        <v>0</v>
      </c>
      <c r="G75" s="22">
        <v>0</v>
      </c>
      <c r="H75" s="22"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50</v>
      </c>
      <c r="B76" s="6"/>
      <c r="C76" s="24">
        <f>D76+E76+F76+G76+H76</f>
        <v>1018.30241</v>
      </c>
      <c r="D76" s="23">
        <v>1018.30241</v>
      </c>
      <c r="E76" s="22">
        <v>0</v>
      </c>
      <c r="F76" s="22">
        <v>0</v>
      </c>
      <c r="G76" s="22">
        <v>0</v>
      </c>
      <c r="H76" s="22">
        <v>0</v>
      </c>
      <c r="I76" s="2"/>
      <c r="J76" s="3"/>
      <c r="K76" s="7"/>
      <c r="L76" s="7"/>
      <c r="M76" s="7"/>
      <c r="N76" s="7"/>
      <c r="O76" s="7"/>
      <c r="P76" s="7"/>
    </row>
    <row r="77" spans="1:16" ht="90">
      <c r="A77" s="2" t="s">
        <v>76</v>
      </c>
      <c r="B77" s="9" t="s">
        <v>47</v>
      </c>
      <c r="C77" s="24">
        <f>D77+E77+F77+G77+H77</f>
        <v>817.05837</v>
      </c>
      <c r="D77" s="23">
        <f>D78+D79+D80</f>
        <v>817.05837</v>
      </c>
      <c r="E77" s="22">
        <f>E78+E79+E80</f>
        <v>0</v>
      </c>
      <c r="F77" s="22">
        <f>F78+F79+F80</f>
        <v>0</v>
      </c>
      <c r="G77" s="22">
        <f>G78+G79+G80</f>
        <v>0</v>
      </c>
      <c r="H77" s="22">
        <f>H78+H79+H80</f>
        <v>0</v>
      </c>
      <c r="I77" s="2" t="s">
        <v>77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24</v>
      </c>
      <c r="B78" s="6"/>
      <c r="C78" s="22">
        <v>0</v>
      </c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21</v>
      </c>
      <c r="B79" s="6"/>
      <c r="C79" s="24">
        <f>D79+E79+F79+G79+H79</f>
        <v>408.52919</v>
      </c>
      <c r="D79" s="23">
        <v>408.52919</v>
      </c>
      <c r="E79" s="22">
        <v>0</v>
      </c>
      <c r="F79" s="22">
        <v>0</v>
      </c>
      <c r="G79" s="22">
        <v>0</v>
      </c>
      <c r="H79" s="22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50</v>
      </c>
      <c r="B80" s="6"/>
      <c r="C80" s="24">
        <f>D80+E80+F80+G80+H80</f>
        <v>408.52918</v>
      </c>
      <c r="D80" s="23">
        <v>408.52918</v>
      </c>
      <c r="E80" s="22">
        <v>0</v>
      </c>
      <c r="F80" s="22">
        <v>0</v>
      </c>
      <c r="G80" s="22">
        <v>0</v>
      </c>
      <c r="H80" s="22">
        <v>0</v>
      </c>
      <c r="I80" s="2"/>
      <c r="J80" s="3"/>
      <c r="K80" s="7"/>
      <c r="L80" s="7"/>
      <c r="M80" s="7"/>
      <c r="N80" s="7"/>
      <c r="O80" s="7"/>
      <c r="P80" s="7"/>
    </row>
    <row r="81" spans="1:16" ht="90">
      <c r="A81" s="2" t="s">
        <v>78</v>
      </c>
      <c r="B81" s="9" t="s">
        <v>47</v>
      </c>
      <c r="C81" s="24">
        <f>D81+E81+F81+G81+H81</f>
        <v>568.2761</v>
      </c>
      <c r="D81" s="23">
        <f>D82+D83+D84</f>
        <v>568.2761</v>
      </c>
      <c r="E81" s="22">
        <f>E82+E83+E84</f>
        <v>0</v>
      </c>
      <c r="F81" s="22">
        <f>F82+F83+F84</f>
        <v>0</v>
      </c>
      <c r="G81" s="22">
        <f>G82+G83+G84</f>
        <v>0</v>
      </c>
      <c r="H81" s="22">
        <f>H82+H83+H84</f>
        <v>0</v>
      </c>
      <c r="I81" s="2" t="s">
        <v>79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24</v>
      </c>
      <c r="B82" s="6"/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21</v>
      </c>
      <c r="B83" s="6"/>
      <c r="C83" s="24">
        <f>D83+E83+F83+G83+H83</f>
        <v>284.13805</v>
      </c>
      <c r="D83" s="23">
        <v>284.13805</v>
      </c>
      <c r="E83" s="22">
        <v>0</v>
      </c>
      <c r="F83" s="22">
        <v>0</v>
      </c>
      <c r="G83" s="22">
        <v>0</v>
      </c>
      <c r="H83" s="22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50</v>
      </c>
      <c r="B84" s="6"/>
      <c r="C84" s="24">
        <f>D84+E84+F84+G84+H84</f>
        <v>284.13805</v>
      </c>
      <c r="D84" s="23">
        <v>284.13805</v>
      </c>
      <c r="E84" s="22">
        <v>0</v>
      </c>
      <c r="F84" s="22">
        <v>0</v>
      </c>
      <c r="G84" s="22">
        <v>0</v>
      </c>
      <c r="H84" s="22">
        <v>0</v>
      </c>
      <c r="I84" s="2"/>
      <c r="J84" s="3"/>
      <c r="K84" s="7"/>
      <c r="L84" s="7"/>
      <c r="M84" s="7"/>
      <c r="N84" s="7"/>
      <c r="O84" s="7"/>
      <c r="P84" s="7"/>
    </row>
    <row r="85" spans="1:16" ht="90">
      <c r="A85" s="2" t="s">
        <v>80</v>
      </c>
      <c r="B85" s="9" t="s">
        <v>47</v>
      </c>
      <c r="C85" s="24">
        <f>D85+E85+F85+G85+H85</f>
        <v>343.00428999999997</v>
      </c>
      <c r="D85" s="23">
        <f>D86+D87+D88</f>
        <v>343.00428999999997</v>
      </c>
      <c r="E85" s="22">
        <f>E86+E87+E88</f>
        <v>0</v>
      </c>
      <c r="F85" s="22">
        <f>F86+F87+F88</f>
        <v>0</v>
      </c>
      <c r="G85" s="22">
        <f>G86+G87+G88</f>
        <v>0</v>
      </c>
      <c r="H85" s="22">
        <f>H86+H87+H88</f>
        <v>0</v>
      </c>
      <c r="I85" s="2" t="s">
        <v>81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24</v>
      </c>
      <c r="B86" s="6"/>
      <c r="C86" s="22">
        <v>0</v>
      </c>
      <c r="D86" s="23">
        <v>0</v>
      </c>
      <c r="E86" s="22">
        <v>0</v>
      </c>
      <c r="F86" s="22">
        <v>0</v>
      </c>
      <c r="G86" s="22">
        <v>0</v>
      </c>
      <c r="H86" s="22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21</v>
      </c>
      <c r="B87" s="6"/>
      <c r="C87" s="24">
        <f>D87+E87+F87+G87+H87</f>
        <v>171.50214</v>
      </c>
      <c r="D87" s="23">
        <v>171.50214</v>
      </c>
      <c r="E87" s="22">
        <v>0</v>
      </c>
      <c r="F87" s="22">
        <v>0</v>
      </c>
      <c r="G87" s="22">
        <v>0</v>
      </c>
      <c r="H87" s="22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50</v>
      </c>
      <c r="B88" s="6"/>
      <c r="C88" s="24">
        <f>D88+E88+F88+G88+H88</f>
        <v>171.50215</v>
      </c>
      <c r="D88" s="23">
        <v>171.50215</v>
      </c>
      <c r="E88" s="22">
        <v>0</v>
      </c>
      <c r="F88" s="22">
        <v>0</v>
      </c>
      <c r="G88" s="22">
        <v>0</v>
      </c>
      <c r="H88" s="22">
        <v>0</v>
      </c>
      <c r="I88" s="2"/>
      <c r="J88" s="3"/>
      <c r="K88" s="7"/>
      <c r="L88" s="7"/>
      <c r="M88" s="7"/>
      <c r="N88" s="7"/>
      <c r="O88" s="7"/>
      <c r="P88" s="7"/>
    </row>
    <row r="89" spans="1:16" ht="108.75" customHeight="1">
      <c r="A89" s="2" t="s">
        <v>84</v>
      </c>
      <c r="B89" s="9" t="s">
        <v>47</v>
      </c>
      <c r="C89" s="24">
        <f>D89+E89+F89+G89+H89</f>
        <v>600</v>
      </c>
      <c r="D89" s="23">
        <f>D90+D91+D92</f>
        <v>600</v>
      </c>
      <c r="E89" s="22">
        <f>E90+E91+E92</f>
        <v>0</v>
      </c>
      <c r="F89" s="22">
        <f>F90+F91+F92</f>
        <v>0</v>
      </c>
      <c r="G89" s="22">
        <f>G90+G91+G92</f>
        <v>0</v>
      </c>
      <c r="H89" s="22">
        <f>H90+H91+H92</f>
        <v>0</v>
      </c>
      <c r="I89" s="2" t="s">
        <v>82</v>
      </c>
      <c r="J89" s="3" t="s">
        <v>13</v>
      </c>
      <c r="K89" s="7">
        <v>1</v>
      </c>
      <c r="L89" s="7">
        <v>1</v>
      </c>
      <c r="M89" s="7">
        <v>0</v>
      </c>
      <c r="N89" s="7">
        <v>0</v>
      </c>
      <c r="O89" s="7">
        <v>0</v>
      </c>
      <c r="P89" s="7">
        <v>0</v>
      </c>
    </row>
    <row r="90" spans="1:16" ht="15">
      <c r="A90" s="2" t="s">
        <v>24</v>
      </c>
      <c r="B90" s="6"/>
      <c r="C90" s="22"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21</v>
      </c>
      <c r="B91" s="6"/>
      <c r="C91" s="24">
        <f>D91+E91+F91+G91+H91</f>
        <v>300</v>
      </c>
      <c r="D91" s="23">
        <v>300</v>
      </c>
      <c r="E91" s="22">
        <v>0</v>
      </c>
      <c r="F91" s="22">
        <v>0</v>
      </c>
      <c r="G91" s="22">
        <v>0</v>
      </c>
      <c r="H91" s="22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50</v>
      </c>
      <c r="B92" s="6"/>
      <c r="C92" s="24">
        <f>D92+E92+F92+G92+H92</f>
        <v>300</v>
      </c>
      <c r="D92" s="23">
        <v>300</v>
      </c>
      <c r="E92" s="22">
        <v>0</v>
      </c>
      <c r="F92" s="22">
        <v>0</v>
      </c>
      <c r="G92" s="22">
        <v>0</v>
      </c>
      <c r="H92" s="22">
        <v>0</v>
      </c>
      <c r="I92" s="2"/>
      <c r="J92" s="3"/>
      <c r="K92" s="7"/>
      <c r="L92" s="7"/>
      <c r="M92" s="7"/>
      <c r="N92" s="7"/>
      <c r="O92" s="7"/>
      <c r="P92" s="7"/>
    </row>
    <row r="93" spans="1:16" ht="90">
      <c r="A93" s="2" t="s">
        <v>85</v>
      </c>
      <c r="B93" s="9" t="s">
        <v>47</v>
      </c>
      <c r="C93" s="24">
        <f>D93+E93+F93+G93+H93</f>
        <v>2720</v>
      </c>
      <c r="D93" s="23">
        <f>D94+D95+D96</f>
        <v>0</v>
      </c>
      <c r="E93" s="22">
        <f>E94+E95+E96</f>
        <v>2720</v>
      </c>
      <c r="F93" s="22">
        <f>F94+F95+F96</f>
        <v>0</v>
      </c>
      <c r="G93" s="22">
        <f>G94+G95+G96</f>
        <v>0</v>
      </c>
      <c r="H93" s="22">
        <f>H94+H95+H96</f>
        <v>0</v>
      </c>
      <c r="I93" s="2" t="s">
        <v>83</v>
      </c>
      <c r="J93" s="3" t="s">
        <v>13</v>
      </c>
      <c r="K93" s="7">
        <v>1</v>
      </c>
      <c r="L93" s="7">
        <v>1</v>
      </c>
      <c r="M93" s="7">
        <v>1</v>
      </c>
      <c r="N93" s="7">
        <v>0</v>
      </c>
      <c r="O93" s="7">
        <v>0</v>
      </c>
      <c r="P93" s="7">
        <v>0</v>
      </c>
    </row>
    <row r="94" spans="1:16" ht="15">
      <c r="A94" s="2" t="s">
        <v>24</v>
      </c>
      <c r="B94" s="6"/>
      <c r="C94" s="22">
        <v>0</v>
      </c>
      <c r="D94" s="23">
        <v>0</v>
      </c>
      <c r="E94" s="22">
        <v>0</v>
      </c>
      <c r="F94" s="22">
        <v>0</v>
      </c>
      <c r="G94" s="22">
        <v>0</v>
      </c>
      <c r="H94" s="22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21</v>
      </c>
      <c r="B95" s="6"/>
      <c r="C95" s="24">
        <f>D95+E95+F95+G95+H95</f>
        <v>1360</v>
      </c>
      <c r="D95" s="23">
        <v>0</v>
      </c>
      <c r="E95" s="22">
        <v>1360</v>
      </c>
      <c r="F95" s="22">
        <v>0</v>
      </c>
      <c r="G95" s="22">
        <v>0</v>
      </c>
      <c r="H95" s="22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50</v>
      </c>
      <c r="B96" s="6"/>
      <c r="C96" s="24">
        <f>D96+E96+F96+G96+H96</f>
        <v>1360</v>
      </c>
      <c r="D96" s="23">
        <v>0</v>
      </c>
      <c r="E96" s="22">
        <v>1360</v>
      </c>
      <c r="F96" s="22">
        <v>0</v>
      </c>
      <c r="G96" s="22">
        <v>0</v>
      </c>
      <c r="H96" s="22">
        <v>0</v>
      </c>
      <c r="I96" s="2"/>
      <c r="J96" s="3"/>
      <c r="K96" s="7"/>
      <c r="L96" s="7"/>
      <c r="M96" s="7"/>
      <c r="N96" s="7"/>
      <c r="O96" s="7"/>
      <c r="P96" s="7"/>
    </row>
    <row r="97" spans="1:16" ht="90">
      <c r="A97" s="2" t="s">
        <v>100</v>
      </c>
      <c r="B97" s="9" t="s">
        <v>47</v>
      </c>
      <c r="C97" s="24">
        <f>D97+E97+F97+G97+H97</f>
        <v>2210</v>
      </c>
      <c r="D97" s="23">
        <f>D98+D99+D100</f>
        <v>0</v>
      </c>
      <c r="E97" s="22">
        <f>E98+E99+E100</f>
        <v>2210</v>
      </c>
      <c r="F97" s="22">
        <f>F98+F99+F100</f>
        <v>0</v>
      </c>
      <c r="G97" s="22">
        <f>G98+G99+G100</f>
        <v>0</v>
      </c>
      <c r="H97" s="22">
        <f>H98+H99+H100</f>
        <v>0</v>
      </c>
      <c r="I97" s="2" t="s">
        <v>99</v>
      </c>
      <c r="J97" s="3" t="s">
        <v>13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</row>
    <row r="98" spans="1:16" ht="15">
      <c r="A98" s="2" t="s">
        <v>24</v>
      </c>
      <c r="B98" s="6"/>
      <c r="C98" s="22">
        <v>0</v>
      </c>
      <c r="D98" s="23">
        <v>0</v>
      </c>
      <c r="E98" s="22">
        <v>0</v>
      </c>
      <c r="F98" s="22">
        <v>0</v>
      </c>
      <c r="G98" s="22">
        <v>0</v>
      </c>
      <c r="H98" s="22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21</v>
      </c>
      <c r="B99" s="6"/>
      <c r="C99" s="24">
        <f>D99+E99+F99+G99+H99</f>
        <v>1105</v>
      </c>
      <c r="D99" s="23">
        <v>0</v>
      </c>
      <c r="E99" s="22">
        <v>1105</v>
      </c>
      <c r="F99" s="22">
        <v>0</v>
      </c>
      <c r="G99" s="22">
        <v>0</v>
      </c>
      <c r="H99" s="22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50</v>
      </c>
      <c r="B100" s="6"/>
      <c r="C100" s="24">
        <f>D100+E100+F100+G100+H100</f>
        <v>1105</v>
      </c>
      <c r="D100" s="23">
        <v>0</v>
      </c>
      <c r="E100" s="22">
        <v>1105</v>
      </c>
      <c r="F100" s="22">
        <v>0</v>
      </c>
      <c r="G100" s="22">
        <v>0</v>
      </c>
      <c r="H100" s="22">
        <v>0</v>
      </c>
      <c r="I100" s="2"/>
      <c r="J100" s="3"/>
      <c r="K100" s="7"/>
      <c r="L100" s="7"/>
      <c r="M100" s="7"/>
      <c r="N100" s="7"/>
      <c r="O100" s="7"/>
      <c r="P100" s="7"/>
    </row>
    <row r="101" spans="1:16" ht="90">
      <c r="A101" s="2" t="s">
        <v>49</v>
      </c>
      <c r="B101" s="9" t="s">
        <v>47</v>
      </c>
      <c r="C101" s="11">
        <f>D101+E101+F101+G101+H101</f>
        <v>1902.6</v>
      </c>
      <c r="D101" s="10">
        <f>D102+D103+D104</f>
        <v>1282.2</v>
      </c>
      <c r="E101" s="10">
        <f>E102+E103+E104</f>
        <v>300</v>
      </c>
      <c r="F101" s="10">
        <f>F102+F103+F104</f>
        <v>0</v>
      </c>
      <c r="G101" s="10">
        <f>G102+G103+G104</f>
        <v>0</v>
      </c>
      <c r="H101" s="10">
        <f>H102+H103+H104</f>
        <v>320.4</v>
      </c>
      <c r="I101" s="2" t="s">
        <v>54</v>
      </c>
      <c r="J101" s="3" t="s">
        <v>13</v>
      </c>
      <c r="K101" s="7">
        <v>23</v>
      </c>
      <c r="L101" s="7">
        <v>19</v>
      </c>
      <c r="M101" s="7">
        <v>25</v>
      </c>
      <c r="N101" s="7">
        <v>0</v>
      </c>
      <c r="O101" s="7">
        <v>0</v>
      </c>
      <c r="P101" s="7">
        <v>25</v>
      </c>
    </row>
    <row r="102" spans="1:16" ht="15">
      <c r="A102" s="2" t="s">
        <v>24</v>
      </c>
      <c r="B102" s="6"/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21</v>
      </c>
      <c r="B103" s="6"/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50</v>
      </c>
      <c r="B104" s="6"/>
      <c r="C104" s="11">
        <f aca="true" t="shared" si="6" ref="C104:C112">D104+E104+F104+G104+H104</f>
        <v>1902.6</v>
      </c>
      <c r="D104" s="10">
        <v>1282.2</v>
      </c>
      <c r="E104" s="10">
        <v>300</v>
      </c>
      <c r="F104" s="10">
        <v>0</v>
      </c>
      <c r="G104" s="10">
        <v>0</v>
      </c>
      <c r="H104" s="10">
        <v>320.4</v>
      </c>
      <c r="I104" s="2"/>
      <c r="J104" s="3"/>
      <c r="K104" s="7"/>
      <c r="L104" s="7"/>
      <c r="M104" s="7"/>
      <c r="N104" s="7"/>
      <c r="O104" s="7"/>
      <c r="P104" s="7"/>
    </row>
    <row r="105" spans="1:16" ht="90">
      <c r="A105" s="25" t="s">
        <v>51</v>
      </c>
      <c r="B105" s="32" t="s">
        <v>47</v>
      </c>
      <c r="C105" s="33">
        <f t="shared" si="6"/>
        <v>30580</v>
      </c>
      <c r="D105" s="34">
        <f>D106+D107+D108</f>
        <v>20556.699999999997</v>
      </c>
      <c r="E105" s="34">
        <f>E106+E107+E108</f>
        <v>6020.200000000001</v>
      </c>
      <c r="F105" s="34">
        <f>F106+F107+F108</f>
        <v>2546.7</v>
      </c>
      <c r="G105" s="34">
        <f>G106+G107+G108</f>
        <v>1456.4</v>
      </c>
      <c r="H105" s="34">
        <f>H106+H107+H108</f>
        <v>0</v>
      </c>
      <c r="I105" s="25" t="s">
        <v>58</v>
      </c>
      <c r="J105" s="35" t="s">
        <v>13</v>
      </c>
      <c r="K105" s="36">
        <v>0</v>
      </c>
      <c r="L105" s="36">
        <v>7</v>
      </c>
      <c r="M105" s="36">
        <v>5</v>
      </c>
      <c r="N105" s="36">
        <v>7</v>
      </c>
      <c r="O105" s="36">
        <v>7</v>
      </c>
      <c r="P105" s="36">
        <v>0</v>
      </c>
    </row>
    <row r="106" spans="1:16" ht="15">
      <c r="A106" s="25" t="s">
        <v>24</v>
      </c>
      <c r="B106" s="37"/>
      <c r="C106" s="34">
        <f t="shared" si="6"/>
        <v>17045.9</v>
      </c>
      <c r="D106" s="34">
        <v>10494</v>
      </c>
      <c r="E106" s="34">
        <v>4000</v>
      </c>
      <c r="F106" s="34">
        <v>1693.5</v>
      </c>
      <c r="G106" s="34">
        <v>858.4</v>
      </c>
      <c r="H106" s="34">
        <v>0</v>
      </c>
      <c r="I106" s="25"/>
      <c r="J106" s="35"/>
      <c r="K106" s="36"/>
      <c r="L106" s="36"/>
      <c r="M106" s="36"/>
      <c r="N106" s="36"/>
      <c r="O106" s="36"/>
      <c r="P106" s="36"/>
    </row>
    <row r="107" spans="1:16" ht="15">
      <c r="A107" s="25" t="s">
        <v>21</v>
      </c>
      <c r="B107" s="37"/>
      <c r="C107" s="34">
        <f t="shared" si="6"/>
        <v>4226.3</v>
      </c>
      <c r="D107" s="34">
        <v>3881.3</v>
      </c>
      <c r="E107" s="34">
        <v>210.6</v>
      </c>
      <c r="F107" s="34">
        <v>89.2</v>
      </c>
      <c r="G107" s="34">
        <v>45.2</v>
      </c>
      <c r="H107" s="34">
        <v>0</v>
      </c>
      <c r="I107" s="25"/>
      <c r="J107" s="35"/>
      <c r="K107" s="36"/>
      <c r="L107" s="36"/>
      <c r="M107" s="36"/>
      <c r="N107" s="36"/>
      <c r="O107" s="36"/>
      <c r="P107" s="36"/>
    </row>
    <row r="108" spans="1:16" ht="15">
      <c r="A108" s="25" t="s">
        <v>50</v>
      </c>
      <c r="B108" s="37"/>
      <c r="C108" s="34">
        <f t="shared" si="6"/>
        <v>9307.8</v>
      </c>
      <c r="D108" s="34">
        <v>6181.4</v>
      </c>
      <c r="E108" s="34">
        <v>1809.6</v>
      </c>
      <c r="F108" s="34">
        <v>764</v>
      </c>
      <c r="G108" s="34">
        <v>552.8</v>
      </c>
      <c r="H108" s="34">
        <v>0</v>
      </c>
      <c r="I108" s="25"/>
      <c r="J108" s="35"/>
      <c r="K108" s="36"/>
      <c r="L108" s="36"/>
      <c r="M108" s="36"/>
      <c r="N108" s="36"/>
      <c r="O108" s="36"/>
      <c r="P108" s="36"/>
    </row>
    <row r="109" spans="1:16" ht="75">
      <c r="A109" s="2" t="s">
        <v>71</v>
      </c>
      <c r="B109" s="9" t="s">
        <v>47</v>
      </c>
      <c r="C109" s="11">
        <f t="shared" si="6"/>
        <v>137</v>
      </c>
      <c r="D109" s="10">
        <f>D110+D111+D112</f>
        <v>0</v>
      </c>
      <c r="E109" s="10">
        <f>E110+E111+E112</f>
        <v>137</v>
      </c>
      <c r="F109" s="10">
        <f>F110+F111+F112</f>
        <v>0</v>
      </c>
      <c r="G109" s="10">
        <f>G110+G111+G112</f>
        <v>0</v>
      </c>
      <c r="H109" s="10">
        <f>H110+H111+H112</f>
        <v>0</v>
      </c>
      <c r="I109" s="2" t="s">
        <v>72</v>
      </c>
      <c r="J109" s="3" t="s">
        <v>13</v>
      </c>
      <c r="K109" s="7">
        <v>0</v>
      </c>
      <c r="L109" s="7">
        <v>0</v>
      </c>
      <c r="M109" s="7">
        <v>4</v>
      </c>
      <c r="N109" s="7">
        <v>0</v>
      </c>
      <c r="O109" s="7">
        <v>0</v>
      </c>
      <c r="P109" s="7">
        <v>0</v>
      </c>
    </row>
    <row r="110" spans="1:16" ht="15">
      <c r="A110" s="2" t="s">
        <v>24</v>
      </c>
      <c r="B110" s="6"/>
      <c r="C110" s="10">
        <f t="shared" si="6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2"/>
      <c r="J110" s="3"/>
      <c r="K110" s="7"/>
      <c r="L110" s="7"/>
      <c r="M110" s="7"/>
      <c r="N110" s="7"/>
      <c r="O110" s="7"/>
      <c r="P110" s="7"/>
    </row>
    <row r="111" spans="1:16" ht="15">
      <c r="A111" s="2" t="s">
        <v>21</v>
      </c>
      <c r="B111" s="6"/>
      <c r="C111" s="10">
        <f t="shared" si="6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2"/>
      <c r="J111" s="3"/>
      <c r="K111" s="7"/>
      <c r="L111" s="7"/>
      <c r="M111" s="7"/>
      <c r="N111" s="7"/>
      <c r="O111" s="7"/>
      <c r="P111" s="7"/>
    </row>
    <row r="112" spans="1:16" ht="15">
      <c r="A112" s="2" t="s">
        <v>50</v>
      </c>
      <c r="B112" s="6"/>
      <c r="C112" s="10">
        <f t="shared" si="6"/>
        <v>137</v>
      </c>
      <c r="D112" s="10">
        <v>0</v>
      </c>
      <c r="E112" s="10">
        <v>137</v>
      </c>
      <c r="F112" s="10">
        <v>0</v>
      </c>
      <c r="G112" s="10">
        <v>0</v>
      </c>
      <c r="H112" s="10">
        <v>0</v>
      </c>
      <c r="I112" s="2"/>
      <c r="J112" s="3"/>
      <c r="K112" s="7"/>
      <c r="L112" s="7"/>
      <c r="M112" s="7"/>
      <c r="N112" s="7"/>
      <c r="O112" s="7"/>
      <c r="P112" s="7"/>
    </row>
    <row r="113" spans="1:16" ht="45">
      <c r="A113" s="2" t="s">
        <v>37</v>
      </c>
      <c r="B113" s="6"/>
      <c r="C113" s="11">
        <f>C117+C121+C125+C129</f>
        <v>20109.300000000003</v>
      </c>
      <c r="D113" s="11">
        <f aca="true" t="shared" si="7" ref="D113:H115">D117+D121+D125+D129</f>
        <v>6675.2</v>
      </c>
      <c r="E113" s="11">
        <f t="shared" si="7"/>
        <v>6507.489</v>
      </c>
      <c r="F113" s="11">
        <f t="shared" si="7"/>
        <v>2226.111</v>
      </c>
      <c r="G113" s="11">
        <f t="shared" si="7"/>
        <v>0</v>
      </c>
      <c r="H113" s="11">
        <f t="shared" si="7"/>
        <v>4700.5</v>
      </c>
      <c r="I113" s="3"/>
      <c r="J113" s="3"/>
      <c r="K113" s="7"/>
      <c r="L113" s="7"/>
      <c r="M113" s="7"/>
      <c r="N113" s="7"/>
      <c r="O113" s="7"/>
      <c r="P113" s="7"/>
    </row>
    <row r="114" spans="1:16" ht="15">
      <c r="A114" s="2" t="s">
        <v>24</v>
      </c>
      <c r="B114" s="6"/>
      <c r="C114" s="11">
        <f>C118+C122+C126+C130</f>
        <v>0</v>
      </c>
      <c r="D114" s="11">
        <f t="shared" si="7"/>
        <v>0</v>
      </c>
      <c r="E114" s="11">
        <f>E118+E122+E126</f>
        <v>0</v>
      </c>
      <c r="F114" s="11">
        <f>F118+F122+F126</f>
        <v>0</v>
      </c>
      <c r="G114" s="11">
        <f>G118+G122+G126</f>
        <v>0</v>
      </c>
      <c r="H114" s="11">
        <f>H118+H122+H126</f>
        <v>0</v>
      </c>
      <c r="I114" s="3"/>
      <c r="J114" s="3"/>
      <c r="K114" s="7"/>
      <c r="L114" s="7"/>
      <c r="M114" s="7"/>
      <c r="N114" s="7"/>
      <c r="O114" s="7"/>
      <c r="P114" s="7"/>
    </row>
    <row r="115" spans="1:16" ht="15">
      <c r="A115" s="2" t="s">
        <v>21</v>
      </c>
      <c r="B115" s="6"/>
      <c r="C115" s="11">
        <f>C119+C123+C127+C131</f>
        <v>4978.4</v>
      </c>
      <c r="D115" s="11">
        <f t="shared" si="7"/>
        <v>1641.5</v>
      </c>
      <c r="E115" s="11">
        <f t="shared" si="7"/>
        <v>1667.317</v>
      </c>
      <c r="F115" s="11">
        <f t="shared" si="7"/>
        <v>1669.583</v>
      </c>
      <c r="G115" s="11">
        <f t="shared" si="7"/>
        <v>0</v>
      </c>
      <c r="H115" s="11">
        <f t="shared" si="7"/>
        <v>0</v>
      </c>
      <c r="I115" s="3"/>
      <c r="J115" s="3"/>
      <c r="K115" s="7"/>
      <c r="L115" s="7"/>
      <c r="M115" s="7"/>
      <c r="N115" s="7"/>
      <c r="O115" s="7"/>
      <c r="P115" s="7"/>
    </row>
    <row r="116" spans="1:16" ht="15">
      <c r="A116" s="2" t="s">
        <v>50</v>
      </c>
      <c r="B116" s="6"/>
      <c r="C116" s="11">
        <f>C120+C124+C128+C132</f>
        <v>15130.900000000001</v>
      </c>
      <c r="D116" s="11">
        <f>D120+D124+D128+D132</f>
        <v>5033.7</v>
      </c>
      <c r="E116" s="11">
        <f>E120+E124+E128+E132</f>
        <v>4840.172</v>
      </c>
      <c r="F116" s="11">
        <f>F120+F124+F128+F132</f>
        <v>556.528</v>
      </c>
      <c r="G116" s="11">
        <f>G120+G124+G128+G132</f>
        <v>0</v>
      </c>
      <c r="H116" s="11">
        <f>H120+H124+H128+H132</f>
        <v>4700.5</v>
      </c>
      <c r="I116" s="3"/>
      <c r="J116" s="3"/>
      <c r="K116" s="7"/>
      <c r="L116" s="7"/>
      <c r="M116" s="7"/>
      <c r="N116" s="7"/>
      <c r="O116" s="7"/>
      <c r="P116" s="7"/>
    </row>
    <row r="117" spans="1:16" ht="70.5" customHeight="1">
      <c r="A117" s="2" t="s">
        <v>45</v>
      </c>
      <c r="B117" s="9" t="s">
        <v>47</v>
      </c>
      <c r="C117" s="11">
        <f>D117+E117+F117+G117+H117</f>
        <v>6160.200000000001</v>
      </c>
      <c r="D117" s="10">
        <f>D118+D119+D120</f>
        <v>2323.9</v>
      </c>
      <c r="E117" s="10">
        <f>E118+E119+E120</f>
        <v>1884.7</v>
      </c>
      <c r="F117" s="10">
        <f>F118+F119+F120</f>
        <v>0</v>
      </c>
      <c r="G117" s="10">
        <f>G118+G119+G120</f>
        <v>0</v>
      </c>
      <c r="H117" s="10">
        <f>H118+H119+H120</f>
        <v>1951.6</v>
      </c>
      <c r="I117" s="2" t="s">
        <v>38</v>
      </c>
      <c r="J117" s="3" t="s">
        <v>15</v>
      </c>
      <c r="K117" s="17">
        <v>554</v>
      </c>
      <c r="L117" s="7">
        <v>1130.8</v>
      </c>
      <c r="M117" s="7">
        <v>978.88</v>
      </c>
      <c r="N117" s="7">
        <v>0</v>
      </c>
      <c r="O117" s="7">
        <v>0</v>
      </c>
      <c r="P117" s="7">
        <v>580.2</v>
      </c>
    </row>
    <row r="118" spans="1:16" ht="15" customHeight="1">
      <c r="A118" s="2" t="s">
        <v>24</v>
      </c>
      <c r="B118" s="6"/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"/>
      <c r="J118" s="3"/>
      <c r="K118" s="7"/>
      <c r="L118" s="7"/>
      <c r="M118" s="7"/>
      <c r="N118" s="7"/>
      <c r="O118" s="7"/>
      <c r="P118" s="7"/>
    </row>
    <row r="119" spans="1:16" ht="15" customHeight="1">
      <c r="A119" s="2" t="s">
        <v>21</v>
      </c>
      <c r="B119" s="6"/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2"/>
      <c r="J119" s="3"/>
      <c r="K119" s="7"/>
      <c r="L119" s="7"/>
      <c r="M119" s="7"/>
      <c r="N119" s="7"/>
      <c r="O119" s="7"/>
      <c r="P119" s="7"/>
    </row>
    <row r="120" spans="1:16" ht="15" customHeight="1">
      <c r="A120" s="2" t="s">
        <v>50</v>
      </c>
      <c r="B120" s="6"/>
      <c r="C120" s="11">
        <f>D120+E120+F120+G120+H120</f>
        <v>6160.200000000001</v>
      </c>
      <c r="D120" s="10">
        <v>2323.9</v>
      </c>
      <c r="E120" s="10">
        <v>1884.7</v>
      </c>
      <c r="F120" s="10">
        <v>0</v>
      </c>
      <c r="G120" s="10">
        <v>0</v>
      </c>
      <c r="H120" s="10">
        <v>1951.6</v>
      </c>
      <c r="I120" s="2"/>
      <c r="J120" s="3"/>
      <c r="K120" s="7"/>
      <c r="L120" s="7"/>
      <c r="M120" s="7"/>
      <c r="N120" s="7"/>
      <c r="O120" s="7"/>
      <c r="P120" s="7"/>
    </row>
    <row r="121" spans="1:16" ht="75">
      <c r="A121" s="2" t="s">
        <v>39</v>
      </c>
      <c r="B121" s="9" t="s">
        <v>47</v>
      </c>
      <c r="C121" s="11">
        <f>D121+E121+F121+G121+H121</f>
        <v>5227.5</v>
      </c>
      <c r="D121" s="10">
        <f>D122+D123+D124</f>
        <v>1485</v>
      </c>
      <c r="E121" s="10">
        <f>E122+E123+E124</f>
        <v>1485</v>
      </c>
      <c r="F121" s="10">
        <f>F122+F123+F124</f>
        <v>0</v>
      </c>
      <c r="G121" s="10">
        <f>G122+G123+G124</f>
        <v>0</v>
      </c>
      <c r="H121" s="10">
        <f>H122+H123+H124</f>
        <v>2257.5</v>
      </c>
      <c r="I121" s="25" t="s">
        <v>40</v>
      </c>
      <c r="J121" s="3" t="s">
        <v>13</v>
      </c>
      <c r="K121" s="7">
        <v>8</v>
      </c>
      <c r="L121" s="7">
        <v>8</v>
      </c>
      <c r="M121" s="7">
        <v>8</v>
      </c>
      <c r="N121" s="7">
        <v>0</v>
      </c>
      <c r="O121" s="7">
        <v>0</v>
      </c>
      <c r="P121" s="7">
        <v>8</v>
      </c>
    </row>
    <row r="122" spans="1:16" ht="15">
      <c r="A122" s="2" t="s">
        <v>24</v>
      </c>
      <c r="B122" s="6"/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25"/>
      <c r="J122" s="3"/>
      <c r="K122" s="7"/>
      <c r="L122" s="7"/>
      <c r="M122" s="7"/>
      <c r="N122" s="7"/>
      <c r="O122" s="7"/>
      <c r="P122" s="7"/>
    </row>
    <row r="123" spans="1:16" ht="15">
      <c r="A123" s="2" t="s">
        <v>21</v>
      </c>
      <c r="B123" s="6"/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25"/>
      <c r="J123" s="3"/>
      <c r="K123" s="7"/>
      <c r="L123" s="7"/>
      <c r="M123" s="7"/>
      <c r="N123" s="7"/>
      <c r="O123" s="7"/>
      <c r="P123" s="7"/>
    </row>
    <row r="124" spans="1:16" ht="15">
      <c r="A124" s="2" t="s">
        <v>50</v>
      </c>
      <c r="B124" s="6"/>
      <c r="C124" s="11">
        <f>D124+E124+F124+G124+H124</f>
        <v>5227.5</v>
      </c>
      <c r="D124" s="10">
        <v>1485</v>
      </c>
      <c r="E124" s="11">
        <v>1485</v>
      </c>
      <c r="F124" s="11">
        <v>0</v>
      </c>
      <c r="G124" s="11">
        <v>0</v>
      </c>
      <c r="H124" s="11">
        <v>2257.5</v>
      </c>
      <c r="I124" s="25"/>
      <c r="J124" s="3"/>
      <c r="K124" s="7"/>
      <c r="L124" s="7"/>
      <c r="M124" s="7"/>
      <c r="N124" s="7"/>
      <c r="O124" s="7"/>
      <c r="P124" s="7"/>
    </row>
    <row r="125" spans="1:16" ht="106.5" customHeight="1">
      <c r="A125" s="2" t="s">
        <v>42</v>
      </c>
      <c r="B125" s="9" t="s">
        <v>47</v>
      </c>
      <c r="C125" s="11">
        <f aca="true" t="shared" si="8" ref="C125:H125">C126+C127+C128</f>
        <v>2296.6</v>
      </c>
      <c r="D125" s="11">
        <f t="shared" si="8"/>
        <v>890.5</v>
      </c>
      <c r="E125" s="11">
        <f t="shared" si="8"/>
        <v>914.7</v>
      </c>
      <c r="F125" s="11">
        <f t="shared" si="8"/>
        <v>0</v>
      </c>
      <c r="G125" s="11">
        <f t="shared" si="8"/>
        <v>0</v>
      </c>
      <c r="H125" s="11">
        <f t="shared" si="8"/>
        <v>491.4</v>
      </c>
      <c r="I125" s="25" t="s">
        <v>41</v>
      </c>
      <c r="J125" s="3" t="s">
        <v>13</v>
      </c>
      <c r="K125" s="7">
        <v>8</v>
      </c>
      <c r="L125" s="7">
        <v>8</v>
      </c>
      <c r="M125" s="7">
        <v>8</v>
      </c>
      <c r="N125" s="7">
        <v>0</v>
      </c>
      <c r="O125" s="7">
        <v>0</v>
      </c>
      <c r="P125" s="7">
        <v>8</v>
      </c>
    </row>
    <row r="126" spans="1:16" ht="15" customHeight="1">
      <c r="A126" s="2" t="s">
        <v>24</v>
      </c>
      <c r="B126" s="6"/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25"/>
      <c r="J126" s="3"/>
      <c r="K126" s="7"/>
      <c r="L126" s="7"/>
      <c r="M126" s="7"/>
      <c r="N126" s="7"/>
      <c r="O126" s="7"/>
      <c r="P126" s="7"/>
    </row>
    <row r="127" spans="1:16" ht="15" customHeight="1">
      <c r="A127" s="2" t="s">
        <v>21</v>
      </c>
      <c r="B127" s="6"/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25"/>
      <c r="J127" s="3"/>
      <c r="K127" s="7"/>
      <c r="L127" s="7"/>
      <c r="M127" s="7"/>
      <c r="N127" s="7"/>
      <c r="O127" s="7"/>
      <c r="P127" s="7"/>
    </row>
    <row r="128" spans="1:16" ht="15" customHeight="1">
      <c r="A128" s="2" t="s">
        <v>50</v>
      </c>
      <c r="B128" s="6"/>
      <c r="C128" s="11">
        <f aca="true" t="shared" si="9" ref="C128:C137">D128+E128+F128+G128+H128</f>
        <v>2296.6</v>
      </c>
      <c r="D128" s="10">
        <v>890.5</v>
      </c>
      <c r="E128" s="10">
        <v>914.7</v>
      </c>
      <c r="F128" s="10">
        <v>0</v>
      </c>
      <c r="G128" s="10">
        <v>0</v>
      </c>
      <c r="H128" s="10">
        <v>491.4</v>
      </c>
      <c r="I128" s="25"/>
      <c r="J128" s="3"/>
      <c r="K128" s="7"/>
      <c r="L128" s="7"/>
      <c r="M128" s="7"/>
      <c r="N128" s="7"/>
      <c r="O128" s="7"/>
      <c r="P128" s="7"/>
    </row>
    <row r="129" spans="1:21" ht="145.5" customHeight="1">
      <c r="A129" s="2" t="s">
        <v>64</v>
      </c>
      <c r="B129" s="9" t="s">
        <v>47</v>
      </c>
      <c r="C129" s="11">
        <f t="shared" si="9"/>
        <v>6425</v>
      </c>
      <c r="D129" s="11">
        <f>D130+D131+D132</f>
        <v>1975.8</v>
      </c>
      <c r="E129" s="24">
        <f>E130+E131+E132</f>
        <v>2223.089</v>
      </c>
      <c r="F129" s="24">
        <f>F130+F131+F132</f>
        <v>2226.111</v>
      </c>
      <c r="G129" s="11">
        <f>G130+G131+G132</f>
        <v>0</v>
      </c>
      <c r="H129" s="11">
        <f>H130+H131+H132</f>
        <v>0</v>
      </c>
      <c r="I129" s="25" t="s">
        <v>65</v>
      </c>
      <c r="J129" s="3" t="s">
        <v>66</v>
      </c>
      <c r="K129" s="7">
        <v>0</v>
      </c>
      <c r="L129" s="18">
        <v>98.49</v>
      </c>
      <c r="M129" s="18">
        <v>100.039</v>
      </c>
      <c r="N129" s="18">
        <v>100.175</v>
      </c>
      <c r="O129" s="7">
        <v>0</v>
      </c>
      <c r="P129" s="7">
        <v>0</v>
      </c>
      <c r="U129" s="1" t="s">
        <v>70</v>
      </c>
    </row>
    <row r="130" spans="1:16" ht="15" customHeight="1">
      <c r="A130" s="2" t="s">
        <v>24</v>
      </c>
      <c r="B130" s="6"/>
      <c r="C130" s="11">
        <f t="shared" si="9"/>
        <v>0</v>
      </c>
      <c r="D130" s="10">
        <v>0</v>
      </c>
      <c r="E130" s="10">
        <v>0</v>
      </c>
      <c r="F130" s="22">
        <v>0</v>
      </c>
      <c r="G130" s="10">
        <v>0</v>
      </c>
      <c r="H130" s="10">
        <v>0</v>
      </c>
      <c r="I130" s="2"/>
      <c r="J130" s="3"/>
      <c r="K130" s="7"/>
      <c r="L130" s="7"/>
      <c r="M130" s="7"/>
      <c r="N130" s="7"/>
      <c r="O130" s="7"/>
      <c r="P130" s="7"/>
    </row>
    <row r="131" spans="1:16" ht="15" customHeight="1">
      <c r="A131" s="2" t="s">
        <v>21</v>
      </c>
      <c r="B131" s="6"/>
      <c r="C131" s="11">
        <f t="shared" si="9"/>
        <v>4978.4</v>
      </c>
      <c r="D131" s="10">
        <v>1641.5</v>
      </c>
      <c r="E131" s="22">
        <v>1667.317</v>
      </c>
      <c r="F131" s="22">
        <v>1669.583</v>
      </c>
      <c r="G131" s="10">
        <v>0</v>
      </c>
      <c r="H131" s="10">
        <v>0</v>
      </c>
      <c r="I131" s="2"/>
      <c r="J131" s="3"/>
      <c r="K131" s="7"/>
      <c r="L131" s="7"/>
      <c r="M131" s="7"/>
      <c r="N131" s="7"/>
      <c r="O131" s="7"/>
      <c r="P131" s="7"/>
    </row>
    <row r="132" spans="1:16" ht="15" customHeight="1">
      <c r="A132" s="2" t="s">
        <v>50</v>
      </c>
      <c r="B132" s="6"/>
      <c r="C132" s="11">
        <f>D132+E132+F132+G132+H132</f>
        <v>1446.6000000000001</v>
      </c>
      <c r="D132" s="10">
        <v>334.3</v>
      </c>
      <c r="E132" s="22">
        <v>555.772</v>
      </c>
      <c r="F132" s="22">
        <v>556.528</v>
      </c>
      <c r="G132" s="10">
        <v>0</v>
      </c>
      <c r="H132" s="10">
        <v>0</v>
      </c>
      <c r="I132" s="2"/>
      <c r="J132" s="3"/>
      <c r="K132" s="7"/>
      <c r="L132" s="7"/>
      <c r="M132" s="7"/>
      <c r="N132" s="7"/>
      <c r="O132" s="7"/>
      <c r="P132" s="7"/>
    </row>
    <row r="133" spans="1:16" ht="90">
      <c r="A133" s="2" t="s">
        <v>20</v>
      </c>
      <c r="B133" s="6"/>
      <c r="C133" s="11">
        <v>101964.6</v>
      </c>
      <c r="D133" s="10">
        <f>D134+D135+D136</f>
        <v>19705.438469999997</v>
      </c>
      <c r="E133" s="23">
        <f>E134+E135+E136</f>
        <v>19402.836540000004</v>
      </c>
      <c r="F133" s="23">
        <f>F134+F135+F136</f>
        <v>20025.0341</v>
      </c>
      <c r="G133" s="23">
        <f>G134+G135+G136</f>
        <v>20025.03566</v>
      </c>
      <c r="H133" s="10">
        <f>H134+H135+H136</f>
        <v>22806.399999999998</v>
      </c>
      <c r="I133" s="2" t="s">
        <v>109</v>
      </c>
      <c r="J133" s="3" t="s">
        <v>108</v>
      </c>
      <c r="K133" s="7" t="s">
        <v>114</v>
      </c>
      <c r="L133" s="7" t="s">
        <v>114</v>
      </c>
      <c r="M133" s="38" t="s">
        <v>110</v>
      </c>
      <c r="N133" s="38" t="s">
        <v>115</v>
      </c>
      <c r="O133" s="38" t="s">
        <v>116</v>
      </c>
      <c r="P133" s="38" t="s">
        <v>117</v>
      </c>
    </row>
    <row r="134" spans="1:16" ht="15">
      <c r="A134" s="2" t="s">
        <v>24</v>
      </c>
      <c r="B134" s="6"/>
      <c r="C134" s="11">
        <f t="shared" si="9"/>
        <v>68036.43863</v>
      </c>
      <c r="D134" s="10">
        <f aca="true" t="shared" si="10" ref="D134:H136">D138+D206</f>
        <v>13868.678679999999</v>
      </c>
      <c r="E134" s="23">
        <f t="shared" si="10"/>
        <v>12573.32645</v>
      </c>
      <c r="F134" s="23">
        <f t="shared" si="10"/>
        <v>13108.91675</v>
      </c>
      <c r="G134" s="23">
        <f t="shared" si="10"/>
        <v>13108.91675</v>
      </c>
      <c r="H134" s="10">
        <f t="shared" si="10"/>
        <v>15376.6</v>
      </c>
      <c r="I134" s="2"/>
      <c r="J134" s="3"/>
      <c r="K134" s="7"/>
      <c r="L134" s="7"/>
      <c r="M134" s="7"/>
      <c r="N134" s="7"/>
      <c r="O134" s="7"/>
      <c r="P134" s="7"/>
    </row>
    <row r="135" spans="1:16" ht="15">
      <c r="A135" s="2" t="s">
        <v>21</v>
      </c>
      <c r="B135" s="6"/>
      <c r="C135" s="11">
        <v>23731.8</v>
      </c>
      <c r="D135" s="10">
        <f t="shared" si="10"/>
        <v>3866.21594</v>
      </c>
      <c r="E135" s="23">
        <f t="shared" si="10"/>
        <v>4889.226430000001</v>
      </c>
      <c r="F135" s="23">
        <f t="shared" si="10"/>
        <v>4913.61394</v>
      </c>
      <c r="G135" s="23">
        <f t="shared" si="10"/>
        <v>4913.615339999999</v>
      </c>
      <c r="H135" s="10">
        <f t="shared" si="10"/>
        <v>5149.2</v>
      </c>
      <c r="I135" s="2"/>
      <c r="J135" s="3"/>
      <c r="K135" s="7"/>
      <c r="L135" s="7"/>
      <c r="M135" s="7"/>
      <c r="N135" s="7"/>
      <c r="O135" s="7"/>
      <c r="P135" s="7"/>
    </row>
    <row r="136" spans="1:16" ht="15">
      <c r="A136" s="2" t="s">
        <v>50</v>
      </c>
      <c r="B136" s="6"/>
      <c r="C136" s="11">
        <f t="shared" si="9"/>
        <v>10196.43449</v>
      </c>
      <c r="D136" s="10">
        <f t="shared" si="10"/>
        <v>1970.5438499999998</v>
      </c>
      <c r="E136" s="23">
        <f t="shared" si="10"/>
        <v>1940.28366</v>
      </c>
      <c r="F136" s="23">
        <f t="shared" si="10"/>
        <v>2002.50341</v>
      </c>
      <c r="G136" s="23">
        <f t="shared" si="10"/>
        <v>2002.50357</v>
      </c>
      <c r="H136" s="10">
        <f t="shared" si="10"/>
        <v>2280.6</v>
      </c>
      <c r="I136" s="2"/>
      <c r="J136" s="3"/>
      <c r="K136" s="7"/>
      <c r="L136" s="7"/>
      <c r="M136" s="7"/>
      <c r="N136" s="7"/>
      <c r="O136" s="7"/>
      <c r="P136" s="7"/>
    </row>
    <row r="137" spans="1:16" ht="60">
      <c r="A137" s="2" t="s">
        <v>59</v>
      </c>
      <c r="B137" s="6"/>
      <c r="C137" s="11">
        <f t="shared" si="9"/>
        <v>79574.75448</v>
      </c>
      <c r="D137" s="10">
        <f>D138+D139+D140</f>
        <v>16220.676769999998</v>
      </c>
      <c r="E137" s="23">
        <f>E138+E139+E140</f>
        <v>14705.644970000001</v>
      </c>
      <c r="F137" s="23">
        <f>F138+F139+F140</f>
        <v>15332.06637</v>
      </c>
      <c r="G137" s="23">
        <f>G138+G139+G140</f>
        <v>15332.06637</v>
      </c>
      <c r="H137" s="10">
        <f>H138+H139+H140</f>
        <v>17984.3</v>
      </c>
      <c r="I137" s="2" t="s">
        <v>111</v>
      </c>
      <c r="J137" s="3" t="s">
        <v>112</v>
      </c>
      <c r="K137" s="7">
        <v>100</v>
      </c>
      <c r="L137" s="7">
        <v>100</v>
      </c>
      <c r="M137" s="7" t="s">
        <v>114</v>
      </c>
      <c r="N137" s="7" t="s">
        <v>114</v>
      </c>
      <c r="O137" s="7" t="s">
        <v>114</v>
      </c>
      <c r="P137" s="7" t="s">
        <v>114</v>
      </c>
    </row>
    <row r="138" spans="1:16" ht="15">
      <c r="A138" s="2" t="s">
        <v>24</v>
      </c>
      <c r="B138" s="6"/>
      <c r="C138" s="11">
        <f aca="true" t="shared" si="11" ref="C138:C148">D138+E138+F138+G138+H138</f>
        <v>68036.43863</v>
      </c>
      <c r="D138" s="10">
        <f aca="true" t="shared" si="12" ref="D138:H140">D142</f>
        <v>13868.678679999999</v>
      </c>
      <c r="E138" s="23">
        <f t="shared" si="12"/>
        <v>12573.32645</v>
      </c>
      <c r="F138" s="23">
        <f t="shared" si="12"/>
        <v>13108.91675</v>
      </c>
      <c r="G138" s="23">
        <f t="shared" si="12"/>
        <v>13108.91675</v>
      </c>
      <c r="H138" s="10">
        <f t="shared" si="12"/>
        <v>15376.6</v>
      </c>
      <c r="I138" s="2"/>
      <c r="J138" s="3"/>
      <c r="K138" s="7"/>
      <c r="L138" s="7"/>
      <c r="M138" s="7"/>
      <c r="N138" s="7"/>
      <c r="O138" s="7"/>
      <c r="P138" s="7"/>
    </row>
    <row r="139" spans="1:16" ht="15">
      <c r="A139" s="2" t="s">
        <v>21</v>
      </c>
      <c r="B139" s="6"/>
      <c r="C139" s="11">
        <f t="shared" si="11"/>
        <v>3580.87039</v>
      </c>
      <c r="D139" s="10">
        <f t="shared" si="12"/>
        <v>729.9304099999999</v>
      </c>
      <c r="E139" s="23">
        <f t="shared" si="12"/>
        <v>661.7540200000001</v>
      </c>
      <c r="F139" s="23">
        <f t="shared" si="12"/>
        <v>689.94298</v>
      </c>
      <c r="G139" s="23">
        <f t="shared" si="12"/>
        <v>689.94298</v>
      </c>
      <c r="H139" s="10">
        <f t="shared" si="12"/>
        <v>809.3</v>
      </c>
      <c r="I139" s="2"/>
      <c r="J139" s="3"/>
      <c r="K139" s="7"/>
      <c r="L139" s="7"/>
      <c r="M139" s="7"/>
      <c r="N139" s="7"/>
      <c r="O139" s="7"/>
      <c r="P139" s="7"/>
    </row>
    <row r="140" spans="1:16" ht="15">
      <c r="A140" s="2" t="s">
        <v>50</v>
      </c>
      <c r="B140" s="6"/>
      <c r="C140" s="11">
        <f t="shared" si="11"/>
        <v>7957.445460000001</v>
      </c>
      <c r="D140" s="10">
        <f t="shared" si="12"/>
        <v>1622.0676799999999</v>
      </c>
      <c r="E140" s="23">
        <f t="shared" si="12"/>
        <v>1470.5645000000002</v>
      </c>
      <c r="F140" s="23">
        <f t="shared" si="12"/>
        <v>1533.20664</v>
      </c>
      <c r="G140" s="23">
        <f t="shared" si="12"/>
        <v>1533.20664</v>
      </c>
      <c r="H140" s="10">
        <f t="shared" si="12"/>
        <v>1798.4</v>
      </c>
      <c r="I140" s="2"/>
      <c r="J140" s="3"/>
      <c r="K140" s="7"/>
      <c r="L140" s="7"/>
      <c r="M140" s="7"/>
      <c r="N140" s="7"/>
      <c r="O140" s="7"/>
      <c r="P140" s="7"/>
    </row>
    <row r="141" spans="1:16" ht="90">
      <c r="A141" s="2" t="s">
        <v>22</v>
      </c>
      <c r="B141" s="9" t="s">
        <v>47</v>
      </c>
      <c r="C141" s="11">
        <f t="shared" si="11"/>
        <v>79574.75448</v>
      </c>
      <c r="D141" s="10">
        <f>D142+D143+D144</f>
        <v>16220.676769999998</v>
      </c>
      <c r="E141" s="23">
        <f>E142+E143+E144</f>
        <v>14705.644970000001</v>
      </c>
      <c r="F141" s="23">
        <f>F142+F143+F144</f>
        <v>15332.06637</v>
      </c>
      <c r="G141" s="23">
        <f>G142+G143+G144</f>
        <v>15332.06637</v>
      </c>
      <c r="H141" s="10">
        <f>H142+H143+H144</f>
        <v>17984.3</v>
      </c>
      <c r="I141" s="2"/>
      <c r="J141" s="3"/>
      <c r="K141" s="7"/>
      <c r="L141" s="7"/>
      <c r="M141" s="7"/>
      <c r="N141" s="7"/>
      <c r="O141" s="7"/>
      <c r="P141" s="7"/>
    </row>
    <row r="142" spans="1:16" ht="15">
      <c r="A142" s="2" t="s">
        <v>24</v>
      </c>
      <c r="B142" s="6"/>
      <c r="C142" s="11">
        <f t="shared" si="11"/>
        <v>68036.43863</v>
      </c>
      <c r="D142" s="23">
        <f>D146+D150+D154+D158+D162+D166+D170+D174+D178+D198</f>
        <v>13868.678679999999</v>
      </c>
      <c r="E142" s="23">
        <f>E170+E174+E178+E198</f>
        <v>12573.32645</v>
      </c>
      <c r="F142" s="23">
        <v>13108.91675</v>
      </c>
      <c r="G142" s="23">
        <v>13108.91675</v>
      </c>
      <c r="H142" s="10">
        <v>15376.6</v>
      </c>
      <c r="I142" s="2"/>
      <c r="J142" s="3"/>
      <c r="K142" s="7"/>
      <c r="L142" s="7"/>
      <c r="M142" s="7"/>
      <c r="N142" s="7"/>
      <c r="O142" s="7"/>
      <c r="P142" s="7"/>
    </row>
    <row r="143" spans="1:16" ht="15">
      <c r="A143" s="2" t="s">
        <v>21</v>
      </c>
      <c r="B143" s="6"/>
      <c r="C143" s="11">
        <f t="shared" si="11"/>
        <v>3580.87039</v>
      </c>
      <c r="D143" s="23">
        <f>D147+D151+D155+D159+D163+D167+D171+D175+D179+D199</f>
        <v>729.9304099999999</v>
      </c>
      <c r="E143" s="23">
        <f>E171+E175+E179+E199</f>
        <v>661.7540200000001</v>
      </c>
      <c r="F143" s="23">
        <v>689.94298</v>
      </c>
      <c r="G143" s="23">
        <v>689.94298</v>
      </c>
      <c r="H143" s="10">
        <v>809.3</v>
      </c>
      <c r="I143" s="2"/>
      <c r="J143" s="3"/>
      <c r="K143" s="7"/>
      <c r="L143" s="7"/>
      <c r="M143" s="7"/>
      <c r="N143" s="7"/>
      <c r="O143" s="7"/>
      <c r="P143" s="7"/>
    </row>
    <row r="144" spans="1:16" ht="15">
      <c r="A144" s="2" t="s">
        <v>50</v>
      </c>
      <c r="B144" s="6"/>
      <c r="C144" s="11">
        <f t="shared" si="11"/>
        <v>7957.445460000001</v>
      </c>
      <c r="D144" s="23">
        <f>D148+D152+D156+D160+D164+D168+D172+D176+D180+D200</f>
        <v>1622.0676799999999</v>
      </c>
      <c r="E144" s="23">
        <f>E172+E176+E180+E200</f>
        <v>1470.5645000000002</v>
      </c>
      <c r="F144" s="23">
        <v>1533.20664</v>
      </c>
      <c r="G144" s="23">
        <v>1533.20664</v>
      </c>
      <c r="H144" s="10">
        <v>1798.4</v>
      </c>
      <c r="I144" s="2"/>
      <c r="J144" s="3"/>
      <c r="K144" s="7"/>
      <c r="L144" s="7"/>
      <c r="M144" s="7"/>
      <c r="N144" s="7"/>
      <c r="O144" s="7"/>
      <c r="P144" s="7"/>
    </row>
    <row r="145" spans="1:16" ht="75">
      <c r="A145" s="2" t="s">
        <v>86</v>
      </c>
      <c r="B145" s="9" t="s">
        <v>47</v>
      </c>
      <c r="C145" s="11">
        <f t="shared" si="11"/>
        <v>7680.25333</v>
      </c>
      <c r="D145" s="23">
        <f>D146+D147+D148</f>
        <v>7680.25333</v>
      </c>
      <c r="E145" s="23">
        <f>E146+E147+E148</f>
        <v>0</v>
      </c>
      <c r="F145" s="23">
        <f>F146+F147+F148</f>
        <v>0</v>
      </c>
      <c r="G145" s="23">
        <f>G146+G147+G148</f>
        <v>0</v>
      </c>
      <c r="H145" s="10">
        <f>H146+H147+H148</f>
        <v>0</v>
      </c>
      <c r="I145" s="2"/>
      <c r="J145" s="3"/>
      <c r="K145" s="7"/>
      <c r="L145" s="7"/>
      <c r="M145" s="7"/>
      <c r="N145" s="7"/>
      <c r="O145" s="7"/>
      <c r="P145" s="7"/>
    </row>
    <row r="146" spans="1:16" ht="15">
      <c r="A146" s="2" t="s">
        <v>24</v>
      </c>
      <c r="B146" s="6"/>
      <c r="C146" s="11">
        <f t="shared" si="11"/>
        <v>6566.61659</v>
      </c>
      <c r="D146" s="23">
        <v>6566.61659</v>
      </c>
      <c r="E146" s="23">
        <v>0</v>
      </c>
      <c r="F146" s="23">
        <v>0</v>
      </c>
      <c r="G146" s="23">
        <v>0</v>
      </c>
      <c r="H146" s="10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>
      <c r="A147" s="2" t="s">
        <v>21</v>
      </c>
      <c r="B147" s="6"/>
      <c r="C147" s="11">
        <f t="shared" si="11"/>
        <v>345.6114</v>
      </c>
      <c r="D147" s="23">
        <v>345.6114</v>
      </c>
      <c r="E147" s="23">
        <v>0</v>
      </c>
      <c r="F147" s="23">
        <v>0</v>
      </c>
      <c r="G147" s="23">
        <v>0</v>
      </c>
      <c r="H147" s="10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>
      <c r="A148" s="2" t="s">
        <v>50</v>
      </c>
      <c r="B148" s="6"/>
      <c r="C148" s="11">
        <f t="shared" si="11"/>
        <v>768.02534</v>
      </c>
      <c r="D148" s="23">
        <v>768.02534</v>
      </c>
      <c r="E148" s="23">
        <v>0</v>
      </c>
      <c r="F148" s="23">
        <v>0</v>
      </c>
      <c r="G148" s="23">
        <v>0</v>
      </c>
      <c r="H148" s="10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60">
      <c r="A149" s="2" t="s">
        <v>87</v>
      </c>
      <c r="B149" s="9" t="s">
        <v>47</v>
      </c>
      <c r="C149" s="11">
        <f aca="true" t="shared" si="13" ref="C149:C160">D149+E149+F149+G149+H149</f>
        <v>3514.6704400000003</v>
      </c>
      <c r="D149" s="23">
        <f>D150+D151+D152</f>
        <v>3514.6704400000003</v>
      </c>
      <c r="E149" s="23">
        <f>E150+E151+E152</f>
        <v>0</v>
      </c>
      <c r="F149" s="23">
        <f>F150+F151+F152</f>
        <v>0</v>
      </c>
      <c r="G149" s="23">
        <f>G150+G151+G152</f>
        <v>0</v>
      </c>
      <c r="H149" s="10">
        <f>H150+H151+H152</f>
        <v>0</v>
      </c>
      <c r="I149" s="2"/>
      <c r="J149" s="3"/>
      <c r="K149" s="7"/>
      <c r="L149" s="7"/>
      <c r="M149" s="7"/>
      <c r="N149" s="7"/>
      <c r="O149" s="7"/>
      <c r="P149" s="7"/>
    </row>
    <row r="150" spans="1:16" ht="15">
      <c r="A150" s="2" t="s">
        <v>24</v>
      </c>
      <c r="B150" s="6"/>
      <c r="C150" s="11">
        <f t="shared" si="13"/>
        <v>3005.04327</v>
      </c>
      <c r="D150" s="23">
        <v>3005.04327</v>
      </c>
      <c r="E150" s="23">
        <v>0</v>
      </c>
      <c r="F150" s="23">
        <v>0</v>
      </c>
      <c r="G150" s="23">
        <v>0</v>
      </c>
      <c r="H150" s="10">
        <v>0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21</v>
      </c>
      <c r="B151" s="6"/>
      <c r="C151" s="11">
        <f t="shared" si="13"/>
        <v>158.16013</v>
      </c>
      <c r="D151" s="23">
        <v>158.16013</v>
      </c>
      <c r="E151" s="23">
        <v>0</v>
      </c>
      <c r="F151" s="23">
        <v>0</v>
      </c>
      <c r="G151" s="23">
        <v>0</v>
      </c>
      <c r="H151" s="10">
        <v>0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50</v>
      </c>
      <c r="B152" s="6"/>
      <c r="C152" s="11">
        <f t="shared" si="13"/>
        <v>351.46704</v>
      </c>
      <c r="D152" s="23">
        <v>351.46704</v>
      </c>
      <c r="E152" s="23">
        <v>0</v>
      </c>
      <c r="F152" s="23">
        <v>0</v>
      </c>
      <c r="G152" s="23">
        <v>0</v>
      </c>
      <c r="H152" s="10">
        <v>0</v>
      </c>
      <c r="I152" s="2"/>
      <c r="J152" s="3"/>
      <c r="K152" s="7"/>
      <c r="L152" s="7"/>
      <c r="M152" s="7"/>
      <c r="N152" s="7"/>
      <c r="O152" s="7"/>
      <c r="P152" s="7"/>
    </row>
    <row r="153" spans="1:16" ht="60">
      <c r="A153" s="2" t="s">
        <v>88</v>
      </c>
      <c r="B153" s="9" t="s">
        <v>47</v>
      </c>
      <c r="C153" s="11">
        <f t="shared" si="13"/>
        <v>3101.824</v>
      </c>
      <c r="D153" s="23">
        <f>D154+D155+D156</f>
        <v>3101.824</v>
      </c>
      <c r="E153" s="23">
        <f>E154+E155+E156</f>
        <v>0</v>
      </c>
      <c r="F153" s="23">
        <f>F154+F155+F156</f>
        <v>0</v>
      </c>
      <c r="G153" s="23">
        <f>G154+G155+G156</f>
        <v>0</v>
      </c>
      <c r="H153" s="10">
        <f>H154+H155+H156</f>
        <v>0</v>
      </c>
      <c r="I153" s="2"/>
      <c r="J153" s="3"/>
      <c r="K153" s="7"/>
      <c r="L153" s="7"/>
      <c r="M153" s="7"/>
      <c r="N153" s="7"/>
      <c r="O153" s="7"/>
      <c r="P153" s="7"/>
    </row>
    <row r="154" spans="1:16" ht="15">
      <c r="A154" s="2" t="s">
        <v>24</v>
      </c>
      <c r="B154" s="6"/>
      <c r="C154" s="11">
        <f t="shared" si="13"/>
        <v>2652.05952</v>
      </c>
      <c r="D154" s="23">
        <v>2652.05952</v>
      </c>
      <c r="E154" s="23">
        <v>0</v>
      </c>
      <c r="F154" s="23">
        <v>0</v>
      </c>
      <c r="G154" s="23">
        <v>0</v>
      </c>
      <c r="H154" s="10">
        <v>0</v>
      </c>
      <c r="I154" s="2"/>
      <c r="J154" s="3"/>
      <c r="K154" s="7"/>
      <c r="L154" s="7"/>
      <c r="M154" s="7"/>
      <c r="N154" s="7"/>
      <c r="O154" s="7"/>
      <c r="P154" s="7"/>
    </row>
    <row r="155" spans="1:16" ht="15">
      <c r="A155" s="2" t="s">
        <v>21</v>
      </c>
      <c r="B155" s="6"/>
      <c r="C155" s="11">
        <f t="shared" si="13"/>
        <v>139.58208</v>
      </c>
      <c r="D155" s="23">
        <v>139.58208</v>
      </c>
      <c r="E155" s="23">
        <v>0</v>
      </c>
      <c r="F155" s="23">
        <v>0</v>
      </c>
      <c r="G155" s="23">
        <v>0</v>
      </c>
      <c r="H155" s="10">
        <v>0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50</v>
      </c>
      <c r="B156" s="6"/>
      <c r="C156" s="11">
        <f t="shared" si="13"/>
        <v>310.1824</v>
      </c>
      <c r="D156" s="23">
        <v>310.1824</v>
      </c>
      <c r="E156" s="23">
        <v>0</v>
      </c>
      <c r="F156" s="23">
        <v>0</v>
      </c>
      <c r="G156" s="23">
        <v>0</v>
      </c>
      <c r="H156" s="10">
        <v>0</v>
      </c>
      <c r="I156" s="2"/>
      <c r="J156" s="3"/>
      <c r="K156" s="7"/>
      <c r="L156" s="7"/>
      <c r="M156" s="7"/>
      <c r="N156" s="7"/>
      <c r="O156" s="7"/>
      <c r="P156" s="7"/>
    </row>
    <row r="157" spans="1:16" ht="60">
      <c r="A157" s="2" t="s">
        <v>89</v>
      </c>
      <c r="B157" s="9" t="s">
        <v>47</v>
      </c>
      <c r="C157" s="11">
        <f t="shared" si="13"/>
        <v>1270.38915</v>
      </c>
      <c r="D157" s="23">
        <f>D158+D159+D160</f>
        <v>1270.38915</v>
      </c>
      <c r="E157" s="23">
        <f>E158+E159+E160</f>
        <v>0</v>
      </c>
      <c r="F157" s="23">
        <f>F158+F159+F160</f>
        <v>0</v>
      </c>
      <c r="G157" s="23">
        <f>G158+G159+G160</f>
        <v>0</v>
      </c>
      <c r="H157" s="10">
        <f>H158+H159+H160</f>
        <v>0</v>
      </c>
      <c r="I157" s="2"/>
      <c r="J157" s="3"/>
      <c r="K157" s="7"/>
      <c r="L157" s="7"/>
      <c r="M157" s="7"/>
      <c r="N157" s="7"/>
      <c r="O157" s="7"/>
      <c r="P157" s="7"/>
    </row>
    <row r="158" spans="1:16" ht="15">
      <c r="A158" s="2" t="s">
        <v>24</v>
      </c>
      <c r="B158" s="6"/>
      <c r="C158" s="11">
        <f t="shared" si="13"/>
        <v>1086.18273</v>
      </c>
      <c r="D158" s="23">
        <v>1086.18273</v>
      </c>
      <c r="E158" s="23">
        <v>0</v>
      </c>
      <c r="F158" s="23">
        <v>0</v>
      </c>
      <c r="G158" s="23">
        <v>0</v>
      </c>
      <c r="H158" s="10">
        <v>0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21</v>
      </c>
      <c r="B159" s="6"/>
      <c r="C159" s="11">
        <f t="shared" si="13"/>
        <v>57.16751</v>
      </c>
      <c r="D159" s="23">
        <v>57.16751</v>
      </c>
      <c r="E159" s="23">
        <v>0</v>
      </c>
      <c r="F159" s="23">
        <v>0</v>
      </c>
      <c r="G159" s="23">
        <v>0</v>
      </c>
      <c r="H159" s="10">
        <v>0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50</v>
      </c>
      <c r="B160" s="6"/>
      <c r="C160" s="11">
        <f t="shared" si="13"/>
        <v>127.03891</v>
      </c>
      <c r="D160" s="23">
        <v>127.03891</v>
      </c>
      <c r="E160" s="23">
        <v>0</v>
      </c>
      <c r="F160" s="23">
        <v>0</v>
      </c>
      <c r="G160" s="23">
        <v>0</v>
      </c>
      <c r="H160" s="10">
        <v>0</v>
      </c>
      <c r="I160" s="2"/>
      <c r="J160" s="3"/>
      <c r="K160" s="7"/>
      <c r="L160" s="7"/>
      <c r="M160" s="7"/>
      <c r="N160" s="7"/>
      <c r="O160" s="7"/>
      <c r="P160" s="7"/>
    </row>
    <row r="161" spans="1:16" ht="60">
      <c r="A161" s="2" t="s">
        <v>90</v>
      </c>
      <c r="B161" s="9" t="s">
        <v>47</v>
      </c>
      <c r="C161" s="11">
        <f aca="true" t="shared" si="14" ref="C161:C184">D161+E161+F161+G161+H161</f>
        <v>67.68767</v>
      </c>
      <c r="D161" s="23">
        <f>D162+D163+D164</f>
        <v>67.68767</v>
      </c>
      <c r="E161" s="23">
        <f>E162+E163+E164</f>
        <v>0</v>
      </c>
      <c r="F161" s="23">
        <f>F162+F163+F164</f>
        <v>0</v>
      </c>
      <c r="G161" s="23">
        <f>G162+G163+G164</f>
        <v>0</v>
      </c>
      <c r="H161" s="10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24</v>
      </c>
      <c r="B162" s="6"/>
      <c r="C162" s="11">
        <f t="shared" si="14"/>
        <v>57.87296</v>
      </c>
      <c r="D162" s="23">
        <v>57.87296</v>
      </c>
      <c r="E162" s="23">
        <v>0</v>
      </c>
      <c r="F162" s="23">
        <v>0</v>
      </c>
      <c r="G162" s="23">
        <v>0</v>
      </c>
      <c r="H162" s="10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21</v>
      </c>
      <c r="B163" s="6"/>
      <c r="C163" s="11">
        <f t="shared" si="14"/>
        <v>3.04594</v>
      </c>
      <c r="D163" s="23">
        <v>3.04594</v>
      </c>
      <c r="E163" s="23">
        <v>0</v>
      </c>
      <c r="F163" s="23">
        <v>0</v>
      </c>
      <c r="G163" s="23">
        <v>0</v>
      </c>
      <c r="H163" s="10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50</v>
      </c>
      <c r="B164" s="6"/>
      <c r="C164" s="11">
        <f t="shared" si="14"/>
        <v>6.76877</v>
      </c>
      <c r="D164" s="23">
        <v>6.76877</v>
      </c>
      <c r="E164" s="23">
        <v>0</v>
      </c>
      <c r="F164" s="23">
        <v>0</v>
      </c>
      <c r="G164" s="23">
        <v>0</v>
      </c>
      <c r="H164" s="10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75">
      <c r="A165" s="2" t="s">
        <v>91</v>
      </c>
      <c r="B165" s="9" t="s">
        <v>47</v>
      </c>
      <c r="C165" s="11">
        <f t="shared" si="14"/>
        <v>585.8521800000001</v>
      </c>
      <c r="D165" s="23">
        <f>D166+D167+D168</f>
        <v>585.8521800000001</v>
      </c>
      <c r="E165" s="23">
        <f>E166+E167+E168</f>
        <v>0</v>
      </c>
      <c r="F165" s="23">
        <f>F166+F167+F168</f>
        <v>0</v>
      </c>
      <c r="G165" s="23">
        <f>G166+G167+G168</f>
        <v>0</v>
      </c>
      <c r="H165" s="10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24</v>
      </c>
      <c r="B166" s="6"/>
      <c r="C166" s="11">
        <f t="shared" si="14"/>
        <v>500.90361</v>
      </c>
      <c r="D166" s="23">
        <v>500.90361</v>
      </c>
      <c r="E166" s="23">
        <v>0</v>
      </c>
      <c r="F166" s="23">
        <v>0</v>
      </c>
      <c r="G166" s="23">
        <v>0</v>
      </c>
      <c r="H166" s="10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21</v>
      </c>
      <c r="B167" s="6"/>
      <c r="C167" s="11">
        <f t="shared" si="14"/>
        <v>26.36335</v>
      </c>
      <c r="D167" s="23">
        <v>26.36335</v>
      </c>
      <c r="E167" s="23">
        <v>0</v>
      </c>
      <c r="F167" s="23">
        <v>0</v>
      </c>
      <c r="G167" s="23">
        <v>0</v>
      </c>
      <c r="H167" s="10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50</v>
      </c>
      <c r="B168" s="6"/>
      <c r="C168" s="11">
        <f t="shared" si="14"/>
        <v>58.58522</v>
      </c>
      <c r="D168" s="23">
        <v>58.58522</v>
      </c>
      <c r="E168" s="23">
        <v>0</v>
      </c>
      <c r="F168" s="23">
        <v>0</v>
      </c>
      <c r="G168" s="23">
        <v>0</v>
      </c>
      <c r="H168" s="10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60">
      <c r="A169" s="2" t="s">
        <v>95</v>
      </c>
      <c r="B169" s="9" t="s">
        <v>47</v>
      </c>
      <c r="C169" s="11">
        <f t="shared" si="14"/>
        <v>1000</v>
      </c>
      <c r="D169" s="23">
        <f>D170+D171+D172</f>
        <v>0</v>
      </c>
      <c r="E169" s="23">
        <f>E170+E171+E172</f>
        <v>1000</v>
      </c>
      <c r="F169" s="23">
        <f>F170+F171+F172</f>
        <v>0</v>
      </c>
      <c r="G169" s="23">
        <f>G170+G171+G172</f>
        <v>0</v>
      </c>
      <c r="H169" s="10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24</v>
      </c>
      <c r="B170" s="6"/>
      <c r="C170" s="11">
        <f t="shared" si="14"/>
        <v>855</v>
      </c>
      <c r="D170" s="23">
        <v>0</v>
      </c>
      <c r="E170" s="23">
        <v>855</v>
      </c>
      <c r="F170" s="23">
        <v>0</v>
      </c>
      <c r="G170" s="23">
        <v>0</v>
      </c>
      <c r="H170" s="10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21</v>
      </c>
      <c r="B171" s="6"/>
      <c r="C171" s="11">
        <f t="shared" si="14"/>
        <v>45</v>
      </c>
      <c r="D171" s="23">
        <v>0</v>
      </c>
      <c r="E171" s="23">
        <v>45</v>
      </c>
      <c r="F171" s="23">
        <v>0</v>
      </c>
      <c r="G171" s="23">
        <v>0</v>
      </c>
      <c r="H171" s="10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50</v>
      </c>
      <c r="B172" s="6"/>
      <c r="C172" s="11">
        <f t="shared" si="14"/>
        <v>100</v>
      </c>
      <c r="D172" s="23">
        <v>0</v>
      </c>
      <c r="E172" s="23">
        <v>100</v>
      </c>
      <c r="F172" s="23">
        <v>0</v>
      </c>
      <c r="G172" s="23">
        <v>0</v>
      </c>
      <c r="H172" s="10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0">
      <c r="A173" s="2" t="s">
        <v>96</v>
      </c>
      <c r="B173" s="9" t="s">
        <v>47</v>
      </c>
      <c r="C173" s="11">
        <f t="shared" si="14"/>
        <v>9983.05543</v>
      </c>
      <c r="D173" s="23">
        <f>D174+D175+D176</f>
        <v>0</v>
      </c>
      <c r="E173" s="23">
        <f>E174+E175+E176</f>
        <v>9983.05543</v>
      </c>
      <c r="F173" s="23">
        <f>F174+F175+F176</f>
        <v>0</v>
      </c>
      <c r="G173" s="23">
        <f>G174+G175+G176</f>
        <v>0</v>
      </c>
      <c r="H173" s="10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24</v>
      </c>
      <c r="B174" s="6"/>
      <c r="C174" s="11">
        <f t="shared" si="14"/>
        <v>8535.51239</v>
      </c>
      <c r="D174" s="23">
        <v>0</v>
      </c>
      <c r="E174" s="23">
        <v>8535.51239</v>
      </c>
      <c r="F174" s="23">
        <v>0</v>
      </c>
      <c r="G174" s="23">
        <v>0</v>
      </c>
      <c r="H174" s="10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21</v>
      </c>
      <c r="B175" s="6"/>
      <c r="C175" s="11">
        <f t="shared" si="14"/>
        <v>449.23749</v>
      </c>
      <c r="D175" s="23">
        <v>0</v>
      </c>
      <c r="E175" s="23">
        <v>449.23749</v>
      </c>
      <c r="F175" s="23">
        <v>0</v>
      </c>
      <c r="G175" s="23">
        <v>0</v>
      </c>
      <c r="H175" s="10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50</v>
      </c>
      <c r="B176" s="6"/>
      <c r="C176" s="11">
        <f t="shared" si="14"/>
        <v>998.30555</v>
      </c>
      <c r="D176" s="23">
        <v>0</v>
      </c>
      <c r="E176" s="23">
        <v>998.30555</v>
      </c>
      <c r="F176" s="23">
        <v>0</v>
      </c>
      <c r="G176" s="23">
        <v>0</v>
      </c>
      <c r="H176" s="10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60">
      <c r="A177" s="2" t="s">
        <v>97</v>
      </c>
      <c r="B177" s="9" t="s">
        <v>47</v>
      </c>
      <c r="C177" s="11">
        <f t="shared" si="14"/>
        <v>1684.45754</v>
      </c>
      <c r="D177" s="23">
        <f>D178+D179+D180</f>
        <v>0</v>
      </c>
      <c r="E177" s="23">
        <f>E178+E179+E180</f>
        <v>1684.45754</v>
      </c>
      <c r="F177" s="23">
        <f>F178+F179+F180</f>
        <v>0</v>
      </c>
      <c r="G177" s="23">
        <f>G178+G179+G180</f>
        <v>0</v>
      </c>
      <c r="H177" s="10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24</v>
      </c>
      <c r="B178" s="6"/>
      <c r="C178" s="11">
        <f t="shared" si="14"/>
        <v>1440.2112</v>
      </c>
      <c r="D178" s="23">
        <v>0</v>
      </c>
      <c r="E178" s="23">
        <v>1440.2112</v>
      </c>
      <c r="F178" s="23">
        <v>0</v>
      </c>
      <c r="G178" s="23">
        <v>0</v>
      </c>
      <c r="H178" s="10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21</v>
      </c>
      <c r="B179" s="6"/>
      <c r="C179" s="11">
        <f t="shared" si="14"/>
        <v>75.80059</v>
      </c>
      <c r="D179" s="23">
        <v>0</v>
      </c>
      <c r="E179" s="23">
        <v>75.80059</v>
      </c>
      <c r="F179" s="23">
        <v>0</v>
      </c>
      <c r="G179" s="23">
        <v>0</v>
      </c>
      <c r="H179" s="10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50</v>
      </c>
      <c r="B180" s="6"/>
      <c r="C180" s="11">
        <f t="shared" si="14"/>
        <v>168.44575</v>
      </c>
      <c r="D180" s="23">
        <v>0</v>
      </c>
      <c r="E180" s="23">
        <v>168.44575</v>
      </c>
      <c r="F180" s="23">
        <v>0</v>
      </c>
      <c r="G180" s="23">
        <v>0</v>
      </c>
      <c r="H180" s="10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60">
      <c r="A181" s="2" t="s">
        <v>104</v>
      </c>
      <c r="B181" s="9" t="s">
        <v>47</v>
      </c>
      <c r="C181" s="11">
        <f t="shared" si="14"/>
        <v>413.63554</v>
      </c>
      <c r="D181" s="23">
        <f>D182+D183+D184</f>
        <v>0</v>
      </c>
      <c r="E181" s="23">
        <f>E182+E183+E184</f>
        <v>413.63554</v>
      </c>
      <c r="F181" s="23">
        <f>F182+F183+F184</f>
        <v>0</v>
      </c>
      <c r="G181" s="23">
        <f>G182+G183+G184</f>
        <v>0</v>
      </c>
      <c r="H181" s="23">
        <f>H182+H183+H184</f>
        <v>0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24</v>
      </c>
      <c r="B182" s="6"/>
      <c r="C182" s="11">
        <f t="shared" si="14"/>
        <v>353.65839</v>
      </c>
      <c r="D182" s="23">
        <v>0</v>
      </c>
      <c r="E182" s="23">
        <v>353.65839</v>
      </c>
      <c r="F182" s="23">
        <v>0</v>
      </c>
      <c r="G182" s="23">
        <v>0</v>
      </c>
      <c r="H182" s="10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21</v>
      </c>
      <c r="B183" s="6"/>
      <c r="C183" s="11">
        <f t="shared" si="14"/>
        <v>18.6136</v>
      </c>
      <c r="D183" s="23">
        <v>0</v>
      </c>
      <c r="E183" s="23">
        <v>18.6136</v>
      </c>
      <c r="F183" s="23">
        <v>0</v>
      </c>
      <c r="G183" s="23">
        <v>0</v>
      </c>
      <c r="H183" s="10">
        <v>0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50</v>
      </c>
      <c r="B184" s="6"/>
      <c r="C184" s="11">
        <f t="shared" si="14"/>
        <v>41.36355</v>
      </c>
      <c r="D184" s="23">
        <v>0</v>
      </c>
      <c r="E184" s="23">
        <v>41.36355</v>
      </c>
      <c r="F184" s="23">
        <v>0</v>
      </c>
      <c r="G184" s="23">
        <v>0</v>
      </c>
      <c r="H184" s="10">
        <v>0</v>
      </c>
      <c r="I184" s="2"/>
      <c r="J184" s="3"/>
      <c r="K184" s="7"/>
      <c r="L184" s="7"/>
      <c r="M184" s="7"/>
      <c r="N184" s="7"/>
      <c r="O184" s="7"/>
      <c r="P184" s="7"/>
    </row>
    <row r="185" spans="1:16" ht="60">
      <c r="A185" s="2" t="s">
        <v>105</v>
      </c>
      <c r="B185" s="9" t="s">
        <v>47</v>
      </c>
      <c r="C185" s="11">
        <f aca="true" t="shared" si="15" ref="C185:C196">D185+E185+F185+G185+H185</f>
        <v>1120.826</v>
      </c>
      <c r="D185" s="23">
        <f>D186+D187+D188</f>
        <v>0</v>
      </c>
      <c r="E185" s="23">
        <f>E186+E187+E188</f>
        <v>1120.826</v>
      </c>
      <c r="F185" s="23">
        <f>F186+F187+F188</f>
        <v>0</v>
      </c>
      <c r="G185" s="23">
        <f>G186+G187+G188</f>
        <v>0</v>
      </c>
      <c r="H185" s="23">
        <f>H186+H187+H188</f>
        <v>0</v>
      </c>
      <c r="I185" s="2"/>
      <c r="J185" s="3"/>
      <c r="K185" s="7"/>
      <c r="L185" s="7"/>
      <c r="M185" s="7"/>
      <c r="N185" s="7"/>
      <c r="O185" s="7"/>
      <c r="P185" s="7"/>
    </row>
    <row r="186" spans="1:16" ht="15">
      <c r="A186" s="2" t="s">
        <v>24</v>
      </c>
      <c r="B186" s="6"/>
      <c r="C186" s="11">
        <f t="shared" si="15"/>
        <v>958.30623</v>
      </c>
      <c r="D186" s="23">
        <v>0</v>
      </c>
      <c r="E186" s="23">
        <v>958.30623</v>
      </c>
      <c r="F186" s="23">
        <v>0</v>
      </c>
      <c r="G186" s="23">
        <v>0</v>
      </c>
      <c r="H186" s="10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21</v>
      </c>
      <c r="B187" s="6"/>
      <c r="C187" s="11">
        <f t="shared" si="15"/>
        <v>50.43717</v>
      </c>
      <c r="D187" s="23">
        <v>0</v>
      </c>
      <c r="E187" s="23">
        <v>50.43717</v>
      </c>
      <c r="F187" s="23">
        <v>0</v>
      </c>
      <c r="G187" s="23">
        <v>0</v>
      </c>
      <c r="H187" s="10">
        <v>0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50</v>
      </c>
      <c r="B188" s="6"/>
      <c r="C188" s="11">
        <f t="shared" si="15"/>
        <v>112.0826</v>
      </c>
      <c r="D188" s="23">
        <v>0</v>
      </c>
      <c r="E188" s="23">
        <v>112.0826</v>
      </c>
      <c r="F188" s="23">
        <v>0</v>
      </c>
      <c r="G188" s="23">
        <v>0</v>
      </c>
      <c r="H188" s="10">
        <v>0</v>
      </c>
      <c r="I188" s="2"/>
      <c r="J188" s="3"/>
      <c r="K188" s="7"/>
      <c r="L188" s="7"/>
      <c r="M188" s="7"/>
      <c r="N188" s="7"/>
      <c r="O188" s="7"/>
      <c r="P188" s="7"/>
    </row>
    <row r="189" spans="1:16" ht="60">
      <c r="A189" s="2" t="s">
        <v>106</v>
      </c>
      <c r="B189" s="9" t="s">
        <v>47</v>
      </c>
      <c r="C189" s="11">
        <f t="shared" si="15"/>
        <v>99.83000000000001</v>
      </c>
      <c r="D189" s="23">
        <f>D190+D191+D192</f>
        <v>0</v>
      </c>
      <c r="E189" s="23">
        <f>E190+E191+E192</f>
        <v>99.83000000000001</v>
      </c>
      <c r="F189" s="23">
        <f>F190+F191+F192</f>
        <v>0</v>
      </c>
      <c r="G189" s="23">
        <f>G190+G191+G192</f>
        <v>0</v>
      </c>
      <c r="H189" s="23">
        <f>H190+H191+H192</f>
        <v>0</v>
      </c>
      <c r="I189" s="2"/>
      <c r="J189" s="3"/>
      <c r="K189" s="7"/>
      <c r="L189" s="7"/>
      <c r="M189" s="7"/>
      <c r="N189" s="7"/>
      <c r="O189" s="7"/>
      <c r="P189" s="7"/>
    </row>
    <row r="190" spans="1:16" ht="15">
      <c r="A190" s="2" t="s">
        <v>24</v>
      </c>
      <c r="B190" s="6"/>
      <c r="C190" s="11">
        <f t="shared" si="15"/>
        <v>85.35465</v>
      </c>
      <c r="D190" s="23">
        <v>0</v>
      </c>
      <c r="E190" s="23">
        <v>85.35465</v>
      </c>
      <c r="F190" s="23">
        <v>0</v>
      </c>
      <c r="G190" s="23">
        <v>0</v>
      </c>
      <c r="H190" s="10">
        <v>0</v>
      </c>
      <c r="I190" s="2"/>
      <c r="J190" s="3"/>
      <c r="K190" s="7"/>
      <c r="L190" s="7"/>
      <c r="M190" s="7"/>
      <c r="N190" s="7"/>
      <c r="O190" s="7"/>
      <c r="P190" s="7"/>
    </row>
    <row r="191" spans="1:16" ht="15">
      <c r="A191" s="2" t="s">
        <v>21</v>
      </c>
      <c r="B191" s="6"/>
      <c r="C191" s="11">
        <f t="shared" si="15"/>
        <v>4.49235</v>
      </c>
      <c r="D191" s="23">
        <v>0</v>
      </c>
      <c r="E191" s="23">
        <v>4.49235</v>
      </c>
      <c r="F191" s="23">
        <v>0</v>
      </c>
      <c r="G191" s="23">
        <v>0</v>
      </c>
      <c r="H191" s="10">
        <v>0</v>
      </c>
      <c r="I191" s="2"/>
      <c r="J191" s="3"/>
      <c r="K191" s="7"/>
      <c r="L191" s="7"/>
      <c r="M191" s="7"/>
      <c r="N191" s="7"/>
      <c r="O191" s="7"/>
      <c r="P191" s="7"/>
    </row>
    <row r="192" spans="1:16" ht="15">
      <c r="A192" s="2" t="s">
        <v>50</v>
      </c>
      <c r="B192" s="6"/>
      <c r="C192" s="11">
        <f t="shared" si="15"/>
        <v>9.983</v>
      </c>
      <c r="D192" s="23">
        <v>0</v>
      </c>
      <c r="E192" s="23">
        <v>9.983</v>
      </c>
      <c r="F192" s="23">
        <v>0</v>
      </c>
      <c r="G192" s="23">
        <v>0</v>
      </c>
      <c r="H192" s="10">
        <v>0</v>
      </c>
      <c r="I192" s="2"/>
      <c r="J192" s="3"/>
      <c r="K192" s="7"/>
      <c r="L192" s="7"/>
      <c r="M192" s="7"/>
      <c r="N192" s="7"/>
      <c r="O192" s="7"/>
      <c r="P192" s="7"/>
    </row>
    <row r="193" spans="1:16" ht="60">
      <c r="A193" s="2" t="s">
        <v>107</v>
      </c>
      <c r="B193" s="9" t="s">
        <v>47</v>
      </c>
      <c r="C193" s="11">
        <f t="shared" si="15"/>
        <v>50.166</v>
      </c>
      <c r="D193" s="23">
        <f>D194+D195+D196</f>
        <v>0</v>
      </c>
      <c r="E193" s="23">
        <f>E194+E195+E196</f>
        <v>50.166</v>
      </c>
      <c r="F193" s="23">
        <f>F194+F195+F196</f>
        <v>0</v>
      </c>
      <c r="G193" s="23">
        <f>G194+G195+G196</f>
        <v>0</v>
      </c>
      <c r="H193" s="23">
        <f>H194+H195+H196</f>
        <v>0</v>
      </c>
      <c r="I193" s="2"/>
      <c r="J193" s="3"/>
      <c r="K193" s="7"/>
      <c r="L193" s="7"/>
      <c r="M193" s="7"/>
      <c r="N193" s="7"/>
      <c r="O193" s="7"/>
      <c r="P193" s="7"/>
    </row>
    <row r="194" spans="1:16" ht="15">
      <c r="A194" s="2" t="s">
        <v>24</v>
      </c>
      <c r="B194" s="6"/>
      <c r="C194" s="11">
        <f t="shared" si="15"/>
        <v>42.89193</v>
      </c>
      <c r="D194" s="23">
        <v>0</v>
      </c>
      <c r="E194" s="23">
        <v>42.89193</v>
      </c>
      <c r="F194" s="23">
        <v>0</v>
      </c>
      <c r="G194" s="23">
        <v>0</v>
      </c>
      <c r="H194" s="10">
        <v>0</v>
      </c>
      <c r="I194" s="2"/>
      <c r="J194" s="3"/>
      <c r="K194" s="7"/>
      <c r="L194" s="7"/>
      <c r="M194" s="7"/>
      <c r="N194" s="7"/>
      <c r="O194" s="7"/>
      <c r="P194" s="7"/>
    </row>
    <row r="195" spans="1:16" ht="15">
      <c r="A195" s="2" t="s">
        <v>21</v>
      </c>
      <c r="B195" s="6"/>
      <c r="C195" s="11">
        <f t="shared" si="15"/>
        <v>2.25747</v>
      </c>
      <c r="D195" s="23">
        <v>0</v>
      </c>
      <c r="E195" s="23">
        <v>2.25747</v>
      </c>
      <c r="F195" s="23">
        <v>0</v>
      </c>
      <c r="G195" s="23">
        <v>0</v>
      </c>
      <c r="H195" s="10">
        <v>0</v>
      </c>
      <c r="I195" s="2"/>
      <c r="J195" s="3"/>
      <c r="K195" s="7"/>
      <c r="L195" s="7"/>
      <c r="M195" s="7"/>
      <c r="N195" s="7"/>
      <c r="O195" s="7"/>
      <c r="P195" s="7"/>
    </row>
    <row r="196" spans="1:16" ht="15">
      <c r="A196" s="2" t="s">
        <v>50</v>
      </c>
      <c r="B196" s="6"/>
      <c r="C196" s="11">
        <f t="shared" si="15"/>
        <v>5.0166</v>
      </c>
      <c r="D196" s="23">
        <v>0</v>
      </c>
      <c r="E196" s="23">
        <v>5.0166</v>
      </c>
      <c r="F196" s="23">
        <v>0</v>
      </c>
      <c r="G196" s="23">
        <v>0</v>
      </c>
      <c r="H196" s="10">
        <v>0</v>
      </c>
      <c r="I196" s="2"/>
      <c r="J196" s="3"/>
      <c r="K196" s="7"/>
      <c r="L196" s="7"/>
      <c r="M196" s="7"/>
      <c r="N196" s="7"/>
      <c r="O196" s="7"/>
      <c r="P196" s="7"/>
    </row>
    <row r="197" spans="1:16" ht="60">
      <c r="A197" s="2" t="s">
        <v>98</v>
      </c>
      <c r="B197" s="9" t="s">
        <v>47</v>
      </c>
      <c r="C197" s="11">
        <f aca="true" t="shared" si="16" ref="C197:C220">D197+E197+F197+G197+H197</f>
        <v>2038.132</v>
      </c>
      <c r="D197" s="23">
        <f>D198+D199+D200</f>
        <v>0</v>
      </c>
      <c r="E197" s="23">
        <f>E198+E199+E200</f>
        <v>2038.132</v>
      </c>
      <c r="F197" s="23">
        <f>F198+F199+F200</f>
        <v>0</v>
      </c>
      <c r="G197" s="23">
        <f>G198+G199+G200</f>
        <v>0</v>
      </c>
      <c r="H197" s="10">
        <f>H198+H199+H200</f>
        <v>0</v>
      </c>
      <c r="I197" s="2"/>
      <c r="J197" s="3"/>
      <c r="K197" s="7"/>
      <c r="L197" s="7"/>
      <c r="M197" s="7"/>
      <c r="N197" s="7"/>
      <c r="O197" s="7"/>
      <c r="P197" s="7"/>
    </row>
    <row r="198" spans="1:16" ht="15">
      <c r="A198" s="2" t="s">
        <v>24</v>
      </c>
      <c r="B198" s="6"/>
      <c r="C198" s="11">
        <f t="shared" si="16"/>
        <v>1742.60286</v>
      </c>
      <c r="D198" s="23">
        <v>0</v>
      </c>
      <c r="E198" s="23">
        <v>1742.60286</v>
      </c>
      <c r="F198" s="23">
        <v>0</v>
      </c>
      <c r="G198" s="23">
        <v>0</v>
      </c>
      <c r="H198" s="10">
        <v>0</v>
      </c>
      <c r="I198" s="2"/>
      <c r="J198" s="3"/>
      <c r="K198" s="7"/>
      <c r="L198" s="7"/>
      <c r="M198" s="7"/>
      <c r="N198" s="7"/>
      <c r="O198" s="7"/>
      <c r="P198" s="7"/>
    </row>
    <row r="199" spans="1:16" ht="15">
      <c r="A199" s="2" t="s">
        <v>21</v>
      </c>
      <c r="B199" s="6"/>
      <c r="C199" s="11">
        <f t="shared" si="16"/>
        <v>91.71594</v>
      </c>
      <c r="D199" s="23">
        <v>0</v>
      </c>
      <c r="E199" s="23">
        <v>91.71594</v>
      </c>
      <c r="F199" s="23">
        <v>0</v>
      </c>
      <c r="G199" s="23">
        <v>0</v>
      </c>
      <c r="H199" s="10">
        <v>0</v>
      </c>
      <c r="I199" s="2"/>
      <c r="J199" s="3"/>
      <c r="K199" s="7"/>
      <c r="L199" s="7"/>
      <c r="M199" s="7"/>
      <c r="N199" s="7"/>
      <c r="O199" s="7"/>
      <c r="P199" s="7"/>
    </row>
    <row r="200" spans="1:16" ht="15">
      <c r="A200" s="2" t="s">
        <v>50</v>
      </c>
      <c r="B200" s="6"/>
      <c r="C200" s="11">
        <f t="shared" si="16"/>
        <v>203.8132</v>
      </c>
      <c r="D200" s="23">
        <v>0</v>
      </c>
      <c r="E200" s="23">
        <v>203.8132</v>
      </c>
      <c r="F200" s="23">
        <v>0</v>
      </c>
      <c r="G200" s="23">
        <v>0</v>
      </c>
      <c r="H200" s="10">
        <v>0</v>
      </c>
      <c r="I200" s="2"/>
      <c r="J200" s="3"/>
      <c r="K200" s="7"/>
      <c r="L200" s="7"/>
      <c r="M200" s="7"/>
      <c r="N200" s="7"/>
      <c r="O200" s="7"/>
      <c r="P200" s="7"/>
    </row>
    <row r="201" spans="1:16" ht="60">
      <c r="A201" s="2" t="s">
        <v>103</v>
      </c>
      <c r="B201" s="9" t="s">
        <v>47</v>
      </c>
      <c r="C201" s="11">
        <f>D201+E201+F201+G201+H201</f>
        <v>2038.132</v>
      </c>
      <c r="D201" s="23">
        <f>D202+D203+D204</f>
        <v>0</v>
      </c>
      <c r="E201" s="23">
        <f>E202+E203+E204</f>
        <v>2038.132</v>
      </c>
      <c r="F201" s="23">
        <f>F202+F203+F204</f>
        <v>0</v>
      </c>
      <c r="G201" s="23">
        <f>G202+G203+G204</f>
        <v>0</v>
      </c>
      <c r="H201" s="10">
        <f>H202+H203+H204</f>
        <v>0</v>
      </c>
      <c r="I201" s="2"/>
      <c r="J201" s="3"/>
      <c r="K201" s="7"/>
      <c r="L201" s="7"/>
      <c r="M201" s="7"/>
      <c r="N201" s="7"/>
      <c r="O201" s="7"/>
      <c r="P201" s="7"/>
    </row>
    <row r="202" spans="1:16" ht="15">
      <c r="A202" s="2" t="s">
        <v>24</v>
      </c>
      <c r="B202" s="6"/>
      <c r="C202" s="11">
        <f>D202+E202+F202+G202+H202</f>
        <v>1742.60286</v>
      </c>
      <c r="D202" s="23">
        <v>0</v>
      </c>
      <c r="E202" s="23">
        <v>1742.60286</v>
      </c>
      <c r="F202" s="23">
        <v>0</v>
      </c>
      <c r="G202" s="23">
        <v>0</v>
      </c>
      <c r="H202" s="10">
        <v>0</v>
      </c>
      <c r="I202" s="2"/>
      <c r="J202" s="3"/>
      <c r="K202" s="7"/>
      <c r="L202" s="7"/>
      <c r="M202" s="7"/>
      <c r="N202" s="7"/>
      <c r="O202" s="7"/>
      <c r="P202" s="7"/>
    </row>
    <row r="203" spans="1:16" ht="15">
      <c r="A203" s="2" t="s">
        <v>21</v>
      </c>
      <c r="B203" s="6"/>
      <c r="C203" s="11">
        <f>D203+E203+F203+G203+H203</f>
        <v>91.71594</v>
      </c>
      <c r="D203" s="23">
        <v>0</v>
      </c>
      <c r="E203" s="23">
        <v>91.71594</v>
      </c>
      <c r="F203" s="23">
        <v>0</v>
      </c>
      <c r="G203" s="23">
        <v>0</v>
      </c>
      <c r="H203" s="10">
        <v>0</v>
      </c>
      <c r="I203" s="2"/>
      <c r="J203" s="3"/>
      <c r="K203" s="7"/>
      <c r="L203" s="7"/>
      <c r="M203" s="7"/>
      <c r="N203" s="7"/>
      <c r="O203" s="7"/>
      <c r="P203" s="7"/>
    </row>
    <row r="204" spans="1:16" ht="15">
      <c r="A204" s="2" t="s">
        <v>50</v>
      </c>
      <c r="B204" s="6"/>
      <c r="C204" s="11">
        <f>D204+E204+F204+G204+H204</f>
        <v>203.8132</v>
      </c>
      <c r="D204" s="23">
        <v>0</v>
      </c>
      <c r="E204" s="23">
        <v>203.8132</v>
      </c>
      <c r="F204" s="23">
        <v>0</v>
      </c>
      <c r="G204" s="23">
        <v>0</v>
      </c>
      <c r="H204" s="10">
        <v>0</v>
      </c>
      <c r="I204" s="2"/>
      <c r="J204" s="3"/>
      <c r="K204" s="7"/>
      <c r="L204" s="7"/>
      <c r="M204" s="7"/>
      <c r="N204" s="7"/>
      <c r="O204" s="7"/>
      <c r="P204" s="7"/>
    </row>
    <row r="205" spans="1:16" ht="60">
      <c r="A205" s="2" t="s">
        <v>60</v>
      </c>
      <c r="B205" s="6"/>
      <c r="C205" s="11">
        <f t="shared" si="16"/>
        <v>22389.990289999998</v>
      </c>
      <c r="D205" s="10">
        <f>D206+D207+D208</f>
        <v>3484.7617</v>
      </c>
      <c r="E205" s="23">
        <f>E206+E207+E208</f>
        <v>4697.19157</v>
      </c>
      <c r="F205" s="23">
        <f>F206+F207+F208</f>
        <v>4692.96773</v>
      </c>
      <c r="G205" s="23">
        <f>G206+G207+G208</f>
        <v>4692.969289999999</v>
      </c>
      <c r="H205" s="10">
        <f>H206+H207+H208</f>
        <v>4822.099999999999</v>
      </c>
      <c r="I205" s="2"/>
      <c r="J205" s="3"/>
      <c r="K205" s="7"/>
      <c r="L205" s="7"/>
      <c r="M205" s="7"/>
      <c r="N205" s="7"/>
      <c r="O205" s="7"/>
      <c r="P205" s="7"/>
    </row>
    <row r="206" spans="1:16" ht="15">
      <c r="A206" s="2" t="s">
        <v>24</v>
      </c>
      <c r="B206" s="6"/>
      <c r="C206" s="11">
        <f t="shared" si="16"/>
        <v>0</v>
      </c>
      <c r="D206" s="10">
        <v>0</v>
      </c>
      <c r="E206" s="23">
        <v>0</v>
      </c>
      <c r="F206" s="23">
        <v>0</v>
      </c>
      <c r="G206" s="23">
        <v>0</v>
      </c>
      <c r="H206" s="10">
        <v>0</v>
      </c>
      <c r="I206" s="2"/>
      <c r="J206" s="3"/>
      <c r="K206" s="7"/>
      <c r="L206" s="7"/>
      <c r="M206" s="7"/>
      <c r="N206" s="7"/>
      <c r="O206" s="7"/>
      <c r="P206" s="7"/>
    </row>
    <row r="207" spans="1:16" ht="15">
      <c r="A207" s="2" t="s">
        <v>21</v>
      </c>
      <c r="B207" s="6"/>
      <c r="C207" s="11">
        <f t="shared" si="16"/>
        <v>20151.001259999997</v>
      </c>
      <c r="D207" s="10">
        <f aca="true" t="shared" si="17" ref="D207:H208">D211</f>
        <v>3136.28553</v>
      </c>
      <c r="E207" s="23">
        <f t="shared" si="17"/>
        <v>4227.47241</v>
      </c>
      <c r="F207" s="23">
        <f t="shared" si="17"/>
        <v>4223.67096</v>
      </c>
      <c r="G207" s="23">
        <f t="shared" si="17"/>
        <v>4223.67236</v>
      </c>
      <c r="H207" s="10">
        <f t="shared" si="17"/>
        <v>4339.9</v>
      </c>
      <c r="I207" s="2"/>
      <c r="J207" s="3"/>
      <c r="K207" s="7"/>
      <c r="L207" s="7"/>
      <c r="M207" s="7"/>
      <c r="N207" s="7"/>
      <c r="O207" s="7"/>
      <c r="P207" s="7"/>
    </row>
    <row r="208" spans="1:16" ht="15">
      <c r="A208" s="2" t="s">
        <v>50</v>
      </c>
      <c r="B208" s="6"/>
      <c r="C208" s="11">
        <f t="shared" si="16"/>
        <v>2238.9890299999997</v>
      </c>
      <c r="D208" s="10">
        <f t="shared" si="17"/>
        <v>348.47616999999997</v>
      </c>
      <c r="E208" s="23">
        <f t="shared" si="17"/>
        <v>469.71916</v>
      </c>
      <c r="F208" s="23">
        <f t="shared" si="17"/>
        <v>469.29677</v>
      </c>
      <c r="G208" s="23">
        <f t="shared" si="17"/>
        <v>469.29693</v>
      </c>
      <c r="H208" s="10">
        <f t="shared" si="17"/>
        <v>482.2</v>
      </c>
      <c r="I208" s="2"/>
      <c r="J208" s="3"/>
      <c r="K208" s="7"/>
      <c r="L208" s="7"/>
      <c r="M208" s="7"/>
      <c r="N208" s="7"/>
      <c r="O208" s="7"/>
      <c r="P208" s="7"/>
    </row>
    <row r="209" spans="1:16" ht="90">
      <c r="A209" s="2" t="s">
        <v>23</v>
      </c>
      <c r="B209" s="9" t="s">
        <v>47</v>
      </c>
      <c r="C209" s="11">
        <f t="shared" si="16"/>
        <v>22389.990289999998</v>
      </c>
      <c r="D209" s="23">
        <f>D210+D211+D212</f>
        <v>3484.7617</v>
      </c>
      <c r="E209" s="23">
        <f>E210+E211+E212</f>
        <v>4697.19157</v>
      </c>
      <c r="F209" s="23">
        <f>F210+F211+F212</f>
        <v>4692.96773</v>
      </c>
      <c r="G209" s="23">
        <f>G210+G211+G212</f>
        <v>4692.969289999999</v>
      </c>
      <c r="H209" s="10">
        <f>H210+H211+H212</f>
        <v>4822.099999999999</v>
      </c>
      <c r="I209" s="2" t="s">
        <v>113</v>
      </c>
      <c r="J209" s="3" t="s">
        <v>112</v>
      </c>
      <c r="K209" s="7">
        <v>100</v>
      </c>
      <c r="L209" s="7">
        <v>100</v>
      </c>
      <c r="M209" s="7" t="s">
        <v>114</v>
      </c>
      <c r="N209" s="7" t="s">
        <v>114</v>
      </c>
      <c r="O209" s="7" t="s">
        <v>114</v>
      </c>
      <c r="P209" s="7" t="s">
        <v>114</v>
      </c>
    </row>
    <row r="210" spans="1:16" ht="15">
      <c r="A210" s="2" t="s">
        <v>24</v>
      </c>
      <c r="B210" s="6"/>
      <c r="C210" s="11">
        <f t="shared" si="16"/>
        <v>0</v>
      </c>
      <c r="D210" s="23">
        <v>0</v>
      </c>
      <c r="E210" s="23">
        <v>0</v>
      </c>
      <c r="F210" s="23">
        <v>0</v>
      </c>
      <c r="G210" s="23">
        <v>0</v>
      </c>
      <c r="H210" s="10">
        <v>0</v>
      </c>
      <c r="I210" s="2"/>
      <c r="J210" s="3"/>
      <c r="K210" s="7"/>
      <c r="L210" s="7"/>
      <c r="M210" s="7"/>
      <c r="N210" s="7"/>
      <c r="O210" s="7"/>
      <c r="P210" s="7"/>
    </row>
    <row r="211" spans="1:16" ht="15">
      <c r="A211" s="2" t="s">
        <v>21</v>
      </c>
      <c r="B211" s="6"/>
      <c r="C211" s="11">
        <f t="shared" si="16"/>
        <v>20151.001259999997</v>
      </c>
      <c r="D211" s="23">
        <f>D215+D219+D223</f>
        <v>3136.28553</v>
      </c>
      <c r="E211" s="23">
        <f>E227</f>
        <v>4227.47241</v>
      </c>
      <c r="F211" s="23">
        <v>4223.67096</v>
      </c>
      <c r="G211" s="23">
        <v>4223.67236</v>
      </c>
      <c r="H211" s="10">
        <v>4339.9</v>
      </c>
      <c r="I211" s="2"/>
      <c r="J211" s="3"/>
      <c r="K211" s="7"/>
      <c r="L211" s="7"/>
      <c r="M211" s="7"/>
      <c r="N211" s="7"/>
      <c r="O211" s="7"/>
      <c r="P211" s="7"/>
    </row>
    <row r="212" spans="1:16" ht="15">
      <c r="A212" s="2" t="s">
        <v>50</v>
      </c>
      <c r="B212" s="6"/>
      <c r="C212" s="11">
        <f t="shared" si="16"/>
        <v>2238.9890299999997</v>
      </c>
      <c r="D212" s="23">
        <f>D216+D220+D224</f>
        <v>348.47616999999997</v>
      </c>
      <c r="E212" s="23">
        <f>E228</f>
        <v>469.71916</v>
      </c>
      <c r="F212" s="23">
        <v>469.29677</v>
      </c>
      <c r="G212" s="23">
        <v>469.29693</v>
      </c>
      <c r="H212" s="10">
        <v>482.2</v>
      </c>
      <c r="I212" s="2"/>
      <c r="J212" s="3"/>
      <c r="K212" s="7"/>
      <c r="L212" s="7"/>
      <c r="M212" s="7"/>
      <c r="N212" s="7"/>
      <c r="O212" s="7"/>
      <c r="P212" s="7"/>
    </row>
    <row r="213" spans="1:16" ht="60">
      <c r="A213" s="2" t="s">
        <v>92</v>
      </c>
      <c r="B213" s="9" t="s">
        <v>47</v>
      </c>
      <c r="C213" s="11">
        <f t="shared" si="16"/>
        <v>2738.7035499999997</v>
      </c>
      <c r="D213" s="23">
        <f>D214+D215+D216</f>
        <v>2738.7035499999997</v>
      </c>
      <c r="E213" s="23">
        <f>E214+E215+E216</f>
        <v>0</v>
      </c>
      <c r="F213" s="23">
        <f>F214+F215+F216</f>
        <v>0</v>
      </c>
      <c r="G213" s="23">
        <f>G214+G215+G216</f>
        <v>0</v>
      </c>
      <c r="H213" s="10">
        <f>H214+H215+H216</f>
        <v>0</v>
      </c>
      <c r="I213" s="29"/>
      <c r="J213" s="29"/>
      <c r="K213" s="29"/>
      <c r="L213" s="29"/>
      <c r="M213" s="29"/>
      <c r="N213" s="29"/>
      <c r="O213" s="29"/>
      <c r="P213" s="29"/>
    </row>
    <row r="214" spans="1:16" ht="15">
      <c r="A214" s="2" t="s">
        <v>24</v>
      </c>
      <c r="B214" s="6"/>
      <c r="C214" s="11">
        <f t="shared" si="16"/>
        <v>0</v>
      </c>
      <c r="D214" s="23">
        <v>0</v>
      </c>
      <c r="E214" s="23">
        <v>0</v>
      </c>
      <c r="F214" s="23">
        <v>0</v>
      </c>
      <c r="G214" s="23">
        <v>0</v>
      </c>
      <c r="H214" s="10">
        <v>0</v>
      </c>
      <c r="I214" s="29"/>
      <c r="J214" s="29"/>
      <c r="K214" s="29"/>
      <c r="L214" s="29"/>
      <c r="M214" s="29"/>
      <c r="N214" s="29"/>
      <c r="O214" s="29"/>
      <c r="P214" s="29"/>
    </row>
    <row r="215" spans="1:16" ht="15">
      <c r="A215" s="2" t="s">
        <v>21</v>
      </c>
      <c r="B215" s="6"/>
      <c r="C215" s="11">
        <f t="shared" si="16"/>
        <v>2464.83319</v>
      </c>
      <c r="D215" s="23">
        <v>2464.83319</v>
      </c>
      <c r="E215" s="23">
        <v>0</v>
      </c>
      <c r="F215" s="23">
        <v>0</v>
      </c>
      <c r="G215" s="23">
        <v>0</v>
      </c>
      <c r="H215" s="10">
        <v>0</v>
      </c>
      <c r="I215" s="29"/>
      <c r="J215" s="29"/>
      <c r="K215" s="29"/>
      <c r="L215" s="29"/>
      <c r="M215" s="29"/>
      <c r="N215" s="29"/>
      <c r="O215" s="29"/>
      <c r="P215" s="29"/>
    </row>
    <row r="216" spans="1:16" ht="15">
      <c r="A216" s="2" t="s">
        <v>50</v>
      </c>
      <c r="B216" s="6"/>
      <c r="C216" s="11">
        <f t="shared" si="16"/>
        <v>273.87036</v>
      </c>
      <c r="D216" s="23">
        <v>273.87036</v>
      </c>
      <c r="E216" s="23">
        <v>0</v>
      </c>
      <c r="F216" s="23">
        <v>0</v>
      </c>
      <c r="G216" s="23">
        <v>0</v>
      </c>
      <c r="H216" s="10">
        <v>0</v>
      </c>
      <c r="I216" s="29"/>
      <c r="J216" s="29"/>
      <c r="K216" s="29"/>
      <c r="L216" s="29"/>
      <c r="M216" s="29"/>
      <c r="N216" s="29"/>
      <c r="O216" s="29"/>
      <c r="P216" s="29"/>
    </row>
    <row r="217" spans="1:16" ht="60">
      <c r="A217" s="2" t="s">
        <v>93</v>
      </c>
      <c r="B217" s="9" t="s">
        <v>47</v>
      </c>
      <c r="C217" s="11">
        <f t="shared" si="16"/>
        <v>240.76760000000002</v>
      </c>
      <c r="D217" s="23">
        <f>D218+D219+D220</f>
        <v>240.76760000000002</v>
      </c>
      <c r="E217" s="23">
        <f>E218+E219+E220</f>
        <v>0</v>
      </c>
      <c r="F217" s="23">
        <f>F218+F219+F220</f>
        <v>0</v>
      </c>
      <c r="G217" s="23">
        <f>G218+G219+G220</f>
        <v>0</v>
      </c>
      <c r="H217" s="10">
        <f>H218+H219+H220</f>
        <v>0</v>
      </c>
      <c r="I217" s="29"/>
      <c r="J217" s="29"/>
      <c r="K217" s="29"/>
      <c r="L217" s="29"/>
      <c r="M217" s="29"/>
      <c r="N217" s="29"/>
      <c r="O217" s="29"/>
      <c r="P217" s="29"/>
    </row>
    <row r="218" spans="1:16" ht="15">
      <c r="A218" s="2" t="s">
        <v>24</v>
      </c>
      <c r="B218" s="6"/>
      <c r="C218" s="11">
        <f t="shared" si="16"/>
        <v>0</v>
      </c>
      <c r="D218" s="23">
        <v>0</v>
      </c>
      <c r="E218" s="23">
        <v>0</v>
      </c>
      <c r="F218" s="23">
        <v>0</v>
      </c>
      <c r="G218" s="23">
        <v>0</v>
      </c>
      <c r="H218" s="10">
        <v>0</v>
      </c>
      <c r="I218" s="29"/>
      <c r="J218" s="29"/>
      <c r="K218" s="29"/>
      <c r="L218" s="29"/>
      <c r="M218" s="29"/>
      <c r="N218" s="29"/>
      <c r="O218" s="29"/>
      <c r="P218" s="29"/>
    </row>
    <row r="219" spans="1:16" ht="15">
      <c r="A219" s="2" t="s">
        <v>21</v>
      </c>
      <c r="B219" s="6"/>
      <c r="C219" s="11">
        <f t="shared" si="16"/>
        <v>216.69084</v>
      </c>
      <c r="D219" s="23">
        <v>216.69084</v>
      </c>
      <c r="E219" s="23">
        <v>0</v>
      </c>
      <c r="F219" s="23">
        <v>0</v>
      </c>
      <c r="G219" s="23">
        <v>0</v>
      </c>
      <c r="H219" s="10">
        <v>0</v>
      </c>
      <c r="I219" s="29"/>
      <c r="J219" s="29"/>
      <c r="K219" s="29"/>
      <c r="L219" s="29"/>
      <c r="M219" s="29"/>
      <c r="N219" s="29"/>
      <c r="O219" s="29"/>
      <c r="P219" s="29"/>
    </row>
    <row r="220" spans="1:16" ht="15">
      <c r="A220" s="2" t="s">
        <v>50</v>
      </c>
      <c r="B220" s="6"/>
      <c r="C220" s="11">
        <f t="shared" si="16"/>
        <v>24.07676</v>
      </c>
      <c r="D220" s="23">
        <v>24.07676</v>
      </c>
      <c r="E220" s="23">
        <v>0</v>
      </c>
      <c r="F220" s="23">
        <v>0</v>
      </c>
      <c r="G220" s="23">
        <v>0</v>
      </c>
      <c r="H220" s="10">
        <v>0</v>
      </c>
      <c r="I220" s="29"/>
      <c r="J220" s="29"/>
      <c r="K220" s="29"/>
      <c r="L220" s="29"/>
      <c r="M220" s="29"/>
      <c r="N220" s="29"/>
      <c r="O220" s="29"/>
      <c r="P220" s="29"/>
    </row>
    <row r="221" spans="1:16" ht="60">
      <c r="A221" s="2" t="s">
        <v>94</v>
      </c>
      <c r="B221" s="9" t="s">
        <v>47</v>
      </c>
      <c r="C221" s="11">
        <f aca="true" t="shared" si="18" ref="C221:C228">D221+E221+F221+G221+H221</f>
        <v>505.29055</v>
      </c>
      <c r="D221" s="23">
        <f>D222+D223+D224</f>
        <v>505.29055</v>
      </c>
      <c r="E221" s="23">
        <f>E222+E223+E224</f>
        <v>0</v>
      </c>
      <c r="F221" s="23">
        <f>F222+F223+F224</f>
        <v>0</v>
      </c>
      <c r="G221" s="23">
        <f>G222+G223+G224</f>
        <v>0</v>
      </c>
      <c r="H221" s="10">
        <f>H222+H223+H224</f>
        <v>0</v>
      </c>
      <c r="I221" s="29"/>
      <c r="J221" s="29"/>
      <c r="K221" s="29"/>
      <c r="L221" s="29"/>
      <c r="M221" s="29"/>
      <c r="N221" s="29"/>
      <c r="O221" s="29"/>
      <c r="P221" s="29"/>
    </row>
    <row r="222" spans="1:16" ht="15">
      <c r="A222" s="2" t="s">
        <v>24</v>
      </c>
      <c r="B222" s="6"/>
      <c r="C222" s="11">
        <f t="shared" si="18"/>
        <v>0</v>
      </c>
      <c r="D222" s="23">
        <v>0</v>
      </c>
      <c r="E222" s="23">
        <v>0</v>
      </c>
      <c r="F222" s="23">
        <v>0</v>
      </c>
      <c r="G222" s="23">
        <v>0</v>
      </c>
      <c r="H222" s="10">
        <v>0</v>
      </c>
      <c r="I222" s="29"/>
      <c r="J222" s="29"/>
      <c r="K222" s="29"/>
      <c r="L222" s="29"/>
      <c r="M222" s="29"/>
      <c r="N222" s="29"/>
      <c r="O222" s="29"/>
      <c r="P222" s="29"/>
    </row>
    <row r="223" spans="1:16" ht="15">
      <c r="A223" s="2" t="s">
        <v>21</v>
      </c>
      <c r="B223" s="6"/>
      <c r="C223" s="11">
        <f t="shared" si="18"/>
        <v>454.7615</v>
      </c>
      <c r="D223" s="23">
        <v>454.7615</v>
      </c>
      <c r="E223" s="23">
        <v>0</v>
      </c>
      <c r="F223" s="23">
        <v>0</v>
      </c>
      <c r="G223" s="23">
        <v>0</v>
      </c>
      <c r="H223" s="10">
        <v>0</v>
      </c>
      <c r="I223" s="29"/>
      <c r="J223" s="29"/>
      <c r="K223" s="29"/>
      <c r="L223" s="29"/>
      <c r="M223" s="29"/>
      <c r="N223" s="29"/>
      <c r="O223" s="29"/>
      <c r="P223" s="29"/>
    </row>
    <row r="224" spans="1:16" ht="15">
      <c r="A224" s="2" t="s">
        <v>50</v>
      </c>
      <c r="B224" s="6"/>
      <c r="C224" s="11">
        <f t="shared" si="18"/>
        <v>50.52905</v>
      </c>
      <c r="D224" s="23">
        <v>50.52905</v>
      </c>
      <c r="E224" s="23">
        <v>0</v>
      </c>
      <c r="F224" s="23">
        <v>0</v>
      </c>
      <c r="G224" s="23">
        <v>0</v>
      </c>
      <c r="H224" s="10">
        <v>0</v>
      </c>
      <c r="I224" s="29"/>
      <c r="J224" s="29"/>
      <c r="K224" s="29"/>
      <c r="L224" s="29"/>
      <c r="M224" s="29"/>
      <c r="N224" s="29"/>
      <c r="O224" s="29"/>
      <c r="P224" s="29"/>
    </row>
    <row r="225" spans="1:16" ht="60">
      <c r="A225" s="2" t="s">
        <v>102</v>
      </c>
      <c r="B225" s="9" t="s">
        <v>47</v>
      </c>
      <c r="C225" s="11">
        <f t="shared" si="18"/>
        <v>4697.19157</v>
      </c>
      <c r="D225" s="23">
        <f>D226+D227+D228</f>
        <v>0</v>
      </c>
      <c r="E225" s="23">
        <f>E226+E227+E228</f>
        <v>4697.19157</v>
      </c>
      <c r="F225" s="23">
        <f>F226+F227+F228</f>
        <v>0</v>
      </c>
      <c r="G225" s="23">
        <f>G226+G227+G228</f>
        <v>0</v>
      </c>
      <c r="H225" s="10">
        <f>H226+H227+H228</f>
        <v>0</v>
      </c>
      <c r="I225" s="29"/>
      <c r="J225" s="29"/>
      <c r="K225" s="29"/>
      <c r="L225" s="29"/>
      <c r="M225" s="29"/>
      <c r="N225" s="29"/>
      <c r="O225" s="29"/>
      <c r="P225" s="29"/>
    </row>
    <row r="226" spans="1:16" ht="15">
      <c r="A226" s="2" t="s">
        <v>24</v>
      </c>
      <c r="B226" s="6"/>
      <c r="C226" s="11">
        <f t="shared" si="18"/>
        <v>0</v>
      </c>
      <c r="D226" s="23">
        <v>0</v>
      </c>
      <c r="E226" s="23">
        <v>0</v>
      </c>
      <c r="F226" s="23">
        <v>0</v>
      </c>
      <c r="G226" s="23">
        <v>0</v>
      </c>
      <c r="H226" s="10">
        <v>0</v>
      </c>
      <c r="I226" s="29"/>
      <c r="J226" s="29"/>
      <c r="K226" s="29"/>
      <c r="L226" s="29"/>
      <c r="M226" s="29"/>
      <c r="N226" s="29"/>
      <c r="O226" s="29"/>
      <c r="P226" s="29"/>
    </row>
    <row r="227" spans="1:16" ht="15">
      <c r="A227" s="2" t="s">
        <v>21</v>
      </c>
      <c r="B227" s="6"/>
      <c r="C227" s="11">
        <f t="shared" si="18"/>
        <v>4227.47241</v>
      </c>
      <c r="D227" s="23">
        <v>0</v>
      </c>
      <c r="E227" s="23">
        <v>4227.47241</v>
      </c>
      <c r="F227" s="23">
        <v>0</v>
      </c>
      <c r="G227" s="23">
        <v>0</v>
      </c>
      <c r="H227" s="10">
        <v>0</v>
      </c>
      <c r="I227" s="29"/>
      <c r="J227" s="29"/>
      <c r="K227" s="29"/>
      <c r="L227" s="29"/>
      <c r="M227" s="29"/>
      <c r="N227" s="29"/>
      <c r="O227" s="29"/>
      <c r="P227" s="29"/>
    </row>
    <row r="228" spans="1:16" ht="15">
      <c r="A228" s="2" t="s">
        <v>50</v>
      </c>
      <c r="B228" s="6"/>
      <c r="C228" s="11">
        <f t="shared" si="18"/>
        <v>469.71916</v>
      </c>
      <c r="D228" s="23">
        <v>0</v>
      </c>
      <c r="E228" s="23">
        <v>469.71916</v>
      </c>
      <c r="F228" s="23">
        <v>0</v>
      </c>
      <c r="G228" s="23">
        <v>0</v>
      </c>
      <c r="H228" s="10">
        <v>0</v>
      </c>
      <c r="I228" s="29"/>
      <c r="J228" s="29"/>
      <c r="K228" s="29"/>
      <c r="L228" s="29"/>
      <c r="M228" s="29"/>
      <c r="N228" s="29"/>
      <c r="O228" s="29"/>
      <c r="P228" s="29"/>
    </row>
  </sheetData>
  <sheetProtection/>
  <mergeCells count="19"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  <mergeCell ref="K14:K15"/>
    <mergeCell ref="C14:C15"/>
    <mergeCell ref="L2:P2"/>
    <mergeCell ref="L3:P3"/>
    <mergeCell ref="L4:P4"/>
    <mergeCell ref="L5:P5"/>
    <mergeCell ref="L6:P6"/>
    <mergeCell ref="L7:P7"/>
    <mergeCell ref="L8:P8"/>
  </mergeCells>
  <printOptions/>
  <pageMargins left="0.6692913385826772" right="0.15748031496062992" top="0.5905511811023623" bottom="0.5118110236220472" header="0.5118110236220472" footer="0.5118110236220472"/>
  <pageSetup fitToHeight="6" horizontalDpi="600" verticalDpi="600" orientation="landscape" paperSize="9" scale="53" r:id="rId1"/>
  <rowBreaks count="5" manualBreakCount="5">
    <brk id="72" max="15" man="1"/>
    <brk id="100" max="15" man="1"/>
    <brk id="128" max="15" man="1"/>
    <brk id="156" max="15" man="1"/>
    <brk id="1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2021-04-30T05:31:28Z</cp:lastPrinted>
  <dcterms:created xsi:type="dcterms:W3CDTF">1996-10-08T23:32:33Z</dcterms:created>
  <dcterms:modified xsi:type="dcterms:W3CDTF">2021-04-30T05:32:33Z</dcterms:modified>
  <cp:category/>
  <cp:version/>
  <cp:contentType/>
  <cp:contentStatus/>
</cp:coreProperties>
</file>