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5480" windowHeight="7935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'2016'!$A$1:$Q$148</definedName>
  </definedNames>
  <calcPr calcId="125725"/>
</workbook>
</file>

<file path=xl/calcChain.xml><?xml version="1.0" encoding="utf-8"?>
<calcChain xmlns="http://schemas.openxmlformats.org/spreadsheetml/2006/main">
  <c r="G21" i="1"/>
  <c r="G19"/>
  <c r="G16"/>
  <c r="G39"/>
  <c r="G14" s="1"/>
  <c r="C147"/>
  <c r="C148"/>
  <c r="C146"/>
  <c r="H144"/>
  <c r="C144" s="1"/>
  <c r="C22"/>
  <c r="C18"/>
  <c r="C17"/>
  <c r="C15"/>
  <c r="G23"/>
  <c r="C19"/>
  <c r="H88"/>
  <c r="D88"/>
  <c r="D84"/>
  <c r="C39" l="1"/>
  <c r="C14"/>
  <c r="C103"/>
  <c r="C102"/>
  <c r="C101"/>
  <c r="C100"/>
  <c r="H99"/>
  <c r="G99"/>
  <c r="F99"/>
  <c r="E99"/>
  <c r="D99"/>
  <c r="C99" l="1"/>
  <c r="H83"/>
  <c r="G83"/>
  <c r="D83"/>
  <c r="D79" s="1"/>
  <c r="C82"/>
  <c r="C80"/>
  <c r="H78"/>
  <c r="G78"/>
  <c r="D78"/>
  <c r="C51" l="1"/>
  <c r="C52"/>
  <c r="C50"/>
  <c r="D74" l="1"/>
  <c r="C77"/>
  <c r="C75"/>
  <c r="H73"/>
  <c r="H69" s="1"/>
  <c r="G73"/>
  <c r="G69" s="1"/>
  <c r="D73"/>
  <c r="D69" s="1"/>
  <c r="C72"/>
  <c r="C70"/>
  <c r="C47" l="1"/>
  <c r="H28"/>
  <c r="G28"/>
  <c r="D28"/>
  <c r="C28"/>
  <c r="H27"/>
  <c r="G27"/>
  <c r="D27"/>
  <c r="H26"/>
  <c r="G26"/>
  <c r="F26"/>
  <c r="E26"/>
  <c r="D26"/>
  <c r="C26"/>
  <c r="H25"/>
  <c r="G25"/>
  <c r="D25"/>
  <c r="C25"/>
  <c r="H24"/>
  <c r="D24"/>
  <c r="H23"/>
  <c r="G24"/>
  <c r="D23"/>
  <c r="C23" s="1"/>
  <c r="H21"/>
  <c r="D21"/>
  <c r="H20"/>
  <c r="C20" s="1"/>
  <c r="D119"/>
  <c r="D124"/>
  <c r="H58"/>
  <c r="H54" s="1"/>
  <c r="G58"/>
  <c r="G54" s="1"/>
  <c r="D58"/>
  <c r="C57"/>
  <c r="C56"/>
  <c r="C55"/>
  <c r="G110"/>
  <c r="H110"/>
  <c r="G113"/>
  <c r="H113"/>
  <c r="D113"/>
  <c r="G40"/>
  <c r="H40"/>
  <c r="D40"/>
  <c r="C16"/>
  <c r="H41"/>
  <c r="D41"/>
  <c r="C41" s="1"/>
  <c r="D42"/>
  <c r="C42" s="1"/>
  <c r="G111"/>
  <c r="H111"/>
  <c r="D111"/>
  <c r="D110"/>
  <c r="H112"/>
  <c r="C112" s="1"/>
  <c r="C21" l="1"/>
  <c r="C58"/>
  <c r="D54"/>
  <c r="C54" s="1"/>
  <c r="H109"/>
  <c r="C109" s="1"/>
  <c r="C143"/>
  <c r="C142"/>
  <c r="C141"/>
  <c r="C140"/>
  <c r="H139"/>
  <c r="G139"/>
  <c r="D139"/>
  <c r="C138"/>
  <c r="C137"/>
  <c r="C136"/>
  <c r="C135"/>
  <c r="H134"/>
  <c r="G134"/>
  <c r="D134"/>
  <c r="C133"/>
  <c r="C132"/>
  <c r="C131"/>
  <c r="C130"/>
  <c r="H129"/>
  <c r="G129"/>
  <c r="D129"/>
  <c r="D92" s="1"/>
  <c r="C92" s="1"/>
  <c r="C128"/>
  <c r="C126"/>
  <c r="C125"/>
  <c r="H124"/>
  <c r="G124"/>
  <c r="C123"/>
  <c r="C121"/>
  <c r="G119"/>
  <c r="H119"/>
  <c r="C115"/>
  <c r="C116"/>
  <c r="C118"/>
  <c r="H114"/>
  <c r="H89" s="1"/>
  <c r="C89" s="1"/>
  <c r="C108"/>
  <c r="C107"/>
  <c r="C106"/>
  <c r="C105"/>
  <c r="H104"/>
  <c r="G104"/>
  <c r="D104"/>
  <c r="C124" l="1"/>
  <c r="C111"/>
  <c r="C110"/>
  <c r="C113"/>
  <c r="C129"/>
  <c r="C134"/>
  <c r="C104"/>
  <c r="C139"/>
  <c r="C40"/>
  <c r="C66"/>
  <c r="C67"/>
  <c r="C36"/>
  <c r="C37"/>
  <c r="C38"/>
  <c r="C35"/>
  <c r="C31"/>
  <c r="C30"/>
  <c r="C33"/>
  <c r="D34"/>
  <c r="G34"/>
  <c r="H34"/>
  <c r="D29"/>
  <c r="G29"/>
  <c r="H29"/>
  <c r="C34" l="1"/>
  <c r="E5" i="2" l="1"/>
  <c r="D5"/>
  <c r="C5"/>
  <c r="B4"/>
  <c r="B3"/>
  <c r="B2"/>
  <c r="B5" l="1"/>
  <c r="H68" i="1" l="1"/>
  <c r="H64" s="1"/>
  <c r="G68"/>
  <c r="G64" s="1"/>
  <c r="D68"/>
  <c r="C65"/>
  <c r="C45"/>
  <c r="H53"/>
  <c r="G53"/>
  <c r="C53" l="1"/>
  <c r="C49" s="1"/>
  <c r="H43"/>
  <c r="D43"/>
  <c r="C43" s="1"/>
  <c r="D44"/>
  <c r="C44" s="1"/>
  <c r="D64"/>
  <c r="C64" s="1"/>
  <c r="C68"/>
</calcChain>
</file>

<file path=xl/sharedStrings.xml><?xml version="1.0" encoding="utf-8"?>
<sst xmlns="http://schemas.openxmlformats.org/spreadsheetml/2006/main" count="231" uniqueCount="90">
  <si>
    <t>2015 год</t>
  </si>
  <si>
    <t>2016 год</t>
  </si>
  <si>
    <t xml:space="preserve">в том числе по годам </t>
  </si>
  <si>
    <t>ед. изм.</t>
  </si>
  <si>
    <t xml:space="preserve">2015 год 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</si>
  <si>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</si>
  <si>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</si>
  <si>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</si>
  <si>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</si>
  <si>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 xml:space="preserve">Краевой бюджет </t>
  </si>
  <si>
    <t>Итого по мероприятию 1:</t>
  </si>
  <si>
    <t>%</t>
  </si>
  <si>
    <t xml:space="preserve">Администрация Верещагинского муниципального района </t>
  </si>
  <si>
    <t xml:space="preserve">Показатель 1.1. кол-во подростоков </t>
  </si>
  <si>
    <t xml:space="preserve">Мероприятие 12 "Районный конкурс на лучшую публикацию школьниклов по профилактике социально значимых заболеваний в местных СМИ </t>
  </si>
  <si>
    <t>шт.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</si>
  <si>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</si>
  <si>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</si>
  <si>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</si>
  <si>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</si>
  <si>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</si>
  <si>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</si>
  <si>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</si>
  <si>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</si>
  <si>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</si>
  <si>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 xml:space="preserve">Приложение к муниципальной программе "Обеспечение сохранности и развитие автомобильных дорог Верещагинского муниципального района" </t>
  </si>
  <si>
    <t>2018 год</t>
  </si>
  <si>
    <t xml:space="preserve">2019 год </t>
  </si>
  <si>
    <t>Подпрограмма 1 «Содержание, ремонт, капитальный ремонт и реконструкция дорог местного значения»</t>
  </si>
  <si>
    <t>км.</t>
  </si>
  <si>
    <t xml:space="preserve">Показатель 1.1.2. Количество принятых актов      </t>
  </si>
  <si>
    <t>Мероприятие 1.2.3. Проектные работы по реконструкции автодороги "28-разъезд-Бородулино"</t>
  </si>
  <si>
    <t xml:space="preserve">Показатель 1.2.1. Протяженность дорог, в отношение которых заключены контракты на содержание дорог   </t>
  </si>
  <si>
    <t>Основное мероприятие 2.1.повышение дорожно-транспортной дисциплины и предупреждение опасного поведения участников движения</t>
  </si>
  <si>
    <t xml:space="preserve">Показатель 2.2.2. Количество участков дорог с вновь нанесенной разметкой </t>
  </si>
  <si>
    <t>Показатель 2.2.3. Количество установленных знаков/ павильонов</t>
  </si>
  <si>
    <t>Мероприятие 1.2.5. реконструкция автодороги "28 разъезд-Бородулино"</t>
  </si>
  <si>
    <t xml:space="preserve">                                "Обеспечение сохранности и развитие автомобильных дорог Верещагинского муниципального района "</t>
  </si>
  <si>
    <t xml:space="preserve">Управление имущественных отношений и инфраструктуры администрация Верещагинского муниципального района </t>
  </si>
  <si>
    <t>Показатель 1.2.5.  протяженность реконструируемого участка</t>
  </si>
  <si>
    <t>Муниципальная программа"Обеспечение сохранности и развитие автомобильных дорог Верещагинского муниципального района"</t>
  </si>
  <si>
    <t>2017 год</t>
  </si>
  <si>
    <t xml:space="preserve">Показатель 1.1.1. Протяженность дорог, в котношении которых проведена диагностика  и оценка    </t>
  </si>
  <si>
    <t>км</t>
  </si>
  <si>
    <t>Мероприятие 1.1.2. Разработка муниципального правого акта по отнесению дорог к категориям</t>
  </si>
  <si>
    <t>Основное мероприятие 1.2. Организация и проведение работ по поддержанию, замене и восстановлению транспортно-эксплуатационных характеристик автомобильных дорог и их конструктивных элементов</t>
  </si>
  <si>
    <t xml:space="preserve">Мероприятие 1.2.1. Содержание автомобильных дорог местного значения  и искуственных сооружений на них </t>
  </si>
  <si>
    <t>Администрация Верещагинского муниципального района</t>
  </si>
  <si>
    <t xml:space="preserve">Показатель 1.2.2. Протяженость участков дорог, в отношении которых проведен(проводится) текущий ремонт. </t>
  </si>
  <si>
    <t>Показатель 1.2.3. Количество проектов</t>
  </si>
  <si>
    <t>Показатель1.2.4. Протяженность реконструируемого участка</t>
  </si>
  <si>
    <t xml:space="preserve">ед. </t>
  </si>
  <si>
    <t>Показатель 2.1.1. Количество ДТП на дорогах</t>
  </si>
  <si>
    <t>Мероприятие 2.1.2.     Размещение в средствах массовой информации информационных материалов по предупреждению опасного поведения,формированию законопослушного поведения и негативного отношения участников дорожного движения к правонарушениям в сфере дорожного движения</t>
  </si>
  <si>
    <t>Показатель 2.1.2. Количество публикаций</t>
  </si>
  <si>
    <t>ед.</t>
  </si>
  <si>
    <t>Основное мероприятие 2.2. Профилактика возникновения опасных участков для дорожного движения</t>
  </si>
  <si>
    <t>Мероприятие 2.2.1.Проектирование и согласование схем организации дорожного движения, схем дислокациии дорожных знаков и разметки</t>
  </si>
  <si>
    <t>Мероприятие 2.2.2. Нанесение разметки дорог</t>
  </si>
  <si>
    <t>Показатель 2.2.1. Протяженность дорог, в отношени которых разработаны ПОДД</t>
  </si>
  <si>
    <t>Мероприятие 2.2.3. Установка дорожных знаков и остановочных павильонов</t>
  </si>
  <si>
    <t>40/0</t>
  </si>
  <si>
    <t>0/1</t>
  </si>
  <si>
    <t>0/0</t>
  </si>
  <si>
    <t>Мероприятие 2.2.4.  Установка дорожных ограждений и направляющих устройств</t>
  </si>
  <si>
    <t>Мероприятие 2.2.5. Проектирование стационарного электрического освещения</t>
  </si>
  <si>
    <t>Мероприятие 2.2.6. Работы по установке стационарного электрического освещения</t>
  </si>
  <si>
    <t>Показатель 2.2.6. наимменование показателя, единица измерения и числовое выражение по годам определяется после выполнения мероприятия 2.2.5</t>
  </si>
  <si>
    <t>Основное мероприятие 1.1.Организация дорожного  движения</t>
  </si>
  <si>
    <t xml:space="preserve">Мероприятие 1.2.4. Реконструкция автодороги "Верещагино -Соколово-Ивашково"            </t>
  </si>
  <si>
    <t>Мероприятие 1.1. 1. Диагностика и оценка дорог</t>
  </si>
  <si>
    <t>Показатель 2.2.4. Наименование показателя, единица измерения и числовое выражение по годам определяется после выполненния мероприятия 2.2.1.</t>
  </si>
  <si>
    <t>Показатель 2.2.5. Наимменование показателя, единица измерения и числовое выражение по годам определяется после выполнения мероприятия 2.2.1.</t>
  </si>
  <si>
    <t>Мероприятие 1.2.6.Проектирование, строительство(реконструкция), капитальный ремонт и ремонт автомобильных дорог общего пользования местного значения, в том числе новых участков автомобильных дорог в пределах границах населенных пунктов, обеспечивающих доступность земельных участков, предоставленных многодетным семьям для индивидуального жилищного строительства в соответствии с Законом Пермского края от 1 декабря 2011 г.№871-ПК "О бесплатном предоставлении земельных участков многодетным семьям в Пермском крае"(местный бюджет)</t>
  </si>
  <si>
    <t>Показатель 1.2.6.  протяженность реконструируемого участка</t>
  </si>
  <si>
    <t xml:space="preserve"> Управление имущественных отношений и инфраструктуры администрация Верещагинского муниципального района </t>
  </si>
  <si>
    <t>Мероприятие 1.2.7. Проектирование, строительство(реконструкция), капитальный ремонт и ремонт автомобильных дорог общего пользования местного значения( ремонт моста п.Зюкайка)</t>
  </si>
  <si>
    <t>.</t>
  </si>
  <si>
    <t>Показатель1.2.7. Протяженность реконструируемого участка</t>
  </si>
  <si>
    <t>Мероприятие 1.2.2.  Капитальный ремонт и ремонт автомобильных дорог общего пользования местного значения, находящихся на территории Пермского края</t>
  </si>
  <si>
    <t>п.м.</t>
  </si>
  <si>
    <t xml:space="preserve">Мероприятие 1.2.8. Проведение аварийно-восстановительных работ по ликвидации последствий стихийных бедствий (паводка)  </t>
  </si>
  <si>
    <t>Показатель1.2.8. Протяженность реконструируемого участка</t>
  </si>
  <si>
    <t>Подпрограмма 2  «Повышение  безопасности дорожного движения в Верещагинском муниципальном районе »</t>
  </si>
  <si>
    <t>Мероприятие 2.1.1. Осуществление мониторинга (ежеквартально) за состоянием аварийности на дорогах района</t>
  </si>
  <si>
    <t xml:space="preserve">Мероприятие 1.2.9. 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 </t>
  </si>
  <si>
    <t>Показатель1.2.9. Протяженность реконструируемого участка</t>
  </si>
  <si>
    <t>Мероприятие 2.2.7. Модернизация нерегулируемых пешеходных переходов</t>
  </si>
  <si>
    <t xml:space="preserve">Показатель 2.2.7. Количество пешеходных переходов </t>
  </si>
  <si>
    <t>Приложение 2
 к постановлению администрации 
 муниципального района                                                                            от    12.03.2018 № 174-п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</si>
</sst>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\ _₽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3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164" fontId="5" fillId="0" borderId="7" xfId="0" applyNumberFormat="1" applyFont="1" applyFill="1" applyBorder="1" applyAlignment="1">
      <alignment horizont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166" fontId="7" fillId="0" borderId="7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164" fontId="3" fillId="2" borderId="1" xfId="0" applyNumberFormat="1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tabSelected="1" view="pageBreakPreview" zoomScale="80" zoomScaleNormal="100" zoomScaleSheetLayoutView="80" workbookViewId="0">
      <selection activeCell="I4" sqref="I4"/>
    </sheetView>
  </sheetViews>
  <sheetFormatPr defaultRowHeight="15"/>
  <cols>
    <col min="1" max="1" width="55.28515625" style="7" customWidth="1"/>
    <col min="2" max="2" width="23.85546875" style="7" customWidth="1"/>
    <col min="3" max="3" width="12.5703125" style="7" customWidth="1"/>
    <col min="4" max="4" width="13.28515625" style="7" customWidth="1"/>
    <col min="5" max="5" width="12" style="7" customWidth="1"/>
    <col min="6" max="6" width="11.42578125" style="7" customWidth="1"/>
    <col min="7" max="7" width="12.140625" style="97" customWidth="1"/>
    <col min="8" max="8" width="11.85546875" style="7" customWidth="1"/>
    <col min="9" max="9" width="21.85546875" style="7" customWidth="1"/>
    <col min="10" max="10" width="9.140625" style="7"/>
    <col min="11" max="11" width="18.28515625" style="7" customWidth="1"/>
    <col min="12" max="14" width="10" style="7" customWidth="1"/>
    <col min="15" max="15" width="9.140625" style="7"/>
    <col min="16" max="16" width="10.5703125" style="7" customWidth="1"/>
    <col min="17" max="17" width="9.140625" style="7" hidden="1" customWidth="1"/>
    <col min="18" max="16384" width="9.140625" style="7"/>
  </cols>
  <sheetData>
    <row r="1" spans="1:20" ht="70.5" customHeight="1">
      <c r="A1" s="12"/>
      <c r="B1" s="12"/>
      <c r="C1" s="12"/>
      <c r="D1" s="12"/>
      <c r="E1" s="12"/>
      <c r="F1" s="12"/>
      <c r="G1" s="86"/>
      <c r="H1" s="12"/>
      <c r="I1" s="12"/>
      <c r="J1" s="12"/>
      <c r="K1" s="104" t="s">
        <v>89</v>
      </c>
      <c r="L1" s="105"/>
      <c r="M1" s="105"/>
      <c r="N1" s="105"/>
      <c r="O1" s="105"/>
      <c r="P1" s="105"/>
    </row>
    <row r="2" spans="1:20" ht="15.75">
      <c r="A2" s="12"/>
      <c r="B2" s="12"/>
      <c r="C2" s="12"/>
      <c r="D2" s="12"/>
      <c r="E2" s="12"/>
      <c r="F2" s="12"/>
      <c r="G2" s="86"/>
      <c r="H2" s="12"/>
      <c r="I2" s="12"/>
      <c r="J2" s="12"/>
      <c r="K2" s="12"/>
      <c r="L2" s="12"/>
      <c r="M2" s="12"/>
      <c r="N2" s="12"/>
      <c r="O2" s="12"/>
      <c r="P2" s="12"/>
    </row>
    <row r="3" spans="1:20" ht="15.75">
      <c r="A3" s="12"/>
      <c r="B3" s="12"/>
      <c r="C3" s="12"/>
      <c r="D3" s="12"/>
      <c r="E3" s="12"/>
      <c r="F3" s="12"/>
      <c r="G3" s="86"/>
      <c r="H3" s="12"/>
      <c r="I3" s="12"/>
      <c r="J3" s="12"/>
      <c r="K3" s="104" t="s">
        <v>25</v>
      </c>
      <c r="L3" s="104"/>
      <c r="M3" s="104"/>
      <c r="N3" s="104"/>
      <c r="O3" s="104"/>
      <c r="P3" s="104"/>
    </row>
    <row r="4" spans="1:20" ht="44.25" customHeight="1">
      <c r="A4" s="12"/>
      <c r="B4" s="12"/>
      <c r="C4" s="12"/>
      <c r="D4" s="12"/>
      <c r="E4" s="12"/>
      <c r="F4" s="12"/>
      <c r="G4" s="86"/>
      <c r="H4" s="12"/>
      <c r="I4" s="12"/>
      <c r="J4" s="12"/>
      <c r="K4" s="104"/>
      <c r="L4" s="104"/>
      <c r="M4" s="104"/>
      <c r="N4" s="104"/>
      <c r="O4" s="104"/>
      <c r="P4" s="104"/>
    </row>
    <row r="5" spans="1:20" ht="15.75" hidden="1">
      <c r="A5" s="12"/>
      <c r="B5" s="12"/>
      <c r="C5" s="12"/>
      <c r="D5" s="12"/>
      <c r="E5" s="12"/>
      <c r="F5" s="12"/>
      <c r="G5" s="86"/>
      <c r="H5" s="12"/>
      <c r="I5" s="12"/>
      <c r="J5" s="12"/>
      <c r="K5" s="12"/>
      <c r="L5" s="12"/>
      <c r="M5" s="12"/>
      <c r="N5" s="12"/>
      <c r="O5" s="12"/>
      <c r="P5" s="12"/>
    </row>
    <row r="6" spans="1:20" ht="15.75" hidden="1">
      <c r="A6" s="12"/>
      <c r="B6" s="12"/>
      <c r="C6" s="12"/>
      <c r="D6" s="12"/>
      <c r="E6" s="12"/>
      <c r="F6" s="12"/>
      <c r="G6" s="86"/>
      <c r="H6" s="12"/>
      <c r="I6" s="12"/>
      <c r="J6" s="12"/>
      <c r="K6" s="12"/>
      <c r="L6" s="12"/>
      <c r="M6" s="12"/>
      <c r="N6" s="12"/>
      <c r="O6" s="12"/>
      <c r="P6" s="12"/>
    </row>
    <row r="7" spans="1:20" ht="15.75">
      <c r="A7" s="109" t="s">
        <v>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20" ht="15.75">
      <c r="A8" s="110" t="s">
        <v>37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1:20" ht="15.75">
      <c r="A9" s="12"/>
      <c r="B9" s="12"/>
      <c r="C9" s="12"/>
      <c r="D9" s="12"/>
      <c r="E9" s="12"/>
      <c r="F9" s="12"/>
      <c r="G9" s="86"/>
      <c r="H9" s="12"/>
      <c r="I9" s="12"/>
      <c r="J9" s="12"/>
      <c r="K9" s="12"/>
      <c r="L9" s="12"/>
      <c r="M9" s="12"/>
      <c r="N9" s="12"/>
      <c r="O9" s="12"/>
      <c r="P9" s="12"/>
    </row>
    <row r="10" spans="1:20" ht="15.75" customHeight="1">
      <c r="A10" s="114" t="s">
        <v>18</v>
      </c>
      <c r="B10" s="99" t="s">
        <v>5</v>
      </c>
      <c r="C10" s="106" t="s">
        <v>16</v>
      </c>
      <c r="D10" s="107"/>
      <c r="E10" s="107"/>
      <c r="F10" s="107"/>
      <c r="G10" s="107"/>
      <c r="H10" s="108"/>
      <c r="I10" s="106" t="s">
        <v>20</v>
      </c>
      <c r="J10" s="107"/>
      <c r="K10" s="107"/>
      <c r="L10" s="107"/>
      <c r="M10" s="107"/>
      <c r="N10" s="107"/>
      <c r="O10" s="107"/>
      <c r="P10" s="108"/>
    </row>
    <row r="11" spans="1:20" ht="15.75">
      <c r="A11" s="114"/>
      <c r="B11" s="100"/>
      <c r="C11" s="99" t="s">
        <v>17</v>
      </c>
      <c r="D11" s="111" t="s">
        <v>2</v>
      </c>
      <c r="E11" s="112"/>
      <c r="F11" s="112"/>
      <c r="G11" s="112"/>
      <c r="H11" s="113"/>
      <c r="I11" s="99" t="s">
        <v>19</v>
      </c>
      <c r="J11" s="115" t="s">
        <v>3</v>
      </c>
      <c r="K11" s="99" t="s">
        <v>21</v>
      </c>
      <c r="L11" s="106" t="s">
        <v>22</v>
      </c>
      <c r="M11" s="107"/>
      <c r="N11" s="107"/>
      <c r="O11" s="107"/>
      <c r="P11" s="108"/>
      <c r="Q11" s="8"/>
      <c r="R11" s="8"/>
    </row>
    <row r="12" spans="1:20" ht="105" customHeight="1">
      <c r="A12" s="114"/>
      <c r="B12" s="101"/>
      <c r="C12" s="101"/>
      <c r="D12" s="13" t="s">
        <v>0</v>
      </c>
      <c r="E12" s="13" t="s">
        <v>1</v>
      </c>
      <c r="F12" s="13" t="s">
        <v>41</v>
      </c>
      <c r="G12" s="83" t="s">
        <v>26</v>
      </c>
      <c r="H12" s="13" t="s">
        <v>27</v>
      </c>
      <c r="I12" s="101"/>
      <c r="J12" s="116"/>
      <c r="K12" s="101"/>
      <c r="L12" s="13" t="s">
        <v>4</v>
      </c>
      <c r="M12" s="13" t="s">
        <v>1</v>
      </c>
      <c r="N12" s="13" t="s">
        <v>41</v>
      </c>
      <c r="O12" s="13" t="s">
        <v>26</v>
      </c>
      <c r="P12" s="13" t="s">
        <v>27</v>
      </c>
      <c r="Q12" s="9"/>
      <c r="R12" s="9"/>
      <c r="S12" s="9"/>
      <c r="T12" s="9"/>
    </row>
    <row r="13" spans="1:20" ht="15.75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8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  <c r="O13" s="14">
        <v>15</v>
      </c>
      <c r="P13" s="14">
        <v>16</v>
      </c>
      <c r="Q13" s="9"/>
      <c r="R13" s="9"/>
      <c r="S13" s="9"/>
      <c r="T13" s="9"/>
    </row>
    <row r="14" spans="1:20" ht="57" customHeight="1" thickBot="1">
      <c r="A14" s="52" t="s">
        <v>40</v>
      </c>
      <c r="B14" s="53"/>
      <c r="C14" s="33">
        <f t="shared" ref="C14:C23" si="0">SUM(D14:H14)</f>
        <v>294224.90000000002</v>
      </c>
      <c r="D14" s="16">
        <v>37861</v>
      </c>
      <c r="E14" s="16">
        <v>37525.599999999999</v>
      </c>
      <c r="F14" s="16">
        <v>99566.8</v>
      </c>
      <c r="G14" s="87">
        <f>G39+G89</f>
        <v>81895.700000000012</v>
      </c>
      <c r="H14" s="16">
        <v>37375.800000000003</v>
      </c>
      <c r="I14" s="15"/>
      <c r="J14" s="14"/>
      <c r="K14" s="14"/>
      <c r="L14" s="14"/>
      <c r="M14" s="14"/>
      <c r="N14" s="14"/>
      <c r="O14" s="14"/>
      <c r="P14" s="14"/>
      <c r="Q14" s="9"/>
      <c r="R14" s="9"/>
      <c r="S14" s="9"/>
      <c r="T14" s="9"/>
    </row>
    <row r="15" spans="1:20" ht="22.5" customHeight="1" thickBot="1">
      <c r="A15" s="60" t="s">
        <v>8</v>
      </c>
      <c r="B15" s="63"/>
      <c r="C15" s="48">
        <f t="shared" si="0"/>
        <v>335.2</v>
      </c>
      <c r="D15" s="16">
        <v>335.2</v>
      </c>
      <c r="E15" s="35">
        <v>0</v>
      </c>
      <c r="F15" s="16">
        <v>0</v>
      </c>
      <c r="G15" s="87">
        <v>0</v>
      </c>
      <c r="H15" s="17">
        <v>0</v>
      </c>
      <c r="I15" s="14"/>
      <c r="J15" s="14"/>
      <c r="K15" s="14"/>
      <c r="L15" s="14"/>
      <c r="M15" s="14"/>
      <c r="N15" s="14"/>
      <c r="O15" s="14"/>
      <c r="P15" s="14"/>
      <c r="Q15" s="9"/>
      <c r="R15" s="9"/>
      <c r="S15" s="9"/>
      <c r="T15" s="9"/>
    </row>
    <row r="16" spans="1:20" ht="18" customHeight="1" thickBot="1">
      <c r="A16" s="60" t="s">
        <v>23</v>
      </c>
      <c r="B16" s="82"/>
      <c r="C16" s="50">
        <f t="shared" si="0"/>
        <v>101930.4</v>
      </c>
      <c r="D16" s="34">
        <v>0</v>
      </c>
      <c r="E16" s="17">
        <v>0</v>
      </c>
      <c r="F16" s="50">
        <v>60016.5</v>
      </c>
      <c r="G16" s="87">
        <f>G41</f>
        <v>41913.9</v>
      </c>
      <c r="H16" s="17">
        <v>0</v>
      </c>
      <c r="I16" s="14"/>
      <c r="J16" s="14"/>
      <c r="K16" s="14"/>
      <c r="L16" s="14"/>
      <c r="M16" s="14"/>
      <c r="N16" s="14"/>
      <c r="O16" s="14"/>
      <c r="P16" s="14"/>
      <c r="Q16" s="9"/>
      <c r="R16" s="9"/>
      <c r="S16" s="9"/>
      <c r="T16" s="9"/>
    </row>
    <row r="17" spans="1:20" ht="18" customHeight="1">
      <c r="A17" s="57" t="s">
        <v>7</v>
      </c>
      <c r="B17" s="64"/>
      <c r="C17" s="48">
        <f t="shared" si="0"/>
        <v>189522.2</v>
      </c>
      <c r="D17" s="16">
        <v>37525.800000000003</v>
      </c>
      <c r="E17" s="16">
        <v>37525.599999999999</v>
      </c>
      <c r="F17" s="16">
        <v>37989.699999999997</v>
      </c>
      <c r="G17" s="87">
        <v>39105.300000000003</v>
      </c>
      <c r="H17" s="16">
        <v>37375.800000000003</v>
      </c>
      <c r="I17" s="15"/>
      <c r="J17" s="14"/>
      <c r="K17" s="14"/>
      <c r="L17" s="14"/>
      <c r="M17" s="14"/>
      <c r="N17" s="14"/>
      <c r="O17" s="14"/>
      <c r="P17" s="14"/>
      <c r="Q17" s="9"/>
      <c r="R17" s="9"/>
      <c r="S17" s="9"/>
      <c r="T17" s="9"/>
    </row>
    <row r="18" spans="1:20" ht="18.75" customHeight="1">
      <c r="A18" s="58" t="s">
        <v>24</v>
      </c>
      <c r="B18" s="65"/>
      <c r="C18" s="48">
        <f t="shared" si="0"/>
        <v>2437.1</v>
      </c>
      <c r="D18" s="17">
        <v>0</v>
      </c>
      <c r="E18" s="17">
        <v>0</v>
      </c>
      <c r="F18" s="16">
        <v>1560.6</v>
      </c>
      <c r="G18" s="88">
        <v>876.5</v>
      </c>
      <c r="H18" s="17">
        <v>0</v>
      </c>
      <c r="I18" s="14"/>
      <c r="J18" s="14"/>
      <c r="K18" s="14"/>
      <c r="L18" s="14"/>
      <c r="M18" s="14"/>
      <c r="N18" s="14"/>
      <c r="O18" s="14"/>
      <c r="P18" s="14"/>
      <c r="Q18" s="9"/>
      <c r="R18" s="9"/>
      <c r="S18" s="9"/>
      <c r="T18" s="9"/>
    </row>
    <row r="19" spans="1:20" ht="33.75" customHeight="1">
      <c r="A19" s="55" t="s">
        <v>28</v>
      </c>
      <c r="B19" s="66"/>
      <c r="C19" s="49">
        <f t="shared" si="0"/>
        <v>293574.40000000002</v>
      </c>
      <c r="D19" s="18">
        <v>37760.5</v>
      </c>
      <c r="E19" s="18">
        <v>37375.599999999999</v>
      </c>
      <c r="F19" s="18">
        <v>99566.8</v>
      </c>
      <c r="G19" s="89">
        <f>G39</f>
        <v>81495.700000000012</v>
      </c>
      <c r="H19" s="18">
        <v>37375.800000000003</v>
      </c>
      <c r="I19" s="14"/>
      <c r="J19" s="14"/>
      <c r="K19" s="14"/>
      <c r="L19" s="14"/>
      <c r="M19" s="14"/>
      <c r="N19" s="14"/>
      <c r="O19" s="14"/>
      <c r="P19" s="14"/>
      <c r="Q19" s="9"/>
      <c r="R19" s="9"/>
      <c r="S19" s="9"/>
      <c r="T19" s="9"/>
    </row>
    <row r="20" spans="1:20" ht="20.25" customHeight="1">
      <c r="A20" s="59" t="s">
        <v>8</v>
      </c>
      <c r="B20" s="67"/>
      <c r="C20" s="50">
        <f t="shared" si="0"/>
        <v>335.2</v>
      </c>
      <c r="D20" s="18">
        <v>335.2</v>
      </c>
      <c r="E20" s="19">
        <v>0</v>
      </c>
      <c r="F20" s="19">
        <v>0</v>
      </c>
      <c r="G20" s="90">
        <v>0</v>
      </c>
      <c r="H20" s="19">
        <f>0+0+0+0+0+0</f>
        <v>0</v>
      </c>
      <c r="I20" s="14"/>
      <c r="J20" s="14"/>
      <c r="K20" s="14"/>
      <c r="L20" s="14"/>
      <c r="M20" s="14"/>
      <c r="N20" s="14"/>
      <c r="O20" s="14"/>
      <c r="P20" s="14"/>
      <c r="Q20" s="9"/>
      <c r="R20" s="9"/>
      <c r="S20" s="9"/>
      <c r="T20" s="9"/>
    </row>
    <row r="21" spans="1:20" ht="21.75" customHeight="1">
      <c r="A21" s="59" t="s">
        <v>23</v>
      </c>
      <c r="B21" s="67"/>
      <c r="C21" s="50">
        <f t="shared" si="0"/>
        <v>101930.4</v>
      </c>
      <c r="D21" s="19">
        <f>0+0</f>
        <v>0</v>
      </c>
      <c r="E21" s="19">
        <v>0</v>
      </c>
      <c r="F21" s="50">
        <v>60016.5</v>
      </c>
      <c r="G21" s="89">
        <f>G41</f>
        <v>41913.9</v>
      </c>
      <c r="H21" s="19">
        <f>0+0</f>
        <v>0</v>
      </c>
      <c r="I21" s="14"/>
      <c r="J21" s="14"/>
      <c r="K21" s="14"/>
      <c r="L21" s="14"/>
      <c r="M21" s="14"/>
      <c r="N21" s="14"/>
      <c r="O21" s="14"/>
      <c r="P21" s="14"/>
      <c r="Q21" s="9"/>
      <c r="R21" s="9"/>
      <c r="S21" s="9"/>
      <c r="T21" s="9"/>
    </row>
    <row r="22" spans="1:20" ht="18.75" customHeight="1">
      <c r="A22" s="59" t="s">
        <v>7</v>
      </c>
      <c r="B22" s="67"/>
      <c r="C22" s="50">
        <f t="shared" si="0"/>
        <v>188871.7</v>
      </c>
      <c r="D22" s="18">
        <v>37425.300000000003</v>
      </c>
      <c r="E22" s="18">
        <v>37375.599999999999</v>
      </c>
      <c r="F22" s="18">
        <v>37989.699999999997</v>
      </c>
      <c r="G22" s="89">
        <v>38705.300000000003</v>
      </c>
      <c r="H22" s="18">
        <v>37375.800000000003</v>
      </c>
      <c r="I22" s="15"/>
      <c r="J22" s="14"/>
      <c r="K22" s="14"/>
      <c r="L22" s="14"/>
      <c r="M22" s="14"/>
      <c r="N22" s="14"/>
      <c r="O22" s="14"/>
      <c r="P22" s="14"/>
      <c r="Q22" s="9"/>
      <c r="R22" s="9"/>
      <c r="S22" s="9"/>
      <c r="T22" s="9"/>
    </row>
    <row r="23" spans="1:20" ht="21" customHeight="1">
      <c r="A23" s="59" t="s">
        <v>24</v>
      </c>
      <c r="B23" s="67"/>
      <c r="C23" s="50">
        <f t="shared" si="0"/>
        <v>2437.1</v>
      </c>
      <c r="D23" s="19">
        <f t="shared" ref="D23:D28" si="1">0+0</f>
        <v>0</v>
      </c>
      <c r="E23" s="19">
        <v>0</v>
      </c>
      <c r="F23" s="18">
        <v>1560.6</v>
      </c>
      <c r="G23" s="89">
        <f>G48+G88</f>
        <v>876.5</v>
      </c>
      <c r="H23" s="19">
        <f t="shared" ref="H23:H28" si="2">0+0</f>
        <v>0</v>
      </c>
      <c r="I23" s="14"/>
      <c r="J23" s="14"/>
      <c r="K23" s="14"/>
      <c r="L23" s="14"/>
      <c r="M23" s="14"/>
      <c r="N23" s="14"/>
      <c r="O23" s="14"/>
      <c r="P23" s="14"/>
      <c r="Q23" s="9"/>
      <c r="R23" s="9"/>
      <c r="S23" s="9"/>
      <c r="T23" s="9"/>
    </row>
    <row r="24" spans="1:20" ht="36.75" customHeight="1" thickBot="1">
      <c r="A24" s="56" t="s">
        <v>68</v>
      </c>
      <c r="B24" s="68"/>
      <c r="C24" s="49">
        <v>0</v>
      </c>
      <c r="D24" s="19">
        <f t="shared" si="1"/>
        <v>0</v>
      </c>
      <c r="E24" s="18">
        <v>0</v>
      </c>
      <c r="F24" s="19">
        <v>0</v>
      </c>
      <c r="G24" s="90">
        <f t="shared" ref="G24:G28" si="3">0+0</f>
        <v>0</v>
      </c>
      <c r="H24" s="19">
        <f t="shared" si="2"/>
        <v>0</v>
      </c>
      <c r="I24" s="14"/>
      <c r="J24" s="14"/>
      <c r="K24" s="14"/>
      <c r="L24" s="14"/>
      <c r="M24" s="14"/>
      <c r="N24" s="14"/>
      <c r="O24" s="14"/>
      <c r="P24" s="14"/>
      <c r="Q24" s="9"/>
      <c r="R24" s="9"/>
      <c r="S24" s="9"/>
      <c r="T24" s="9"/>
    </row>
    <row r="25" spans="1:20" ht="15.75">
      <c r="A25" s="61" t="s">
        <v>8</v>
      </c>
      <c r="B25" s="69"/>
      <c r="C25" s="51">
        <f>0+0</f>
        <v>0</v>
      </c>
      <c r="D25" s="19">
        <f t="shared" si="1"/>
        <v>0</v>
      </c>
      <c r="E25" s="19">
        <v>0</v>
      </c>
      <c r="F25" s="19">
        <v>0</v>
      </c>
      <c r="G25" s="90">
        <f t="shared" si="3"/>
        <v>0</v>
      </c>
      <c r="H25" s="19">
        <f t="shared" si="2"/>
        <v>0</v>
      </c>
      <c r="I25" s="14"/>
      <c r="J25" s="14"/>
      <c r="K25" s="14"/>
      <c r="L25" s="14"/>
      <c r="M25" s="14"/>
      <c r="N25" s="14"/>
      <c r="O25" s="14"/>
      <c r="P25" s="14"/>
      <c r="Q25" s="9"/>
      <c r="R25" s="9"/>
      <c r="S25" s="9"/>
      <c r="T25" s="9"/>
    </row>
    <row r="26" spans="1:20" ht="15.75">
      <c r="A26" s="59" t="s">
        <v>23</v>
      </c>
      <c r="B26" s="67"/>
      <c r="C26" s="51">
        <f>0+0</f>
        <v>0</v>
      </c>
      <c r="D26" s="19">
        <f t="shared" si="1"/>
        <v>0</v>
      </c>
      <c r="E26" s="19">
        <f>0+0</f>
        <v>0</v>
      </c>
      <c r="F26" s="19">
        <f>0+0</f>
        <v>0</v>
      </c>
      <c r="G26" s="90">
        <f t="shared" si="3"/>
        <v>0</v>
      </c>
      <c r="H26" s="19">
        <f t="shared" si="2"/>
        <v>0</v>
      </c>
      <c r="I26" s="14"/>
      <c r="J26" s="14"/>
      <c r="K26" s="14"/>
      <c r="L26" s="14"/>
      <c r="M26" s="14"/>
      <c r="N26" s="14"/>
      <c r="O26" s="14"/>
      <c r="P26" s="14"/>
      <c r="Q26" s="9"/>
      <c r="R26" s="9"/>
      <c r="S26" s="9"/>
      <c r="T26" s="9"/>
    </row>
    <row r="27" spans="1:20" ht="15.75">
      <c r="A27" s="59" t="s">
        <v>7</v>
      </c>
      <c r="B27" s="67"/>
      <c r="C27" s="49">
        <v>0</v>
      </c>
      <c r="D27" s="19">
        <f t="shared" si="1"/>
        <v>0</v>
      </c>
      <c r="E27" s="18">
        <v>0</v>
      </c>
      <c r="F27" s="19">
        <v>0</v>
      </c>
      <c r="G27" s="90">
        <f t="shared" si="3"/>
        <v>0</v>
      </c>
      <c r="H27" s="19">
        <f t="shared" si="2"/>
        <v>0</v>
      </c>
      <c r="I27" s="14"/>
      <c r="J27" s="14"/>
      <c r="K27" s="14"/>
      <c r="L27" s="14"/>
      <c r="M27" s="14"/>
      <c r="N27" s="14"/>
      <c r="O27" s="14"/>
      <c r="P27" s="14"/>
      <c r="Q27" s="9"/>
      <c r="R27" s="9"/>
      <c r="S27" s="9"/>
      <c r="T27" s="9"/>
    </row>
    <row r="28" spans="1:20" ht="16.5" thickBot="1">
      <c r="A28" s="62" t="s">
        <v>24</v>
      </c>
      <c r="B28" s="70"/>
      <c r="C28" s="51">
        <f>0+0</f>
        <v>0</v>
      </c>
      <c r="D28" s="19">
        <f t="shared" si="1"/>
        <v>0</v>
      </c>
      <c r="E28" s="19"/>
      <c r="F28" s="19">
        <v>0</v>
      </c>
      <c r="G28" s="90">
        <f t="shared" si="3"/>
        <v>0</v>
      </c>
      <c r="H28" s="19">
        <f t="shared" si="2"/>
        <v>0</v>
      </c>
      <c r="I28" s="14"/>
      <c r="J28" s="14"/>
      <c r="K28" s="14"/>
      <c r="L28" s="14"/>
      <c r="M28" s="14"/>
      <c r="N28" s="14"/>
      <c r="O28" s="14"/>
      <c r="P28" s="14"/>
      <c r="Q28" s="9"/>
      <c r="R28" s="9"/>
      <c r="S28" s="9"/>
      <c r="T28" s="9"/>
    </row>
    <row r="29" spans="1:20" ht="33" customHeight="1">
      <c r="A29" s="54" t="s">
        <v>70</v>
      </c>
      <c r="B29" s="100" t="s">
        <v>38</v>
      </c>
      <c r="C29" s="22">
        <v>0</v>
      </c>
      <c r="D29" s="23">
        <f t="shared" ref="D29:H29" si="4">D30+D31+D32+D33</f>
        <v>0</v>
      </c>
      <c r="E29" s="22">
        <v>0</v>
      </c>
      <c r="F29" s="23">
        <v>0</v>
      </c>
      <c r="G29" s="91">
        <f t="shared" si="4"/>
        <v>0</v>
      </c>
      <c r="H29" s="23">
        <f t="shared" si="4"/>
        <v>0</v>
      </c>
      <c r="I29" s="99" t="s">
        <v>42</v>
      </c>
      <c r="J29" s="99" t="s">
        <v>43</v>
      </c>
      <c r="K29" s="99">
        <v>54.628999999999998</v>
      </c>
      <c r="L29" s="99">
        <v>0</v>
      </c>
      <c r="M29" s="99">
        <v>36.323999999999998</v>
      </c>
      <c r="N29" s="99">
        <v>0</v>
      </c>
      <c r="O29" s="99">
        <v>0</v>
      </c>
      <c r="P29" s="99">
        <v>0</v>
      </c>
      <c r="Q29" s="9"/>
      <c r="R29" s="9"/>
      <c r="S29" s="9"/>
      <c r="T29" s="9"/>
    </row>
    <row r="30" spans="1:20" ht="21.75" customHeight="1">
      <c r="A30" s="24" t="s">
        <v>8</v>
      </c>
      <c r="B30" s="100"/>
      <c r="C30" s="20">
        <f>D30+G30+H30</f>
        <v>0</v>
      </c>
      <c r="D30" s="20">
        <v>0</v>
      </c>
      <c r="E30" s="20">
        <v>0</v>
      </c>
      <c r="F30" s="20">
        <v>0</v>
      </c>
      <c r="G30" s="92">
        <v>0</v>
      </c>
      <c r="H30" s="20">
        <v>0</v>
      </c>
      <c r="I30" s="100"/>
      <c r="J30" s="100"/>
      <c r="K30" s="100"/>
      <c r="L30" s="100"/>
      <c r="M30" s="100"/>
      <c r="N30" s="100"/>
      <c r="O30" s="100"/>
      <c r="P30" s="100"/>
      <c r="Q30" s="9"/>
      <c r="R30" s="9"/>
      <c r="S30" s="9"/>
      <c r="T30" s="9"/>
    </row>
    <row r="31" spans="1:20" ht="18" customHeight="1">
      <c r="A31" s="24" t="s">
        <v>23</v>
      </c>
      <c r="B31" s="100"/>
      <c r="C31" s="20">
        <f>D31+G31+H31</f>
        <v>0</v>
      </c>
      <c r="D31" s="20">
        <v>0</v>
      </c>
      <c r="E31" s="20">
        <v>0</v>
      </c>
      <c r="F31" s="20">
        <v>0</v>
      </c>
      <c r="G31" s="92">
        <v>0</v>
      </c>
      <c r="H31" s="20">
        <v>0</v>
      </c>
      <c r="I31" s="100"/>
      <c r="J31" s="100"/>
      <c r="K31" s="100"/>
      <c r="L31" s="100"/>
      <c r="M31" s="100"/>
      <c r="N31" s="100"/>
      <c r="O31" s="100"/>
      <c r="P31" s="100"/>
      <c r="Q31" s="9"/>
      <c r="R31" s="9"/>
      <c r="S31" s="9"/>
      <c r="T31" s="9"/>
    </row>
    <row r="32" spans="1:20" ht="24.75" customHeight="1">
      <c r="A32" s="24" t="s">
        <v>7</v>
      </c>
      <c r="B32" s="100"/>
      <c r="C32" s="15">
        <v>0</v>
      </c>
      <c r="D32" s="20">
        <v>0</v>
      </c>
      <c r="E32" s="15">
        <v>0</v>
      </c>
      <c r="F32" s="20">
        <v>0</v>
      </c>
      <c r="G32" s="92">
        <v>0</v>
      </c>
      <c r="H32" s="20">
        <v>0</v>
      </c>
      <c r="I32" s="100"/>
      <c r="J32" s="100"/>
      <c r="K32" s="100"/>
      <c r="L32" s="100"/>
      <c r="M32" s="100"/>
      <c r="N32" s="100"/>
      <c r="O32" s="100"/>
      <c r="P32" s="100"/>
      <c r="Q32" s="9"/>
      <c r="R32" s="9"/>
      <c r="S32" s="9"/>
      <c r="T32" s="9"/>
    </row>
    <row r="33" spans="1:20" ht="40.5" customHeight="1">
      <c r="A33" s="24" t="s">
        <v>24</v>
      </c>
      <c r="B33" s="101"/>
      <c r="C33" s="20">
        <f t="shared" ref="C33" si="5">D33+G33+H33</f>
        <v>0</v>
      </c>
      <c r="D33" s="20">
        <v>0</v>
      </c>
      <c r="E33" s="20">
        <v>0</v>
      </c>
      <c r="F33" s="20">
        <v>0</v>
      </c>
      <c r="G33" s="92">
        <v>0</v>
      </c>
      <c r="H33" s="20">
        <v>0</v>
      </c>
      <c r="I33" s="101"/>
      <c r="J33" s="101"/>
      <c r="K33" s="101"/>
      <c r="L33" s="101"/>
      <c r="M33" s="101"/>
      <c r="N33" s="101"/>
      <c r="O33" s="101"/>
      <c r="P33" s="101"/>
      <c r="Q33" s="9"/>
      <c r="R33" s="9"/>
      <c r="S33" s="9"/>
      <c r="T33" s="9"/>
    </row>
    <row r="34" spans="1:20" ht="57.75" customHeight="1">
      <c r="A34" s="21" t="s">
        <v>44</v>
      </c>
      <c r="B34" s="99" t="s">
        <v>38</v>
      </c>
      <c r="C34" s="13">
        <f>D34+G34+H34</f>
        <v>0</v>
      </c>
      <c r="D34" s="13">
        <f t="shared" ref="D34:H34" si="6">D35+D36+D37+D38</f>
        <v>0</v>
      </c>
      <c r="E34" s="13">
        <v>0</v>
      </c>
      <c r="F34" s="13">
        <v>0</v>
      </c>
      <c r="G34" s="83">
        <f t="shared" si="6"/>
        <v>0</v>
      </c>
      <c r="H34" s="13">
        <f t="shared" si="6"/>
        <v>0</v>
      </c>
      <c r="I34" s="99" t="s">
        <v>30</v>
      </c>
      <c r="J34" s="99" t="s">
        <v>15</v>
      </c>
      <c r="K34" s="99">
        <v>0</v>
      </c>
      <c r="L34" s="99">
        <v>1</v>
      </c>
      <c r="M34" s="99">
        <v>1</v>
      </c>
      <c r="N34" s="99">
        <v>1</v>
      </c>
      <c r="O34" s="99">
        <v>0</v>
      </c>
      <c r="P34" s="99">
        <v>0</v>
      </c>
      <c r="Q34" s="9"/>
      <c r="R34" s="9"/>
      <c r="S34" s="9"/>
      <c r="T34" s="9"/>
    </row>
    <row r="35" spans="1:20" ht="15.75">
      <c r="A35" s="24" t="s">
        <v>8</v>
      </c>
      <c r="B35" s="100"/>
      <c r="C35" s="14">
        <f>D35+G35+H35</f>
        <v>0</v>
      </c>
      <c r="D35" s="14">
        <v>0</v>
      </c>
      <c r="E35" s="14">
        <v>0</v>
      </c>
      <c r="F35" s="14">
        <v>0</v>
      </c>
      <c r="G35" s="84">
        <v>0</v>
      </c>
      <c r="H35" s="14">
        <v>0</v>
      </c>
      <c r="I35" s="100"/>
      <c r="J35" s="100"/>
      <c r="K35" s="100"/>
      <c r="L35" s="100"/>
      <c r="M35" s="100"/>
      <c r="N35" s="100"/>
      <c r="O35" s="100"/>
      <c r="P35" s="100"/>
      <c r="Q35" s="9"/>
      <c r="R35" s="9"/>
      <c r="S35" s="9"/>
      <c r="T35" s="9"/>
    </row>
    <row r="36" spans="1:20" ht="15.75">
      <c r="A36" s="24" t="s">
        <v>23</v>
      </c>
      <c r="B36" s="100"/>
      <c r="C36" s="14">
        <f t="shared" ref="C36:C38" si="7">D36+G36+H36</f>
        <v>0</v>
      </c>
      <c r="D36" s="14">
        <v>0</v>
      </c>
      <c r="E36" s="14">
        <v>0</v>
      </c>
      <c r="F36" s="14">
        <v>0</v>
      </c>
      <c r="G36" s="84">
        <v>0</v>
      </c>
      <c r="H36" s="14">
        <v>0</v>
      </c>
      <c r="I36" s="100"/>
      <c r="J36" s="100"/>
      <c r="K36" s="100"/>
      <c r="L36" s="100"/>
      <c r="M36" s="100"/>
      <c r="N36" s="100"/>
      <c r="O36" s="100"/>
      <c r="P36" s="100"/>
      <c r="Q36" s="9"/>
      <c r="R36" s="9"/>
      <c r="S36" s="9"/>
      <c r="T36" s="9"/>
    </row>
    <row r="37" spans="1:20" ht="15.75">
      <c r="A37" s="24" t="s">
        <v>7</v>
      </c>
      <c r="B37" s="100"/>
      <c r="C37" s="14">
        <f t="shared" si="7"/>
        <v>0</v>
      </c>
      <c r="D37" s="14">
        <v>0</v>
      </c>
      <c r="E37" s="14">
        <v>0</v>
      </c>
      <c r="F37" s="14">
        <v>0</v>
      </c>
      <c r="G37" s="84">
        <v>0</v>
      </c>
      <c r="H37" s="14">
        <v>0</v>
      </c>
      <c r="I37" s="100"/>
      <c r="J37" s="100"/>
      <c r="K37" s="100"/>
      <c r="L37" s="100"/>
      <c r="M37" s="100"/>
      <c r="N37" s="100"/>
      <c r="O37" s="100"/>
      <c r="P37" s="100"/>
      <c r="Q37" s="9"/>
      <c r="R37" s="9"/>
      <c r="S37" s="9"/>
      <c r="T37" s="9"/>
    </row>
    <row r="38" spans="1:20" ht="27" customHeight="1">
      <c r="A38" s="24" t="s">
        <v>24</v>
      </c>
      <c r="B38" s="101"/>
      <c r="C38" s="14">
        <f t="shared" si="7"/>
        <v>0</v>
      </c>
      <c r="D38" s="14">
        <v>0</v>
      </c>
      <c r="E38" s="14">
        <v>0</v>
      </c>
      <c r="F38" s="14">
        <v>0</v>
      </c>
      <c r="G38" s="84">
        <v>0</v>
      </c>
      <c r="H38" s="14">
        <v>0</v>
      </c>
      <c r="I38" s="101"/>
      <c r="J38" s="101"/>
      <c r="K38" s="101"/>
      <c r="L38" s="101"/>
      <c r="M38" s="101"/>
      <c r="N38" s="101"/>
      <c r="O38" s="101"/>
      <c r="P38" s="101"/>
      <c r="Q38" s="9"/>
      <c r="R38" s="9"/>
      <c r="S38" s="9"/>
      <c r="T38" s="9"/>
    </row>
    <row r="39" spans="1:20" ht="84.75" customHeight="1">
      <c r="A39" s="47" t="s">
        <v>45</v>
      </c>
      <c r="B39" s="71"/>
      <c r="C39" s="49">
        <f>SUM(D39:H39)</f>
        <v>293574.40000000002</v>
      </c>
      <c r="D39" s="18">
        <v>37760.5</v>
      </c>
      <c r="E39" s="18">
        <v>37375.599999999999</v>
      </c>
      <c r="F39" s="18">
        <v>99566.8</v>
      </c>
      <c r="G39" s="89">
        <f>G41+G42+G43</f>
        <v>81495.700000000012</v>
      </c>
      <c r="H39" s="18">
        <v>37375.800000000003</v>
      </c>
      <c r="I39" s="25"/>
      <c r="J39" s="14"/>
      <c r="K39" s="14"/>
      <c r="L39" s="14"/>
      <c r="M39" s="14"/>
      <c r="N39" s="14"/>
      <c r="O39" s="14"/>
      <c r="P39" s="14"/>
    </row>
    <row r="40" spans="1:20" ht="15.75">
      <c r="A40" s="42" t="s">
        <v>8</v>
      </c>
      <c r="B40" s="21"/>
      <c r="C40" s="15">
        <f>D40+G40+H40</f>
        <v>335.2</v>
      </c>
      <c r="D40" s="18">
        <f>D45+D50+D65</f>
        <v>335.2</v>
      </c>
      <c r="E40" s="19">
        <v>0</v>
      </c>
      <c r="F40" s="19">
        <v>0</v>
      </c>
      <c r="G40" s="90">
        <f>G45+G50+G65</f>
        <v>0</v>
      </c>
      <c r="H40" s="19">
        <f>H45+H50+H65</f>
        <v>0</v>
      </c>
      <c r="I40" s="25"/>
      <c r="J40" s="14"/>
      <c r="K40" s="14"/>
      <c r="L40" s="14"/>
      <c r="M40" s="14"/>
      <c r="N40" s="14"/>
      <c r="O40" s="14"/>
      <c r="P40" s="14"/>
    </row>
    <row r="41" spans="1:20" ht="15.75">
      <c r="A41" s="42" t="s">
        <v>23</v>
      </c>
      <c r="B41" s="21"/>
      <c r="C41" s="50">
        <f>SUM(D41:H41)</f>
        <v>101930.4</v>
      </c>
      <c r="D41" s="19">
        <f>D46+D51+D66</f>
        <v>0</v>
      </c>
      <c r="E41" s="19">
        <v>0</v>
      </c>
      <c r="F41" s="50">
        <v>60016.5</v>
      </c>
      <c r="G41" s="98">
        <v>41913.9</v>
      </c>
      <c r="H41" s="19">
        <f>H46+H51+H66</f>
        <v>0</v>
      </c>
      <c r="I41" s="25"/>
      <c r="J41" s="14"/>
      <c r="K41" s="14"/>
      <c r="L41" s="14"/>
      <c r="M41" s="14"/>
      <c r="N41" s="14"/>
      <c r="O41" s="14"/>
      <c r="P41" s="14"/>
    </row>
    <row r="42" spans="1:20" ht="15.75">
      <c r="A42" s="42" t="s">
        <v>7</v>
      </c>
      <c r="B42" s="21"/>
      <c r="C42" s="15">
        <f>SUM(D42:H42)</f>
        <v>188871.7</v>
      </c>
      <c r="D42" s="18">
        <f>D47+D52+D67</f>
        <v>37425.300000000003</v>
      </c>
      <c r="E42" s="18">
        <v>37375.599999999999</v>
      </c>
      <c r="F42" s="18">
        <v>37989.699999999997</v>
      </c>
      <c r="G42" s="89">
        <v>38705.300000000003</v>
      </c>
      <c r="H42" s="18">
        <v>37375.800000000003</v>
      </c>
      <c r="I42" s="25"/>
      <c r="J42" s="14"/>
      <c r="K42" s="14"/>
      <c r="L42" s="14"/>
      <c r="M42" s="14"/>
      <c r="N42" s="14"/>
      <c r="O42" s="14"/>
      <c r="P42" s="14"/>
    </row>
    <row r="43" spans="1:20" ht="15.75">
      <c r="A43" s="42" t="s">
        <v>24</v>
      </c>
      <c r="B43" s="21"/>
      <c r="C43" s="15">
        <f>SUM(D43:H43)</f>
        <v>2437.1</v>
      </c>
      <c r="D43" s="19">
        <f>D48+D53+D68</f>
        <v>0</v>
      </c>
      <c r="E43" s="19">
        <v>0</v>
      </c>
      <c r="F43" s="18">
        <v>1560.6</v>
      </c>
      <c r="G43" s="89">
        <v>876.5</v>
      </c>
      <c r="H43" s="19">
        <f>H48+H53+H68</f>
        <v>0</v>
      </c>
      <c r="I43" s="25"/>
      <c r="J43" s="14"/>
      <c r="K43" s="14"/>
      <c r="L43" s="14"/>
      <c r="M43" s="14"/>
      <c r="N43" s="14"/>
      <c r="O43" s="14"/>
      <c r="P43" s="14"/>
    </row>
    <row r="44" spans="1:20" ht="57.75" customHeight="1">
      <c r="A44" s="21" t="s">
        <v>46</v>
      </c>
      <c r="B44" s="99" t="s">
        <v>38</v>
      </c>
      <c r="C44" s="13">
        <f>D44+E44+F44+G44+H44</f>
        <v>172498.3</v>
      </c>
      <c r="D44" s="13">
        <f>D45+D46+D47+D48</f>
        <v>22995.3</v>
      </c>
      <c r="E44" s="13">
        <v>37375.599999999999</v>
      </c>
      <c r="F44" s="13">
        <v>37375.800000000003</v>
      </c>
      <c r="G44" s="83">
        <v>37375.800000000003</v>
      </c>
      <c r="H44" s="13">
        <v>37375.800000000003</v>
      </c>
      <c r="I44" s="99" t="s">
        <v>32</v>
      </c>
      <c r="J44" s="99" t="s">
        <v>43</v>
      </c>
      <c r="K44" s="99">
        <v>226.64599999999999</v>
      </c>
      <c r="L44" s="99">
        <v>226.64599999999999</v>
      </c>
      <c r="M44" s="99">
        <v>226.64599999999999</v>
      </c>
      <c r="N44" s="99">
        <v>226.64599999999999</v>
      </c>
      <c r="O44" s="99">
        <v>226.64599999999999</v>
      </c>
      <c r="P44" s="99">
        <v>226.64599999999999</v>
      </c>
    </row>
    <row r="45" spans="1:20" ht="15.75">
      <c r="A45" s="24" t="s">
        <v>8</v>
      </c>
      <c r="B45" s="100"/>
      <c r="C45" s="14">
        <f>D45+G45+H45</f>
        <v>0</v>
      </c>
      <c r="D45" s="14">
        <v>0</v>
      </c>
      <c r="E45" s="14">
        <v>0</v>
      </c>
      <c r="F45" s="14">
        <v>0</v>
      </c>
      <c r="G45" s="84">
        <v>0</v>
      </c>
      <c r="H45" s="14">
        <v>0</v>
      </c>
      <c r="I45" s="100"/>
      <c r="J45" s="100"/>
      <c r="K45" s="100"/>
      <c r="L45" s="100"/>
      <c r="M45" s="100"/>
      <c r="N45" s="100"/>
      <c r="O45" s="100"/>
      <c r="P45" s="100"/>
    </row>
    <row r="46" spans="1:20" ht="15.75">
      <c r="A46" s="24" t="s">
        <v>23</v>
      </c>
      <c r="B46" s="100"/>
      <c r="C46" s="14">
        <v>0</v>
      </c>
      <c r="D46" s="14">
        <v>0</v>
      </c>
      <c r="E46" s="14">
        <v>0</v>
      </c>
      <c r="F46" s="14">
        <v>0</v>
      </c>
      <c r="G46" s="84">
        <v>0</v>
      </c>
      <c r="H46" s="14">
        <v>0</v>
      </c>
      <c r="I46" s="100"/>
      <c r="J46" s="100"/>
      <c r="K46" s="100"/>
      <c r="L46" s="100"/>
      <c r="M46" s="100"/>
      <c r="N46" s="100"/>
      <c r="O46" s="100"/>
      <c r="P46" s="100"/>
    </row>
    <row r="47" spans="1:20" ht="15.75">
      <c r="A47" s="24" t="s">
        <v>7</v>
      </c>
      <c r="B47" s="100"/>
      <c r="C47" s="14">
        <f>22995.3+37375.6+37375.8+37375.8+37375.8</f>
        <v>172498.3</v>
      </c>
      <c r="D47" s="14">
        <v>22995.3</v>
      </c>
      <c r="E47" s="14">
        <v>37375.599999999999</v>
      </c>
      <c r="F47" s="14">
        <v>37375.800000000003</v>
      </c>
      <c r="G47" s="84">
        <v>37375.800000000003</v>
      </c>
      <c r="H47" s="14">
        <v>37375.800000000003</v>
      </c>
      <c r="I47" s="100"/>
      <c r="J47" s="100"/>
      <c r="K47" s="100"/>
      <c r="L47" s="100"/>
      <c r="M47" s="100"/>
      <c r="N47" s="100"/>
      <c r="O47" s="100"/>
      <c r="P47" s="100"/>
    </row>
    <row r="48" spans="1:20" ht="24" customHeight="1">
      <c r="A48" s="24" t="s">
        <v>24</v>
      </c>
      <c r="B48" s="101"/>
      <c r="C48" s="14">
        <v>0</v>
      </c>
      <c r="D48" s="14">
        <v>0</v>
      </c>
      <c r="E48" s="14">
        <v>0</v>
      </c>
      <c r="F48" s="14">
        <v>0</v>
      </c>
      <c r="G48" s="84">
        <v>0</v>
      </c>
      <c r="H48" s="14">
        <v>0</v>
      </c>
      <c r="I48" s="101"/>
      <c r="J48" s="101"/>
      <c r="K48" s="101"/>
      <c r="L48" s="101"/>
      <c r="M48" s="101"/>
      <c r="N48" s="101"/>
      <c r="O48" s="101"/>
      <c r="P48" s="101"/>
    </row>
    <row r="49" spans="1:16" ht="30" customHeight="1">
      <c r="A49" s="21" t="s">
        <v>79</v>
      </c>
      <c r="B49" s="99" t="s">
        <v>38</v>
      </c>
      <c r="C49" s="13">
        <f>SUM(C50:C53)</f>
        <v>33105.4</v>
      </c>
      <c r="D49" s="13">
        <v>14765.2</v>
      </c>
      <c r="E49" s="13">
        <v>0</v>
      </c>
      <c r="F49" s="13">
        <v>18340.2</v>
      </c>
      <c r="G49" s="83">
        <v>0</v>
      </c>
      <c r="H49" s="13">
        <v>0</v>
      </c>
      <c r="I49" s="99" t="s">
        <v>48</v>
      </c>
      <c r="J49" s="99" t="s">
        <v>43</v>
      </c>
      <c r="K49" s="99">
        <v>5.25</v>
      </c>
      <c r="L49" s="99">
        <v>4.0350000000000001</v>
      </c>
      <c r="M49" s="99">
        <v>0</v>
      </c>
      <c r="N49" s="99">
        <v>2.91</v>
      </c>
      <c r="O49" s="99">
        <v>0</v>
      </c>
      <c r="P49" s="99">
        <v>0</v>
      </c>
    </row>
    <row r="50" spans="1:16" ht="15.75">
      <c r="A50" s="24" t="s">
        <v>8</v>
      </c>
      <c r="B50" s="100"/>
      <c r="C50" s="14">
        <f>SUM(D50:H50)</f>
        <v>335.2</v>
      </c>
      <c r="D50" s="14">
        <v>335.2</v>
      </c>
      <c r="E50" s="14">
        <v>0</v>
      </c>
      <c r="F50" s="14">
        <v>0</v>
      </c>
      <c r="G50" s="84">
        <v>0</v>
      </c>
      <c r="H50" s="14">
        <v>0</v>
      </c>
      <c r="I50" s="100"/>
      <c r="J50" s="100"/>
      <c r="K50" s="100"/>
      <c r="L50" s="100"/>
      <c r="M50" s="100"/>
      <c r="N50" s="100"/>
      <c r="O50" s="100"/>
      <c r="P50" s="100"/>
    </row>
    <row r="51" spans="1:16" ht="15.75">
      <c r="A51" s="24" t="s">
        <v>23</v>
      </c>
      <c r="B51" s="100"/>
      <c r="C51" s="14">
        <f t="shared" ref="C51:C53" si="8">SUM(D51:H51)</f>
        <v>17423.2</v>
      </c>
      <c r="D51" s="14">
        <v>0</v>
      </c>
      <c r="E51" s="14">
        <v>0</v>
      </c>
      <c r="F51" s="14">
        <v>17423.2</v>
      </c>
      <c r="G51" s="84">
        <v>0</v>
      </c>
      <c r="H51" s="14">
        <v>0</v>
      </c>
      <c r="I51" s="100"/>
      <c r="J51" s="100"/>
      <c r="K51" s="100"/>
      <c r="L51" s="100"/>
      <c r="M51" s="100"/>
      <c r="N51" s="100"/>
      <c r="O51" s="100"/>
      <c r="P51" s="100"/>
    </row>
    <row r="52" spans="1:16" ht="26.25" customHeight="1">
      <c r="A52" s="24" t="s">
        <v>7</v>
      </c>
      <c r="B52" s="100"/>
      <c r="C52" s="14">
        <f t="shared" si="8"/>
        <v>15043.9</v>
      </c>
      <c r="D52" s="26">
        <v>14430</v>
      </c>
      <c r="E52" s="14">
        <v>0</v>
      </c>
      <c r="F52" s="14">
        <v>613.9</v>
      </c>
      <c r="G52" s="84">
        <v>0</v>
      </c>
      <c r="H52" s="14">
        <v>0</v>
      </c>
      <c r="I52" s="100"/>
      <c r="J52" s="100"/>
      <c r="K52" s="100"/>
      <c r="L52" s="100"/>
      <c r="M52" s="100"/>
      <c r="N52" s="100"/>
      <c r="O52" s="100"/>
      <c r="P52" s="100"/>
    </row>
    <row r="53" spans="1:16" ht="42.75" customHeight="1">
      <c r="A53" s="24" t="s">
        <v>24</v>
      </c>
      <c r="B53" s="101"/>
      <c r="C53" s="14">
        <f t="shared" si="8"/>
        <v>303.10000000000002</v>
      </c>
      <c r="D53" s="14">
        <v>0</v>
      </c>
      <c r="E53" s="14">
        <v>0</v>
      </c>
      <c r="F53" s="14">
        <v>303.10000000000002</v>
      </c>
      <c r="G53" s="84">
        <f t="shared" ref="G53" si="9">G50+G51+G52</f>
        <v>0</v>
      </c>
      <c r="H53" s="14">
        <f t="shared" ref="H53" si="10">H50+H51+H52</f>
        <v>0</v>
      </c>
      <c r="I53" s="101"/>
      <c r="J53" s="101"/>
      <c r="K53" s="101"/>
      <c r="L53" s="101"/>
      <c r="M53" s="101"/>
      <c r="N53" s="101"/>
      <c r="O53" s="101"/>
      <c r="P53" s="101"/>
    </row>
    <row r="54" spans="1:16" ht="37.5" customHeight="1">
      <c r="A54" s="73" t="s">
        <v>31</v>
      </c>
      <c r="B54" s="99" t="s">
        <v>12</v>
      </c>
      <c r="C54" s="13">
        <f>D54+G54+H54</f>
        <v>0</v>
      </c>
      <c r="D54" s="13">
        <f>D55+D56+D57+D58</f>
        <v>0</v>
      </c>
      <c r="E54" s="13">
        <v>0</v>
      </c>
      <c r="F54" s="13">
        <v>0</v>
      </c>
      <c r="G54" s="83">
        <f>G55+G56+G57+G58</f>
        <v>0</v>
      </c>
      <c r="H54" s="13">
        <f>H55+H56+H57+H58</f>
        <v>0</v>
      </c>
      <c r="I54" s="99" t="s">
        <v>49</v>
      </c>
      <c r="J54" s="37"/>
      <c r="K54" s="37"/>
      <c r="L54" s="37"/>
      <c r="M54" s="37"/>
      <c r="N54" s="37"/>
      <c r="O54" s="37"/>
      <c r="P54" s="37"/>
    </row>
    <row r="55" spans="1:16" ht="15" customHeight="1">
      <c r="A55" s="27" t="s">
        <v>8</v>
      </c>
      <c r="B55" s="100"/>
      <c r="C55" s="14">
        <f>D55+G55+H55</f>
        <v>0</v>
      </c>
      <c r="D55" s="14">
        <v>0</v>
      </c>
      <c r="E55" s="14">
        <v>0</v>
      </c>
      <c r="F55" s="14">
        <v>0</v>
      </c>
      <c r="G55" s="84">
        <v>0</v>
      </c>
      <c r="H55" s="14">
        <v>0</v>
      </c>
      <c r="I55" s="100"/>
      <c r="J55" s="37"/>
      <c r="K55" s="37"/>
      <c r="L55" s="37"/>
      <c r="M55" s="37"/>
      <c r="N55" s="37"/>
      <c r="O55" s="37"/>
      <c r="P55" s="37"/>
    </row>
    <row r="56" spans="1:16" ht="15" customHeight="1">
      <c r="A56" s="24" t="s">
        <v>23</v>
      </c>
      <c r="B56" s="100"/>
      <c r="C56" s="14">
        <f t="shared" ref="C56:C58" si="11">D56+G56+H56</f>
        <v>0</v>
      </c>
      <c r="D56" s="14">
        <v>0</v>
      </c>
      <c r="E56" s="14">
        <v>0</v>
      </c>
      <c r="F56" s="14">
        <v>0</v>
      </c>
      <c r="G56" s="84">
        <v>0</v>
      </c>
      <c r="H56" s="14">
        <v>0</v>
      </c>
      <c r="I56" s="100"/>
      <c r="J56" s="37" t="s">
        <v>15</v>
      </c>
      <c r="K56" s="37">
        <v>1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</row>
    <row r="57" spans="1:16" ht="15" customHeight="1">
      <c r="A57" s="24" t="s">
        <v>7</v>
      </c>
      <c r="B57" s="100"/>
      <c r="C57" s="14">
        <f t="shared" si="11"/>
        <v>0</v>
      </c>
      <c r="D57" s="14">
        <v>0</v>
      </c>
      <c r="E57" s="14">
        <v>0</v>
      </c>
      <c r="F57" s="14">
        <v>0</v>
      </c>
      <c r="G57" s="84">
        <v>0</v>
      </c>
      <c r="H57" s="14">
        <v>0</v>
      </c>
      <c r="I57" s="100"/>
      <c r="J57" s="37"/>
      <c r="K57" s="37"/>
      <c r="L57" s="37"/>
      <c r="M57" s="37"/>
      <c r="N57" s="37"/>
      <c r="O57" s="37"/>
      <c r="P57" s="37"/>
    </row>
    <row r="58" spans="1:16" ht="15" customHeight="1">
      <c r="A58" s="24" t="s">
        <v>24</v>
      </c>
      <c r="B58" s="101"/>
      <c r="C58" s="14">
        <f t="shared" si="11"/>
        <v>0</v>
      </c>
      <c r="D58" s="14">
        <f t="shared" ref="D58" si="12">D55+D56+D57</f>
        <v>0</v>
      </c>
      <c r="E58" s="14">
        <v>0</v>
      </c>
      <c r="F58" s="14">
        <v>0</v>
      </c>
      <c r="G58" s="84">
        <f t="shared" ref="G58:H58" si="13">G55+G56+G57</f>
        <v>0</v>
      </c>
      <c r="H58" s="14">
        <f t="shared" si="13"/>
        <v>0</v>
      </c>
      <c r="I58" s="101"/>
      <c r="J58" s="37"/>
      <c r="K58" s="37"/>
      <c r="L58" s="37"/>
      <c r="M58" s="37"/>
      <c r="N58" s="37"/>
      <c r="O58" s="37"/>
      <c r="P58" s="37"/>
    </row>
    <row r="59" spans="1:16" ht="40.5" customHeight="1">
      <c r="A59" s="73" t="s">
        <v>69</v>
      </c>
      <c r="B59" s="119" t="s">
        <v>47</v>
      </c>
      <c r="C59" s="14">
        <v>0</v>
      </c>
      <c r="D59" s="14">
        <v>0</v>
      </c>
      <c r="E59" s="14">
        <v>0</v>
      </c>
      <c r="F59" s="14">
        <v>0</v>
      </c>
      <c r="G59" s="84">
        <v>0</v>
      </c>
      <c r="H59" s="14">
        <v>0</v>
      </c>
      <c r="I59" s="102" t="s">
        <v>50</v>
      </c>
      <c r="J59" s="41" t="s">
        <v>43</v>
      </c>
      <c r="K59" s="36">
        <v>0</v>
      </c>
      <c r="L59" s="36">
        <v>2.87</v>
      </c>
      <c r="M59" s="36">
        <v>0</v>
      </c>
      <c r="N59" s="36">
        <v>0</v>
      </c>
      <c r="O59" s="36">
        <v>0</v>
      </c>
      <c r="P59" s="36">
        <v>0</v>
      </c>
    </row>
    <row r="60" spans="1:16" ht="29.25" customHeight="1">
      <c r="A60" s="24" t="s">
        <v>8</v>
      </c>
      <c r="B60" s="120"/>
      <c r="C60" s="14">
        <v>0</v>
      </c>
      <c r="D60" s="14">
        <v>0</v>
      </c>
      <c r="E60" s="14">
        <v>0</v>
      </c>
      <c r="F60" s="14">
        <v>0</v>
      </c>
      <c r="G60" s="84">
        <v>0</v>
      </c>
      <c r="H60" s="14">
        <v>0</v>
      </c>
      <c r="I60" s="103"/>
      <c r="J60" s="37"/>
      <c r="K60" s="37"/>
      <c r="L60" s="37"/>
      <c r="M60" s="37"/>
      <c r="N60" s="37"/>
      <c r="O60" s="37"/>
      <c r="P60" s="37"/>
    </row>
    <row r="61" spans="1:16" ht="15" customHeight="1">
      <c r="A61" s="28" t="s">
        <v>23</v>
      </c>
      <c r="B61" s="120"/>
      <c r="C61" s="14">
        <v>0</v>
      </c>
      <c r="D61" s="14">
        <v>0</v>
      </c>
      <c r="E61" s="14">
        <v>0</v>
      </c>
      <c r="F61" s="14">
        <v>0</v>
      </c>
      <c r="G61" s="84">
        <v>0</v>
      </c>
      <c r="H61" s="14">
        <v>0</v>
      </c>
      <c r="I61" s="39"/>
      <c r="J61" s="37"/>
      <c r="K61" s="37"/>
      <c r="L61" s="37"/>
      <c r="M61" s="37"/>
      <c r="N61" s="37"/>
      <c r="O61" s="37"/>
      <c r="P61" s="37"/>
    </row>
    <row r="62" spans="1:16" ht="15" customHeight="1">
      <c r="A62" s="24" t="s">
        <v>7</v>
      </c>
      <c r="B62" s="120"/>
      <c r="C62" s="14">
        <v>0</v>
      </c>
      <c r="D62" s="14">
        <v>0</v>
      </c>
      <c r="E62" s="14">
        <v>0</v>
      </c>
      <c r="F62" s="14">
        <v>0</v>
      </c>
      <c r="G62" s="84">
        <v>0</v>
      </c>
      <c r="H62" s="14">
        <v>0</v>
      </c>
      <c r="I62" s="40"/>
      <c r="J62" s="37"/>
      <c r="K62" s="37"/>
      <c r="L62" s="37"/>
      <c r="M62" s="37"/>
      <c r="N62" s="37"/>
      <c r="O62" s="37"/>
      <c r="P62" s="37"/>
    </row>
    <row r="63" spans="1:16" ht="15" customHeight="1">
      <c r="A63" s="24" t="s">
        <v>24</v>
      </c>
      <c r="B63" s="121"/>
      <c r="C63" s="14">
        <v>0</v>
      </c>
      <c r="D63" s="14">
        <v>0</v>
      </c>
      <c r="E63" s="14">
        <v>0</v>
      </c>
      <c r="F63" s="14">
        <v>0</v>
      </c>
      <c r="G63" s="84">
        <v>0</v>
      </c>
      <c r="H63" s="14">
        <v>0</v>
      </c>
      <c r="I63" s="29"/>
      <c r="J63" s="37"/>
      <c r="K63" s="37"/>
      <c r="L63" s="37"/>
      <c r="M63" s="37"/>
      <c r="N63" s="37"/>
      <c r="O63" s="37"/>
      <c r="P63" s="37"/>
    </row>
    <row r="64" spans="1:16" ht="34.5" customHeight="1">
      <c r="A64" s="24" t="s">
        <v>36</v>
      </c>
      <c r="B64" s="99" t="s">
        <v>12</v>
      </c>
      <c r="C64" s="13">
        <f>D64+G64+H64</f>
        <v>0</v>
      </c>
      <c r="D64" s="13">
        <f>D65+D66+D67+D68</f>
        <v>0</v>
      </c>
      <c r="E64" s="13">
        <v>0</v>
      </c>
      <c r="F64" s="13">
        <v>0</v>
      </c>
      <c r="G64" s="83">
        <f>G65+G66+G67+G68</f>
        <v>0</v>
      </c>
      <c r="H64" s="13">
        <f>H65+H66+H67+H68</f>
        <v>0</v>
      </c>
      <c r="I64" s="99" t="s">
        <v>39</v>
      </c>
      <c r="J64" s="99" t="s">
        <v>29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</row>
    <row r="65" spans="1:16" ht="15.75">
      <c r="A65" s="24" t="s">
        <v>8</v>
      </c>
      <c r="B65" s="100"/>
      <c r="C65" s="14">
        <f>D65+G65+H65</f>
        <v>0</v>
      </c>
      <c r="D65" s="14">
        <v>0</v>
      </c>
      <c r="E65" s="14">
        <v>0</v>
      </c>
      <c r="F65" s="14">
        <v>0</v>
      </c>
      <c r="G65" s="84">
        <v>0</v>
      </c>
      <c r="H65" s="14">
        <v>0</v>
      </c>
      <c r="I65" s="100"/>
      <c r="J65" s="100"/>
      <c r="K65" s="100"/>
      <c r="L65" s="100"/>
      <c r="M65" s="100"/>
      <c r="N65" s="100"/>
      <c r="O65" s="100"/>
      <c r="P65" s="100"/>
    </row>
    <row r="66" spans="1:16" ht="15.75">
      <c r="A66" s="24" t="s">
        <v>23</v>
      </c>
      <c r="B66" s="100"/>
      <c r="C66" s="14">
        <f t="shared" ref="C66:C68" si="14">D66+G66+H66</f>
        <v>0</v>
      </c>
      <c r="D66" s="14">
        <v>0</v>
      </c>
      <c r="E66" s="14">
        <v>0</v>
      </c>
      <c r="F66" s="14">
        <v>0</v>
      </c>
      <c r="G66" s="84">
        <v>0</v>
      </c>
      <c r="H66" s="14">
        <v>0</v>
      </c>
      <c r="I66" s="100"/>
      <c r="J66" s="100"/>
      <c r="K66" s="100"/>
      <c r="L66" s="100"/>
      <c r="M66" s="100"/>
      <c r="N66" s="100"/>
      <c r="O66" s="100"/>
      <c r="P66" s="100"/>
    </row>
    <row r="67" spans="1:16" ht="15.75">
      <c r="A67" s="24" t="s">
        <v>7</v>
      </c>
      <c r="B67" s="100"/>
      <c r="C67" s="14">
        <f t="shared" si="14"/>
        <v>0</v>
      </c>
      <c r="D67" s="14">
        <v>0</v>
      </c>
      <c r="E67" s="14">
        <v>0</v>
      </c>
      <c r="F67" s="14">
        <v>0</v>
      </c>
      <c r="G67" s="84">
        <v>0</v>
      </c>
      <c r="H67" s="14">
        <v>0</v>
      </c>
      <c r="I67" s="100"/>
      <c r="J67" s="100"/>
      <c r="K67" s="100"/>
      <c r="L67" s="100"/>
      <c r="M67" s="100"/>
      <c r="N67" s="100"/>
      <c r="O67" s="100"/>
      <c r="P67" s="100"/>
    </row>
    <row r="68" spans="1:16" ht="15" customHeight="1">
      <c r="A68" s="24" t="s">
        <v>24</v>
      </c>
      <c r="B68" s="101"/>
      <c r="C68" s="14">
        <f t="shared" si="14"/>
        <v>0</v>
      </c>
      <c r="D68" s="14">
        <f t="shared" ref="D68" si="15">D65+D66+D67</f>
        <v>0</v>
      </c>
      <c r="E68" s="14">
        <v>0</v>
      </c>
      <c r="F68" s="14">
        <v>0</v>
      </c>
      <c r="G68" s="84">
        <f t="shared" ref="G68" si="16">G65+G66+G67</f>
        <v>0</v>
      </c>
      <c r="H68" s="14">
        <f t="shared" ref="H68" si="17">H65+H66+H67</f>
        <v>0</v>
      </c>
      <c r="I68" s="101"/>
      <c r="J68" s="101"/>
      <c r="K68" s="101"/>
      <c r="L68" s="101"/>
      <c r="M68" s="101"/>
      <c r="N68" s="101"/>
      <c r="O68" s="101"/>
      <c r="P68" s="101"/>
    </row>
    <row r="69" spans="1:16" ht="209.25" customHeight="1">
      <c r="A69" s="24" t="s">
        <v>73</v>
      </c>
      <c r="B69" s="99" t="s">
        <v>75</v>
      </c>
      <c r="C69" s="13">
        <v>19953.900000000001</v>
      </c>
      <c r="D69" s="13">
        <f>D70+D71+D72+D73</f>
        <v>0</v>
      </c>
      <c r="E69" s="13">
        <v>0</v>
      </c>
      <c r="F69" s="13">
        <v>19953.900000000001</v>
      </c>
      <c r="G69" s="83">
        <f>G70+G71+G72+G73</f>
        <v>0</v>
      </c>
      <c r="H69" s="13">
        <f>H70+H71+H72+H73</f>
        <v>0</v>
      </c>
      <c r="I69" s="99" t="s">
        <v>74</v>
      </c>
      <c r="J69" s="99" t="s">
        <v>29</v>
      </c>
      <c r="K69" s="99">
        <v>0</v>
      </c>
      <c r="L69" s="99">
        <v>0</v>
      </c>
      <c r="M69" s="99">
        <v>0</v>
      </c>
      <c r="N69" s="99">
        <v>5.8650000000000002</v>
      </c>
      <c r="O69" s="99">
        <v>0</v>
      </c>
      <c r="P69" s="99">
        <v>0</v>
      </c>
    </row>
    <row r="70" spans="1:16" ht="15.75">
      <c r="A70" s="24" t="s">
        <v>8</v>
      </c>
      <c r="B70" s="100"/>
      <c r="C70" s="14">
        <f>D70+G70+H70</f>
        <v>0</v>
      </c>
      <c r="D70" s="14">
        <v>0</v>
      </c>
      <c r="E70" s="14">
        <v>0</v>
      </c>
      <c r="F70" s="14">
        <v>0</v>
      </c>
      <c r="G70" s="84">
        <v>0</v>
      </c>
      <c r="H70" s="14">
        <v>0</v>
      </c>
      <c r="I70" s="100"/>
      <c r="J70" s="100"/>
      <c r="K70" s="100"/>
      <c r="L70" s="100"/>
      <c r="M70" s="100"/>
      <c r="N70" s="100"/>
      <c r="O70" s="100"/>
      <c r="P70" s="100"/>
    </row>
    <row r="71" spans="1:16" ht="15.75">
      <c r="A71" s="24" t="s">
        <v>23</v>
      </c>
      <c r="B71" s="100"/>
      <c r="C71" s="14">
        <v>18956.2</v>
      </c>
      <c r="D71" s="14">
        <v>0</v>
      </c>
      <c r="E71" s="14">
        <v>0</v>
      </c>
      <c r="F71" s="14">
        <v>18956.2</v>
      </c>
      <c r="G71" s="84">
        <v>0</v>
      </c>
      <c r="H71" s="14">
        <v>0</v>
      </c>
      <c r="I71" s="100"/>
      <c r="J71" s="100"/>
      <c r="K71" s="100"/>
      <c r="L71" s="100"/>
      <c r="M71" s="100"/>
      <c r="N71" s="100"/>
      <c r="O71" s="100"/>
      <c r="P71" s="100"/>
    </row>
    <row r="72" spans="1:16" ht="15.75">
      <c r="A72" s="24" t="s">
        <v>7</v>
      </c>
      <c r="B72" s="100"/>
      <c r="C72" s="14">
        <f t="shared" ref="C72" si="18">D72+G72+H72</f>
        <v>0</v>
      </c>
      <c r="D72" s="14">
        <v>0</v>
      </c>
      <c r="E72" s="14">
        <v>0</v>
      </c>
      <c r="F72" s="14">
        <v>0</v>
      </c>
      <c r="G72" s="84">
        <v>0</v>
      </c>
      <c r="H72" s="14">
        <v>0</v>
      </c>
      <c r="I72" s="100"/>
      <c r="J72" s="100"/>
      <c r="K72" s="100"/>
      <c r="L72" s="100"/>
      <c r="M72" s="100"/>
      <c r="N72" s="100"/>
      <c r="O72" s="100"/>
      <c r="P72" s="100"/>
    </row>
    <row r="73" spans="1:16" ht="15" customHeight="1">
      <c r="A73" s="24" t="s">
        <v>24</v>
      </c>
      <c r="B73" s="101"/>
      <c r="C73" s="14">
        <v>997.7</v>
      </c>
      <c r="D73" s="14">
        <f t="shared" ref="D73" si="19">D70+D71+D72</f>
        <v>0</v>
      </c>
      <c r="E73" s="14">
        <v>0</v>
      </c>
      <c r="F73" s="14">
        <v>997.7</v>
      </c>
      <c r="G73" s="84">
        <f t="shared" ref="G73:H73" si="20">G70+G71+G72</f>
        <v>0</v>
      </c>
      <c r="H73" s="14">
        <f t="shared" si="20"/>
        <v>0</v>
      </c>
      <c r="I73" s="101"/>
      <c r="J73" s="101"/>
      <c r="K73" s="101"/>
      <c r="L73" s="101"/>
      <c r="M73" s="101"/>
      <c r="N73" s="101"/>
      <c r="O73" s="101"/>
      <c r="P73" s="101"/>
    </row>
    <row r="74" spans="1:16" ht="67.5" customHeight="1">
      <c r="A74" s="24" t="s">
        <v>76</v>
      </c>
      <c r="B74" s="74" t="s">
        <v>47</v>
      </c>
      <c r="C74" s="13">
        <v>5196.8999999999996</v>
      </c>
      <c r="D74" s="13">
        <f>D75+D76+D77+D78</f>
        <v>0</v>
      </c>
      <c r="E74" s="13">
        <v>0</v>
      </c>
      <c r="F74" s="13">
        <v>5196.8999999999996</v>
      </c>
      <c r="G74" s="83">
        <v>0</v>
      </c>
      <c r="H74" s="13" t="s">
        <v>77</v>
      </c>
      <c r="I74" s="74" t="s">
        <v>78</v>
      </c>
      <c r="J74" s="74" t="s">
        <v>80</v>
      </c>
      <c r="K74" s="74">
        <v>0</v>
      </c>
      <c r="L74" s="74">
        <v>0</v>
      </c>
      <c r="M74" s="74">
        <v>0</v>
      </c>
      <c r="N74" s="74">
        <v>35</v>
      </c>
      <c r="O74" s="74">
        <v>0</v>
      </c>
      <c r="P74" s="74">
        <v>0</v>
      </c>
    </row>
    <row r="75" spans="1:16" ht="15.75">
      <c r="A75" s="24" t="s">
        <v>8</v>
      </c>
      <c r="B75" s="74"/>
      <c r="C75" s="14">
        <f>D75+G75+H75</f>
        <v>0</v>
      </c>
      <c r="D75" s="14">
        <v>0</v>
      </c>
      <c r="E75" s="14">
        <v>0</v>
      </c>
      <c r="F75" s="14"/>
      <c r="G75" s="84">
        <v>0</v>
      </c>
      <c r="H75" s="14">
        <v>0</v>
      </c>
      <c r="I75" s="74"/>
      <c r="J75" s="74"/>
      <c r="K75" s="74"/>
      <c r="L75" s="74"/>
      <c r="M75" s="74"/>
      <c r="N75" s="74"/>
      <c r="O75" s="74"/>
      <c r="P75" s="74"/>
    </row>
    <row r="76" spans="1:16" ht="15.75">
      <c r="A76" s="24" t="s">
        <v>23</v>
      </c>
      <c r="B76" s="74"/>
      <c r="C76" s="14">
        <v>4937.1000000000004</v>
      </c>
      <c r="D76" s="14">
        <v>0</v>
      </c>
      <c r="E76" s="14">
        <v>0</v>
      </c>
      <c r="F76" s="14">
        <v>4937.1000000000004</v>
      </c>
      <c r="G76" s="84">
        <v>0</v>
      </c>
      <c r="H76" s="14">
        <v>0</v>
      </c>
      <c r="I76" s="74"/>
      <c r="J76" s="74"/>
      <c r="K76" s="74"/>
      <c r="L76" s="74"/>
      <c r="M76" s="74"/>
      <c r="N76" s="74"/>
      <c r="O76" s="74"/>
      <c r="P76" s="74"/>
    </row>
    <row r="77" spans="1:16" ht="15.75">
      <c r="A77" s="24" t="s">
        <v>7</v>
      </c>
      <c r="B77" s="74"/>
      <c r="C77" s="14">
        <f t="shared" ref="C77" si="21">D77+G77+H77</f>
        <v>0</v>
      </c>
      <c r="D77" s="14">
        <v>0</v>
      </c>
      <c r="E77" s="14">
        <v>0</v>
      </c>
      <c r="F77" s="14">
        <v>0</v>
      </c>
      <c r="G77" s="84">
        <v>0</v>
      </c>
      <c r="H77" s="14">
        <v>0</v>
      </c>
      <c r="I77" s="74"/>
      <c r="J77" s="74"/>
      <c r="K77" s="74"/>
      <c r="L77" s="74"/>
      <c r="M77" s="74"/>
      <c r="N77" s="74"/>
      <c r="O77" s="74"/>
      <c r="P77" s="74"/>
    </row>
    <row r="78" spans="1:16" ht="15" customHeight="1">
      <c r="A78" s="24" t="s">
        <v>24</v>
      </c>
      <c r="B78" s="74"/>
      <c r="C78" s="14">
        <v>259.8</v>
      </c>
      <c r="D78" s="14">
        <f t="shared" ref="D78" si="22">D75+D76+D77</f>
        <v>0</v>
      </c>
      <c r="E78" s="14">
        <v>0</v>
      </c>
      <c r="F78" s="14">
        <v>259.8</v>
      </c>
      <c r="G78" s="84">
        <f t="shared" ref="G78:H78" si="23">G75+G76+G77</f>
        <v>0</v>
      </c>
      <c r="H78" s="14">
        <f t="shared" si="23"/>
        <v>0</v>
      </c>
      <c r="I78" s="74"/>
      <c r="J78" s="74"/>
      <c r="K78" s="74"/>
      <c r="L78" s="74"/>
      <c r="M78" s="74"/>
      <c r="N78" s="74"/>
      <c r="O78" s="74"/>
      <c r="P78" s="74"/>
    </row>
    <row r="79" spans="1:16" ht="89.25" customHeight="1">
      <c r="A79" s="24" t="s">
        <v>81</v>
      </c>
      <c r="B79" s="75" t="s">
        <v>47</v>
      </c>
      <c r="C79" s="13">
        <v>18700</v>
      </c>
      <c r="D79" s="13">
        <f>D80+D81+D82+D83</f>
        <v>0</v>
      </c>
      <c r="E79" s="13">
        <v>0</v>
      </c>
      <c r="F79" s="13">
        <v>18700</v>
      </c>
      <c r="G79" s="83">
        <v>0</v>
      </c>
      <c r="H79" s="13" t="s">
        <v>77</v>
      </c>
      <c r="I79" s="75" t="s">
        <v>82</v>
      </c>
      <c r="J79" s="75" t="s">
        <v>80</v>
      </c>
      <c r="K79" s="75">
        <v>0</v>
      </c>
      <c r="L79" s="75">
        <v>0</v>
      </c>
      <c r="M79" s="75">
        <v>0</v>
      </c>
      <c r="N79" s="75">
        <v>35</v>
      </c>
      <c r="O79" s="75">
        <v>0</v>
      </c>
      <c r="P79" s="75">
        <v>0</v>
      </c>
    </row>
    <row r="80" spans="1:16" ht="27" customHeight="1">
      <c r="A80" s="24" t="s">
        <v>8</v>
      </c>
      <c r="B80" s="75"/>
      <c r="C80" s="14">
        <f>D80+G80+H80</f>
        <v>0</v>
      </c>
      <c r="D80" s="14">
        <v>0</v>
      </c>
      <c r="E80" s="14">
        <v>0</v>
      </c>
      <c r="F80" s="14"/>
      <c r="G80" s="84">
        <v>0</v>
      </c>
      <c r="H80" s="14">
        <v>0</v>
      </c>
      <c r="I80" s="75"/>
      <c r="J80" s="75"/>
      <c r="K80" s="75"/>
      <c r="L80" s="75"/>
      <c r="M80" s="75"/>
      <c r="N80" s="75"/>
      <c r="O80" s="75"/>
      <c r="P80" s="75"/>
    </row>
    <row r="81" spans="1:16" ht="15" customHeight="1">
      <c r="A81" s="24" t="s">
        <v>23</v>
      </c>
      <c r="B81" s="75"/>
      <c r="C81" s="14">
        <v>18700</v>
      </c>
      <c r="D81" s="14">
        <v>0</v>
      </c>
      <c r="E81" s="14">
        <v>0</v>
      </c>
      <c r="F81" s="14">
        <v>18700</v>
      </c>
      <c r="G81" s="84">
        <v>0</v>
      </c>
      <c r="H81" s="14">
        <v>0</v>
      </c>
      <c r="I81" s="75"/>
      <c r="J81" s="75"/>
      <c r="K81" s="75"/>
      <c r="L81" s="75"/>
      <c r="M81" s="75"/>
      <c r="N81" s="75"/>
      <c r="O81" s="75"/>
      <c r="P81" s="75"/>
    </row>
    <row r="82" spans="1:16" ht="15" customHeight="1">
      <c r="A82" s="24" t="s">
        <v>7</v>
      </c>
      <c r="B82" s="75"/>
      <c r="C82" s="14">
        <f t="shared" ref="C82" si="24">D82+G82+H82</f>
        <v>0</v>
      </c>
      <c r="D82" s="14">
        <v>0</v>
      </c>
      <c r="E82" s="14">
        <v>0</v>
      </c>
      <c r="F82" s="14">
        <v>0</v>
      </c>
      <c r="G82" s="84">
        <v>0</v>
      </c>
      <c r="H82" s="14">
        <v>0</v>
      </c>
      <c r="I82" s="75"/>
      <c r="J82" s="75"/>
      <c r="K82" s="75"/>
      <c r="L82" s="75"/>
      <c r="M82" s="75"/>
      <c r="N82" s="75"/>
      <c r="O82" s="75"/>
      <c r="P82" s="75"/>
    </row>
    <row r="83" spans="1:16" ht="16.5" customHeight="1">
      <c r="A83" s="24" t="s">
        <v>24</v>
      </c>
      <c r="B83" s="75"/>
      <c r="C83" s="14">
        <v>0</v>
      </c>
      <c r="D83" s="14">
        <f t="shared" ref="D83" si="25">D80+D81+D82</f>
        <v>0</v>
      </c>
      <c r="E83" s="14">
        <v>0</v>
      </c>
      <c r="F83" s="14">
        <v>0</v>
      </c>
      <c r="G83" s="84">
        <f t="shared" ref="G83:H83" si="26">G80+G81+G82</f>
        <v>0</v>
      </c>
      <c r="H83" s="14">
        <f t="shared" si="26"/>
        <v>0</v>
      </c>
      <c r="I83" s="75"/>
      <c r="J83" s="75"/>
      <c r="K83" s="75"/>
      <c r="L83" s="75"/>
      <c r="M83" s="75"/>
      <c r="N83" s="75"/>
      <c r="O83" s="75"/>
      <c r="P83" s="75"/>
    </row>
    <row r="84" spans="1:16" ht="78.75">
      <c r="A84" s="24" t="s">
        <v>85</v>
      </c>
      <c r="B84" s="99" t="s">
        <v>75</v>
      </c>
      <c r="C84" s="83">
        <v>44119.9</v>
      </c>
      <c r="D84" s="81">
        <f>D85+D86+D87+D88</f>
        <v>0</v>
      </c>
      <c r="E84" s="81">
        <v>0</v>
      </c>
      <c r="F84" s="81"/>
      <c r="G84" s="93">
        <v>44119.9</v>
      </c>
      <c r="H84" s="81" t="s">
        <v>77</v>
      </c>
      <c r="I84" s="80" t="s">
        <v>86</v>
      </c>
      <c r="J84" s="80" t="s">
        <v>29</v>
      </c>
      <c r="K84" s="80">
        <v>0</v>
      </c>
      <c r="L84" s="80">
        <v>0</v>
      </c>
      <c r="M84" s="80">
        <v>0</v>
      </c>
      <c r="N84" s="80">
        <v>0</v>
      </c>
      <c r="O84" s="80">
        <v>13.022</v>
      </c>
      <c r="P84" s="80">
        <v>0</v>
      </c>
    </row>
    <row r="85" spans="1:16" ht="16.5" customHeight="1">
      <c r="A85" s="24" t="s">
        <v>8</v>
      </c>
      <c r="B85" s="100"/>
      <c r="C85" s="84">
        <v>0</v>
      </c>
      <c r="D85" s="14">
        <v>0</v>
      </c>
      <c r="E85" s="14">
        <v>0</v>
      </c>
      <c r="F85" s="14"/>
      <c r="G85" s="94">
        <v>0</v>
      </c>
      <c r="H85" s="14">
        <v>0</v>
      </c>
      <c r="I85" s="80"/>
      <c r="J85" s="80"/>
      <c r="K85" s="80"/>
      <c r="L85" s="80"/>
      <c r="M85" s="80"/>
      <c r="N85" s="80"/>
      <c r="O85" s="80"/>
      <c r="P85" s="80"/>
    </row>
    <row r="86" spans="1:16" ht="16.5" customHeight="1">
      <c r="A86" s="24" t="s">
        <v>23</v>
      </c>
      <c r="B86" s="100"/>
      <c r="C86" s="84">
        <v>41913.9</v>
      </c>
      <c r="D86" s="14">
        <v>0</v>
      </c>
      <c r="E86" s="14">
        <v>0</v>
      </c>
      <c r="F86" s="14"/>
      <c r="G86" s="94">
        <v>41913.9</v>
      </c>
      <c r="H86" s="14">
        <v>0</v>
      </c>
      <c r="I86" s="80"/>
      <c r="J86" s="80"/>
      <c r="K86" s="80"/>
      <c r="L86" s="80"/>
      <c r="M86" s="80"/>
      <c r="N86" s="80"/>
      <c r="O86" s="80"/>
      <c r="P86" s="80"/>
    </row>
    <row r="87" spans="1:16" ht="16.5" customHeight="1">
      <c r="A87" s="24" t="s">
        <v>7</v>
      </c>
      <c r="B87" s="100"/>
      <c r="C87" s="84">
        <v>1329.5</v>
      </c>
      <c r="D87" s="14">
        <v>0</v>
      </c>
      <c r="E87" s="14">
        <v>0</v>
      </c>
      <c r="F87" s="14">
        <v>0</v>
      </c>
      <c r="G87" s="94">
        <v>1329.5</v>
      </c>
      <c r="H87" s="14">
        <v>0</v>
      </c>
      <c r="I87" s="80"/>
      <c r="J87" s="80"/>
      <c r="K87" s="80"/>
      <c r="L87" s="80"/>
      <c r="M87" s="80"/>
      <c r="N87" s="80"/>
      <c r="O87" s="80"/>
      <c r="P87" s="80"/>
    </row>
    <row r="88" spans="1:16" ht="16.5" customHeight="1">
      <c r="A88" s="24" t="s">
        <v>24</v>
      </c>
      <c r="B88" s="101"/>
      <c r="C88" s="84">
        <v>876.5</v>
      </c>
      <c r="D88" s="14">
        <f t="shared" ref="D88" si="27">D85+D86+D87</f>
        <v>0</v>
      </c>
      <c r="E88" s="14">
        <v>0</v>
      </c>
      <c r="F88" s="14">
        <v>0</v>
      </c>
      <c r="G88" s="94">
        <v>876.5</v>
      </c>
      <c r="H88" s="14">
        <f t="shared" ref="H88" si="28">H85+H86+H87</f>
        <v>0</v>
      </c>
      <c r="I88" s="80"/>
      <c r="J88" s="80"/>
      <c r="K88" s="80"/>
      <c r="L88" s="80"/>
      <c r="M88" s="80"/>
      <c r="N88" s="80"/>
      <c r="O88" s="80"/>
      <c r="P88" s="80"/>
    </row>
    <row r="89" spans="1:16" ht="53.25" customHeight="1">
      <c r="A89" s="77" t="s">
        <v>83</v>
      </c>
      <c r="B89" s="71"/>
      <c r="C89" s="18">
        <f>SUM(D89:H89)</f>
        <v>650.5</v>
      </c>
      <c r="D89" s="18">
        <v>100.5</v>
      </c>
      <c r="E89" s="18">
        <v>150</v>
      </c>
      <c r="F89" s="19">
        <v>0</v>
      </c>
      <c r="G89" s="89">
        <v>400</v>
      </c>
      <c r="H89" s="19">
        <f>H94+H114</f>
        <v>0</v>
      </c>
      <c r="I89" s="76"/>
      <c r="J89" s="76"/>
      <c r="K89" s="76"/>
      <c r="L89" s="30"/>
      <c r="M89" s="30"/>
      <c r="N89" s="30"/>
      <c r="O89" s="30"/>
      <c r="P89" s="30"/>
    </row>
    <row r="90" spans="1:16" ht="30" customHeight="1">
      <c r="A90" s="42" t="s">
        <v>8</v>
      </c>
      <c r="B90" s="21"/>
      <c r="C90" s="19">
        <v>0</v>
      </c>
      <c r="D90" s="19">
        <v>0</v>
      </c>
      <c r="E90" s="18">
        <v>0</v>
      </c>
      <c r="F90" s="19">
        <v>0</v>
      </c>
      <c r="G90" s="90">
        <v>0</v>
      </c>
      <c r="H90" s="19">
        <v>0</v>
      </c>
      <c r="I90" s="76"/>
      <c r="J90" s="76"/>
      <c r="K90" s="76"/>
      <c r="L90" s="30"/>
      <c r="M90" s="30"/>
      <c r="N90" s="30"/>
      <c r="O90" s="30"/>
      <c r="P90" s="30"/>
    </row>
    <row r="91" spans="1:16" ht="15" customHeight="1">
      <c r="A91" s="42" t="s">
        <v>23</v>
      </c>
      <c r="B91" s="21"/>
      <c r="C91" s="19">
        <v>0</v>
      </c>
      <c r="D91" s="19">
        <v>0</v>
      </c>
      <c r="E91" s="19">
        <v>0</v>
      </c>
      <c r="F91" s="19">
        <v>0</v>
      </c>
      <c r="G91" s="90">
        <v>0</v>
      </c>
      <c r="H91" s="19">
        <v>0</v>
      </c>
      <c r="I91" s="76"/>
      <c r="J91" s="76"/>
      <c r="K91" s="76"/>
      <c r="L91" s="30"/>
      <c r="M91" s="30"/>
      <c r="N91" s="30"/>
      <c r="O91" s="30"/>
      <c r="P91" s="30"/>
    </row>
    <row r="92" spans="1:16" ht="15" customHeight="1">
      <c r="A92" s="42" t="s">
        <v>7</v>
      </c>
      <c r="B92" s="21"/>
      <c r="C92" s="18">
        <f>SUM(D92:H92)</f>
        <v>650.5</v>
      </c>
      <c r="D92" s="18">
        <f>D119+D129+D124</f>
        <v>100.5</v>
      </c>
      <c r="E92" s="85">
        <v>150</v>
      </c>
      <c r="F92" s="19">
        <v>0</v>
      </c>
      <c r="G92" s="89">
        <v>400</v>
      </c>
      <c r="H92" s="19">
        <v>0</v>
      </c>
      <c r="I92" s="76"/>
      <c r="J92" s="76"/>
      <c r="K92" s="76"/>
      <c r="L92" s="30"/>
      <c r="M92" s="30"/>
      <c r="N92" s="30"/>
      <c r="O92" s="30"/>
      <c r="P92" s="30"/>
    </row>
    <row r="93" spans="1:16" ht="24.75" customHeight="1">
      <c r="A93" s="42" t="s">
        <v>24</v>
      </c>
      <c r="B93" s="21"/>
      <c r="C93" s="19">
        <v>0</v>
      </c>
      <c r="D93" s="19">
        <v>0</v>
      </c>
      <c r="E93" s="19">
        <v>0</v>
      </c>
      <c r="F93" s="19">
        <v>0</v>
      </c>
      <c r="G93" s="90">
        <v>0</v>
      </c>
      <c r="H93" s="19">
        <v>0</v>
      </c>
      <c r="I93" s="76"/>
      <c r="J93" s="76"/>
      <c r="K93" s="76"/>
      <c r="L93" s="30"/>
      <c r="M93" s="30"/>
      <c r="N93" s="30"/>
      <c r="O93" s="30"/>
      <c r="P93" s="30"/>
    </row>
    <row r="94" spans="1:16" ht="54.75" customHeight="1">
      <c r="A94" s="47" t="s">
        <v>33</v>
      </c>
      <c r="B94" s="71"/>
      <c r="C94" s="13">
        <v>0</v>
      </c>
      <c r="D94" s="18">
        <v>0</v>
      </c>
      <c r="E94" s="18">
        <v>0</v>
      </c>
      <c r="F94" s="19">
        <v>0</v>
      </c>
      <c r="G94" s="90">
        <v>0</v>
      </c>
      <c r="H94" s="19">
        <v>0</v>
      </c>
      <c r="I94" s="99"/>
      <c r="J94" s="99"/>
      <c r="K94" s="99"/>
      <c r="L94" s="99"/>
      <c r="M94" s="99"/>
      <c r="N94" s="99"/>
      <c r="O94" s="99"/>
      <c r="P94" s="99"/>
    </row>
    <row r="95" spans="1:16" ht="15" customHeight="1">
      <c r="A95" s="42" t="s">
        <v>8</v>
      </c>
      <c r="B95" s="21"/>
      <c r="C95" s="13">
        <v>0</v>
      </c>
      <c r="D95" s="19">
        <v>0</v>
      </c>
      <c r="E95" s="19">
        <v>0</v>
      </c>
      <c r="F95" s="19">
        <v>0</v>
      </c>
      <c r="G95" s="90">
        <v>0</v>
      </c>
      <c r="H95" s="19">
        <v>0</v>
      </c>
      <c r="I95" s="100"/>
      <c r="J95" s="100"/>
      <c r="K95" s="100"/>
      <c r="L95" s="100"/>
      <c r="M95" s="100"/>
      <c r="N95" s="100"/>
      <c r="O95" s="100"/>
      <c r="P95" s="100"/>
    </row>
    <row r="96" spans="1:16" ht="15" customHeight="1">
      <c r="A96" s="42" t="s">
        <v>23</v>
      </c>
      <c r="B96" s="21"/>
      <c r="C96" s="13">
        <v>0</v>
      </c>
      <c r="D96" s="19">
        <v>0</v>
      </c>
      <c r="E96" s="19">
        <v>0</v>
      </c>
      <c r="F96" s="19">
        <v>0</v>
      </c>
      <c r="G96" s="90">
        <v>0</v>
      </c>
      <c r="H96" s="19">
        <v>0</v>
      </c>
      <c r="I96" s="100"/>
      <c r="J96" s="100"/>
      <c r="K96" s="100"/>
      <c r="L96" s="100"/>
      <c r="M96" s="100"/>
      <c r="N96" s="100"/>
      <c r="O96" s="100"/>
      <c r="P96" s="100"/>
    </row>
    <row r="97" spans="1:19" ht="15.75">
      <c r="A97" s="42" t="s">
        <v>7</v>
      </c>
      <c r="B97" s="21"/>
      <c r="C97" s="13">
        <v>0</v>
      </c>
      <c r="D97" s="18">
        <v>0</v>
      </c>
      <c r="E97" s="18">
        <v>0</v>
      </c>
      <c r="F97" s="19">
        <v>0</v>
      </c>
      <c r="G97" s="90">
        <v>0</v>
      </c>
      <c r="H97" s="19">
        <v>0</v>
      </c>
      <c r="I97" s="100"/>
      <c r="J97" s="100"/>
      <c r="K97" s="100"/>
      <c r="L97" s="100"/>
      <c r="M97" s="100"/>
      <c r="N97" s="100"/>
      <c r="O97" s="100"/>
      <c r="P97" s="100"/>
    </row>
    <row r="98" spans="1:19" ht="16.5" customHeight="1">
      <c r="A98" s="42" t="s">
        <v>24</v>
      </c>
      <c r="B98" s="21"/>
      <c r="C98" s="13">
        <v>0</v>
      </c>
      <c r="D98" s="19">
        <v>0</v>
      </c>
      <c r="E98" s="19">
        <v>0</v>
      </c>
      <c r="F98" s="19">
        <v>0</v>
      </c>
      <c r="G98" s="90">
        <v>0</v>
      </c>
      <c r="H98" s="19">
        <v>0</v>
      </c>
      <c r="I98" s="101"/>
      <c r="J98" s="101"/>
      <c r="K98" s="101"/>
      <c r="L98" s="101"/>
      <c r="M98" s="101"/>
      <c r="N98" s="101"/>
      <c r="O98" s="101"/>
      <c r="P98" s="101"/>
    </row>
    <row r="99" spans="1:19" ht="47.25">
      <c r="A99" s="72" t="s">
        <v>84</v>
      </c>
      <c r="B99" s="117" t="s">
        <v>12</v>
      </c>
      <c r="C99" s="78">
        <f t="shared" ref="C99:C103" si="29">SUM(D99:H99)</f>
        <v>0</v>
      </c>
      <c r="D99" s="79">
        <f>SUM(D100:D103)</f>
        <v>0</v>
      </c>
      <c r="E99" s="79">
        <f t="shared" ref="E99:H99" si="30">SUM(E100:E103)</f>
        <v>0</v>
      </c>
      <c r="F99" s="79">
        <f t="shared" si="30"/>
        <v>0</v>
      </c>
      <c r="G99" s="95">
        <f t="shared" si="30"/>
        <v>0</v>
      </c>
      <c r="H99" s="79">
        <f t="shared" si="30"/>
        <v>0</v>
      </c>
      <c r="I99" s="99" t="s">
        <v>52</v>
      </c>
      <c r="J99" s="99" t="s">
        <v>51</v>
      </c>
      <c r="K99" s="99">
        <v>55</v>
      </c>
      <c r="L99" s="99">
        <v>53</v>
      </c>
      <c r="M99" s="99">
        <v>51</v>
      </c>
      <c r="N99" s="99">
        <v>48</v>
      </c>
      <c r="O99" s="99">
        <v>47</v>
      </c>
      <c r="P99" s="99">
        <v>45</v>
      </c>
    </row>
    <row r="100" spans="1:19" ht="16.5" customHeight="1">
      <c r="A100" s="27" t="s">
        <v>8</v>
      </c>
      <c r="B100" s="117"/>
      <c r="C100" s="78">
        <f t="shared" si="29"/>
        <v>0</v>
      </c>
      <c r="D100" s="79">
        <v>0</v>
      </c>
      <c r="E100" s="79">
        <v>0</v>
      </c>
      <c r="F100" s="79">
        <v>0</v>
      </c>
      <c r="G100" s="95">
        <v>0</v>
      </c>
      <c r="H100" s="79">
        <v>0</v>
      </c>
      <c r="I100" s="100"/>
      <c r="J100" s="100"/>
      <c r="K100" s="100"/>
      <c r="L100" s="100"/>
      <c r="M100" s="100"/>
      <c r="N100" s="100"/>
      <c r="O100" s="100"/>
      <c r="P100" s="100"/>
    </row>
    <row r="101" spans="1:19" ht="16.5" customHeight="1">
      <c r="A101" s="24" t="s">
        <v>23</v>
      </c>
      <c r="B101" s="117"/>
      <c r="C101" s="78">
        <f t="shared" si="29"/>
        <v>0</v>
      </c>
      <c r="D101" s="79">
        <v>0</v>
      </c>
      <c r="E101" s="79">
        <v>0</v>
      </c>
      <c r="F101" s="79">
        <v>0</v>
      </c>
      <c r="G101" s="95">
        <v>0</v>
      </c>
      <c r="H101" s="79">
        <v>0</v>
      </c>
      <c r="I101" s="100"/>
      <c r="J101" s="100"/>
      <c r="K101" s="100"/>
      <c r="L101" s="100"/>
      <c r="M101" s="100"/>
      <c r="N101" s="100"/>
      <c r="O101" s="100"/>
      <c r="P101" s="100"/>
    </row>
    <row r="102" spans="1:19" ht="16.5" customHeight="1">
      <c r="A102" s="24" t="s">
        <v>7</v>
      </c>
      <c r="B102" s="117"/>
      <c r="C102" s="78">
        <f t="shared" si="29"/>
        <v>0</v>
      </c>
      <c r="D102" s="79">
        <v>0</v>
      </c>
      <c r="E102" s="79">
        <v>0</v>
      </c>
      <c r="F102" s="79">
        <v>0</v>
      </c>
      <c r="G102" s="95">
        <v>0</v>
      </c>
      <c r="H102" s="79">
        <v>0</v>
      </c>
      <c r="I102" s="100"/>
      <c r="J102" s="100"/>
      <c r="K102" s="100"/>
      <c r="L102" s="100"/>
      <c r="M102" s="100"/>
      <c r="N102" s="100"/>
      <c r="O102" s="100"/>
      <c r="P102" s="100"/>
    </row>
    <row r="103" spans="1:19" ht="16.5" customHeight="1">
      <c r="A103" s="24" t="s">
        <v>24</v>
      </c>
      <c r="B103" s="117"/>
      <c r="C103" s="78">
        <f t="shared" si="29"/>
        <v>0</v>
      </c>
      <c r="D103" s="79">
        <v>0</v>
      </c>
      <c r="E103" s="79">
        <v>0</v>
      </c>
      <c r="F103" s="79">
        <v>0</v>
      </c>
      <c r="G103" s="95">
        <v>0</v>
      </c>
      <c r="H103" s="79">
        <v>0</v>
      </c>
      <c r="I103" s="101"/>
      <c r="J103" s="101"/>
      <c r="K103" s="101"/>
      <c r="L103" s="101"/>
      <c r="M103" s="101"/>
      <c r="N103" s="101"/>
      <c r="O103" s="101"/>
      <c r="P103" s="101"/>
    </row>
    <row r="104" spans="1:19" ht="122.25" customHeight="1">
      <c r="A104" s="72" t="s">
        <v>53</v>
      </c>
      <c r="B104" s="99" t="s">
        <v>12</v>
      </c>
      <c r="C104" s="19">
        <f>D104+G104+H104</f>
        <v>0</v>
      </c>
      <c r="D104" s="19">
        <f>D105+D106+D107+D108</f>
        <v>0</v>
      </c>
      <c r="E104" s="19">
        <v>0</v>
      </c>
      <c r="F104" s="19">
        <v>0</v>
      </c>
      <c r="G104" s="90">
        <f t="shared" ref="G104" si="31">G105+G106+G107+G108</f>
        <v>0</v>
      </c>
      <c r="H104" s="19">
        <f t="shared" ref="H104" si="32">H105+H106+H107+H108</f>
        <v>0</v>
      </c>
      <c r="I104" s="44" t="s">
        <v>54</v>
      </c>
      <c r="J104" s="99" t="s">
        <v>55</v>
      </c>
      <c r="K104" s="99">
        <v>0</v>
      </c>
      <c r="L104" s="99">
        <v>4</v>
      </c>
      <c r="M104" s="99">
        <v>4</v>
      </c>
      <c r="N104" s="99">
        <v>4</v>
      </c>
      <c r="O104" s="99">
        <v>4</v>
      </c>
      <c r="P104" s="99">
        <v>4</v>
      </c>
    </row>
    <row r="105" spans="1:19" ht="15.75">
      <c r="A105" s="24" t="s">
        <v>8</v>
      </c>
      <c r="B105" s="100"/>
      <c r="C105" s="20">
        <f>D105+G105+H105</f>
        <v>0</v>
      </c>
      <c r="D105" s="20">
        <v>0</v>
      </c>
      <c r="E105" s="20">
        <v>0</v>
      </c>
      <c r="F105" s="20">
        <v>0</v>
      </c>
      <c r="G105" s="90">
        <v>0</v>
      </c>
      <c r="H105" s="20">
        <v>0</v>
      </c>
      <c r="I105" s="45"/>
      <c r="J105" s="100"/>
      <c r="K105" s="100"/>
      <c r="L105" s="100"/>
      <c r="M105" s="100"/>
      <c r="N105" s="100"/>
      <c r="O105" s="100"/>
      <c r="P105" s="100"/>
    </row>
    <row r="106" spans="1:19" ht="15.75">
      <c r="A106" s="24" t="s">
        <v>23</v>
      </c>
      <c r="B106" s="100"/>
      <c r="C106" s="20">
        <f t="shared" ref="C106:C108" si="33">D106+G106+H106</f>
        <v>0</v>
      </c>
      <c r="D106" s="20">
        <v>0</v>
      </c>
      <c r="E106" s="20">
        <v>0</v>
      </c>
      <c r="F106" s="20">
        <v>0</v>
      </c>
      <c r="G106" s="92">
        <v>0</v>
      </c>
      <c r="H106" s="20">
        <v>0</v>
      </c>
      <c r="I106" s="45"/>
      <c r="J106" s="100"/>
      <c r="K106" s="100"/>
      <c r="L106" s="100"/>
      <c r="M106" s="100"/>
      <c r="N106" s="100"/>
      <c r="O106" s="100"/>
      <c r="P106" s="100"/>
    </row>
    <row r="107" spans="1:19" ht="15.75">
      <c r="A107" s="24" t="s">
        <v>7</v>
      </c>
      <c r="B107" s="100"/>
      <c r="C107" s="20">
        <f t="shared" si="33"/>
        <v>0</v>
      </c>
      <c r="D107" s="20">
        <v>0</v>
      </c>
      <c r="E107" s="20">
        <v>0</v>
      </c>
      <c r="F107" s="20">
        <v>0</v>
      </c>
      <c r="G107" s="92">
        <v>0</v>
      </c>
      <c r="H107" s="20">
        <v>0</v>
      </c>
      <c r="I107" s="45"/>
      <c r="J107" s="100"/>
      <c r="K107" s="100"/>
      <c r="L107" s="100"/>
      <c r="M107" s="100"/>
      <c r="N107" s="100"/>
      <c r="O107" s="100"/>
      <c r="P107" s="100"/>
    </row>
    <row r="108" spans="1:19" ht="15" customHeight="1">
      <c r="A108" s="24" t="s">
        <v>24</v>
      </c>
      <c r="B108" s="101"/>
      <c r="C108" s="20">
        <f t="shared" si="33"/>
        <v>0</v>
      </c>
      <c r="D108" s="20">
        <v>0</v>
      </c>
      <c r="E108" s="20">
        <v>0</v>
      </c>
      <c r="F108" s="20">
        <v>0</v>
      </c>
      <c r="G108" s="92">
        <v>0</v>
      </c>
      <c r="H108" s="20">
        <v>0</v>
      </c>
      <c r="I108" s="46"/>
      <c r="J108" s="101"/>
      <c r="K108" s="101"/>
      <c r="L108" s="101"/>
      <c r="M108" s="101"/>
      <c r="N108" s="101"/>
      <c r="O108" s="101"/>
      <c r="P108" s="101"/>
      <c r="S108" s="10"/>
    </row>
    <row r="109" spans="1:19" ht="47.25" customHeight="1">
      <c r="A109" s="47" t="s">
        <v>56</v>
      </c>
      <c r="B109" s="71"/>
      <c r="C109" s="18">
        <f>SUM(D109:H109)</f>
        <v>650.5</v>
      </c>
      <c r="D109" s="18">
        <v>100.5</v>
      </c>
      <c r="E109" s="18">
        <v>150</v>
      </c>
      <c r="F109" s="19">
        <v>0</v>
      </c>
      <c r="G109" s="89">
        <v>400</v>
      </c>
      <c r="H109" s="19">
        <f t="shared" ref="H109" si="34">SUM(H110:H113)</f>
        <v>0</v>
      </c>
      <c r="I109" s="38"/>
      <c r="J109" s="38"/>
      <c r="K109" s="38"/>
      <c r="L109" s="38"/>
      <c r="M109" s="38"/>
      <c r="N109" s="38"/>
      <c r="O109" s="38"/>
      <c r="P109" s="38"/>
      <c r="S109" s="118"/>
    </row>
    <row r="110" spans="1:19" ht="15.75">
      <c r="A110" s="42" t="s">
        <v>8</v>
      </c>
      <c r="B110" s="21"/>
      <c r="C110" s="19">
        <f t="shared" ref="C110:C113" si="35">D110+G110+H110</f>
        <v>0</v>
      </c>
      <c r="D110" s="19">
        <f>D115</f>
        <v>0</v>
      </c>
      <c r="E110" s="19">
        <v>0</v>
      </c>
      <c r="F110" s="19">
        <v>0</v>
      </c>
      <c r="G110" s="90">
        <f t="shared" ref="G110:H110" si="36">G115</f>
        <v>0</v>
      </c>
      <c r="H110" s="19">
        <f t="shared" si="36"/>
        <v>0</v>
      </c>
      <c r="I110" s="25"/>
      <c r="J110" s="25"/>
      <c r="K110" s="25"/>
      <c r="L110" s="25"/>
      <c r="M110" s="25"/>
      <c r="N110" s="25"/>
      <c r="O110" s="25"/>
      <c r="P110" s="25"/>
      <c r="S110" s="118"/>
    </row>
    <row r="111" spans="1:19" ht="15.75">
      <c r="A111" s="42" t="s">
        <v>23</v>
      </c>
      <c r="B111" s="21"/>
      <c r="C111" s="19">
        <f t="shared" si="35"/>
        <v>0</v>
      </c>
      <c r="D111" s="19">
        <f>D116</f>
        <v>0</v>
      </c>
      <c r="E111" s="19">
        <v>0</v>
      </c>
      <c r="F111" s="19">
        <v>0</v>
      </c>
      <c r="G111" s="90">
        <f t="shared" ref="G111:H111" si="37">G116</f>
        <v>0</v>
      </c>
      <c r="H111" s="19">
        <f t="shared" si="37"/>
        <v>0</v>
      </c>
      <c r="I111" s="25"/>
      <c r="J111" s="25"/>
      <c r="K111" s="25"/>
      <c r="L111" s="25"/>
      <c r="M111" s="25"/>
      <c r="N111" s="25"/>
      <c r="O111" s="25"/>
      <c r="P111" s="25"/>
      <c r="S111" s="118"/>
    </row>
    <row r="112" spans="1:19" ht="15.75">
      <c r="A112" s="42" t="s">
        <v>7</v>
      </c>
      <c r="B112" s="21"/>
      <c r="C112" s="18">
        <f>SUM(D112:H112)</f>
        <v>650.5</v>
      </c>
      <c r="D112" s="18">
        <v>100.5</v>
      </c>
      <c r="E112" s="18">
        <v>150</v>
      </c>
      <c r="F112" s="19">
        <v>0</v>
      </c>
      <c r="G112" s="89">
        <v>400</v>
      </c>
      <c r="H112" s="19">
        <f t="shared" ref="H112" si="38">H117</f>
        <v>0</v>
      </c>
      <c r="I112" s="25"/>
      <c r="J112" s="25"/>
      <c r="K112" s="25"/>
      <c r="L112" s="25"/>
      <c r="M112" s="25"/>
      <c r="N112" s="25"/>
      <c r="O112" s="25"/>
      <c r="P112" s="25"/>
      <c r="S112" s="10"/>
    </row>
    <row r="113" spans="1:19" ht="15.75">
      <c r="A113" s="43" t="s">
        <v>24</v>
      </c>
      <c r="B113" s="21"/>
      <c r="C113" s="19">
        <f t="shared" si="35"/>
        <v>0</v>
      </c>
      <c r="D113" s="19">
        <f>D118</f>
        <v>0</v>
      </c>
      <c r="E113" s="19">
        <v>0</v>
      </c>
      <c r="F113" s="19">
        <v>0</v>
      </c>
      <c r="G113" s="90">
        <f t="shared" ref="G113:H113" si="39">G118</f>
        <v>0</v>
      </c>
      <c r="H113" s="19">
        <f t="shared" si="39"/>
        <v>0</v>
      </c>
      <c r="I113" s="31"/>
      <c r="J113" s="31"/>
      <c r="K113" s="31"/>
      <c r="L113" s="31"/>
      <c r="M113" s="31"/>
      <c r="N113" s="31"/>
      <c r="O113" s="31"/>
      <c r="P113" s="31"/>
      <c r="S113" s="10"/>
    </row>
    <row r="114" spans="1:19" s="11" customFormat="1" ht="53.25" customHeight="1">
      <c r="A114" s="21" t="s">
        <v>57</v>
      </c>
      <c r="B114" s="99" t="s">
        <v>38</v>
      </c>
      <c r="C114" s="18">
        <v>0</v>
      </c>
      <c r="D114" s="19">
        <v>0</v>
      </c>
      <c r="E114" s="18">
        <v>0</v>
      </c>
      <c r="F114" s="19">
        <v>0</v>
      </c>
      <c r="G114" s="90">
        <v>0</v>
      </c>
      <c r="H114" s="19">
        <f t="shared" ref="H114" si="40">H115+H116+H117+H118</f>
        <v>0</v>
      </c>
      <c r="I114" s="99" t="s">
        <v>59</v>
      </c>
      <c r="J114" s="99" t="s">
        <v>43</v>
      </c>
      <c r="K114" s="99">
        <v>54.628999999999998</v>
      </c>
      <c r="L114" s="99">
        <v>0</v>
      </c>
      <c r="M114" s="99">
        <v>36.323999999999998</v>
      </c>
      <c r="N114" s="99">
        <v>0</v>
      </c>
      <c r="O114" s="99">
        <v>0</v>
      </c>
      <c r="P114" s="99">
        <v>0</v>
      </c>
    </row>
    <row r="115" spans="1:19" s="11" customFormat="1" ht="15.75">
      <c r="A115" s="24" t="s">
        <v>8</v>
      </c>
      <c r="B115" s="100"/>
      <c r="C115" s="19">
        <f t="shared" ref="C115:C118" si="41">D115+G115+H115</f>
        <v>0</v>
      </c>
      <c r="D115" s="19">
        <v>0</v>
      </c>
      <c r="E115" s="19">
        <v>0</v>
      </c>
      <c r="F115" s="19">
        <v>0</v>
      </c>
      <c r="G115" s="90">
        <v>0</v>
      </c>
      <c r="H115" s="19">
        <v>0</v>
      </c>
      <c r="I115" s="100"/>
      <c r="J115" s="100"/>
      <c r="K115" s="100"/>
      <c r="L115" s="100"/>
      <c r="M115" s="100"/>
      <c r="N115" s="100"/>
      <c r="O115" s="100"/>
      <c r="P115" s="100"/>
    </row>
    <row r="116" spans="1:19" s="11" customFormat="1" ht="15.75">
      <c r="A116" s="24" t="s">
        <v>23</v>
      </c>
      <c r="B116" s="100"/>
      <c r="C116" s="19">
        <f t="shared" si="41"/>
        <v>0</v>
      </c>
      <c r="D116" s="19">
        <v>0</v>
      </c>
      <c r="E116" s="19">
        <v>0</v>
      </c>
      <c r="F116" s="19">
        <v>0</v>
      </c>
      <c r="G116" s="90">
        <v>0</v>
      </c>
      <c r="H116" s="19">
        <v>0</v>
      </c>
      <c r="I116" s="100"/>
      <c r="J116" s="100"/>
      <c r="K116" s="100"/>
      <c r="L116" s="100"/>
      <c r="M116" s="100"/>
      <c r="N116" s="100"/>
      <c r="O116" s="100"/>
      <c r="P116" s="100"/>
    </row>
    <row r="117" spans="1:19" s="11" customFormat="1" ht="15.75">
      <c r="A117" s="24" t="s">
        <v>7</v>
      </c>
      <c r="B117" s="100"/>
      <c r="C117" s="18">
        <v>0</v>
      </c>
      <c r="D117" s="19">
        <v>0</v>
      </c>
      <c r="E117" s="18">
        <v>0</v>
      </c>
      <c r="F117" s="19">
        <v>0</v>
      </c>
      <c r="G117" s="90">
        <v>0</v>
      </c>
      <c r="H117" s="19">
        <v>0</v>
      </c>
      <c r="I117" s="100"/>
      <c r="J117" s="100"/>
      <c r="K117" s="100"/>
      <c r="L117" s="100"/>
      <c r="M117" s="100"/>
      <c r="N117" s="100"/>
      <c r="O117" s="100"/>
      <c r="P117" s="100"/>
    </row>
    <row r="118" spans="1:19" s="11" customFormat="1" ht="39.75" customHeight="1">
      <c r="A118" s="24" t="s">
        <v>24</v>
      </c>
      <c r="B118" s="101"/>
      <c r="C118" s="19">
        <f t="shared" si="41"/>
        <v>0</v>
      </c>
      <c r="D118" s="19">
        <v>0</v>
      </c>
      <c r="E118" s="19">
        <v>0</v>
      </c>
      <c r="F118" s="19">
        <v>0</v>
      </c>
      <c r="G118" s="90">
        <v>0</v>
      </c>
      <c r="H118" s="19">
        <v>0</v>
      </c>
      <c r="I118" s="101"/>
      <c r="J118" s="101"/>
      <c r="K118" s="101"/>
      <c r="L118" s="101"/>
      <c r="M118" s="101"/>
      <c r="N118" s="101"/>
      <c r="O118" s="101"/>
      <c r="P118" s="101"/>
    </row>
    <row r="119" spans="1:19" ht="75" customHeight="1">
      <c r="A119" s="21" t="s">
        <v>58</v>
      </c>
      <c r="B119" s="99" t="s">
        <v>38</v>
      </c>
      <c r="C119" s="18">
        <v>9</v>
      </c>
      <c r="D119" s="18">
        <f>D120+D121+D122+CD99128</f>
        <v>9</v>
      </c>
      <c r="E119" s="19">
        <v>0</v>
      </c>
      <c r="F119" s="19">
        <v>0</v>
      </c>
      <c r="G119" s="90">
        <f t="shared" ref="G119:H119" si="42">G120+G121+G122+G123</f>
        <v>0</v>
      </c>
      <c r="H119" s="19">
        <f t="shared" si="42"/>
        <v>0</v>
      </c>
      <c r="I119" s="99" t="s">
        <v>34</v>
      </c>
      <c r="J119" s="99" t="s">
        <v>15</v>
      </c>
      <c r="K119" s="99">
        <v>5</v>
      </c>
      <c r="L119" s="99">
        <v>5</v>
      </c>
      <c r="M119" s="99">
        <v>0</v>
      </c>
      <c r="N119" s="99">
        <v>0</v>
      </c>
      <c r="O119" s="99">
        <v>0</v>
      </c>
      <c r="P119" s="99">
        <v>0</v>
      </c>
    </row>
    <row r="120" spans="1:19" ht="15.75">
      <c r="A120" s="24" t="s">
        <v>8</v>
      </c>
      <c r="B120" s="100"/>
      <c r="C120" s="19">
        <v>0</v>
      </c>
      <c r="D120" s="20">
        <v>0</v>
      </c>
      <c r="E120" s="20">
        <v>0</v>
      </c>
      <c r="F120" s="20">
        <v>0</v>
      </c>
      <c r="G120" s="92">
        <v>0</v>
      </c>
      <c r="H120" s="20">
        <v>0</v>
      </c>
      <c r="I120" s="100"/>
      <c r="J120" s="100"/>
      <c r="K120" s="100"/>
      <c r="L120" s="100"/>
      <c r="M120" s="100"/>
      <c r="N120" s="100"/>
      <c r="O120" s="100"/>
      <c r="P120" s="100"/>
    </row>
    <row r="121" spans="1:19" ht="15.75">
      <c r="A121" s="24" t="s">
        <v>23</v>
      </c>
      <c r="B121" s="100"/>
      <c r="C121" s="19">
        <f t="shared" ref="C121:C123" si="43">D121+G121+H121</f>
        <v>0</v>
      </c>
      <c r="D121" s="20">
        <v>0</v>
      </c>
      <c r="E121" s="20">
        <v>0</v>
      </c>
      <c r="F121" s="20">
        <v>0</v>
      </c>
      <c r="G121" s="92">
        <v>0</v>
      </c>
      <c r="H121" s="20">
        <v>0</v>
      </c>
      <c r="I121" s="100"/>
      <c r="J121" s="100"/>
      <c r="K121" s="100"/>
      <c r="L121" s="100"/>
      <c r="M121" s="100"/>
      <c r="N121" s="100"/>
      <c r="O121" s="100"/>
      <c r="P121" s="100"/>
    </row>
    <row r="122" spans="1:19" ht="15.75">
      <c r="A122" s="24" t="s">
        <v>7</v>
      </c>
      <c r="B122" s="100"/>
      <c r="C122" s="18">
        <v>9</v>
      </c>
      <c r="D122" s="15">
        <v>9</v>
      </c>
      <c r="E122" s="20">
        <v>0</v>
      </c>
      <c r="F122" s="20">
        <v>0</v>
      </c>
      <c r="G122" s="92">
        <v>0</v>
      </c>
      <c r="H122" s="20">
        <v>0</v>
      </c>
      <c r="I122" s="100"/>
      <c r="J122" s="100"/>
      <c r="K122" s="100"/>
      <c r="L122" s="100"/>
      <c r="M122" s="100"/>
      <c r="N122" s="100"/>
      <c r="O122" s="100"/>
      <c r="P122" s="100"/>
    </row>
    <row r="123" spans="1:19" ht="15" customHeight="1">
      <c r="A123" s="24" t="s">
        <v>24</v>
      </c>
      <c r="B123" s="101"/>
      <c r="C123" s="19">
        <f t="shared" si="43"/>
        <v>0</v>
      </c>
      <c r="D123" s="20">
        <v>0</v>
      </c>
      <c r="E123" s="20">
        <v>0</v>
      </c>
      <c r="F123" s="20">
        <v>0</v>
      </c>
      <c r="G123" s="92">
        <v>0</v>
      </c>
      <c r="H123" s="20">
        <v>0</v>
      </c>
      <c r="I123" s="101"/>
      <c r="J123" s="101"/>
      <c r="K123" s="101"/>
      <c r="L123" s="101"/>
      <c r="M123" s="101"/>
      <c r="N123" s="101"/>
      <c r="O123" s="101"/>
      <c r="P123" s="101"/>
    </row>
    <row r="124" spans="1:19" ht="46.5" customHeight="1">
      <c r="A124" s="21" t="s">
        <v>60</v>
      </c>
      <c r="B124" s="99" t="s">
        <v>38</v>
      </c>
      <c r="C124" s="18">
        <f>D124+G124+H124+F124+E124</f>
        <v>241.5</v>
      </c>
      <c r="D124" s="18">
        <f>D125+D126+D127+D128</f>
        <v>91.5</v>
      </c>
      <c r="E124" s="18">
        <v>150</v>
      </c>
      <c r="F124" s="19">
        <v>0</v>
      </c>
      <c r="G124" s="90">
        <f t="shared" ref="G124" si="44">G125+G126+G127+G128</f>
        <v>0</v>
      </c>
      <c r="H124" s="19">
        <f t="shared" ref="H124" si="45">H125+H126+H127+H128</f>
        <v>0</v>
      </c>
      <c r="I124" s="99" t="s">
        <v>35</v>
      </c>
      <c r="J124" s="99" t="s">
        <v>15</v>
      </c>
      <c r="K124" s="99" t="s">
        <v>61</v>
      </c>
      <c r="L124" s="99" t="s">
        <v>61</v>
      </c>
      <c r="M124" s="99" t="s">
        <v>62</v>
      </c>
      <c r="N124" s="99" t="s">
        <v>63</v>
      </c>
      <c r="O124" s="99" t="s">
        <v>63</v>
      </c>
      <c r="P124" s="99">
        <v>0</v>
      </c>
    </row>
    <row r="125" spans="1:19" ht="15.75">
      <c r="A125" s="24" t="s">
        <v>8</v>
      </c>
      <c r="B125" s="100"/>
      <c r="C125" s="19">
        <f t="shared" ref="C125:C128" si="46">D125+G125+H125</f>
        <v>0</v>
      </c>
      <c r="D125" s="19">
        <v>0</v>
      </c>
      <c r="E125" s="19">
        <v>0</v>
      </c>
      <c r="F125" s="19">
        <v>0</v>
      </c>
      <c r="G125" s="90">
        <v>0</v>
      </c>
      <c r="H125" s="19">
        <v>0</v>
      </c>
      <c r="I125" s="100"/>
      <c r="J125" s="100"/>
      <c r="K125" s="100"/>
      <c r="L125" s="100"/>
      <c r="M125" s="100"/>
      <c r="N125" s="100"/>
      <c r="O125" s="100"/>
      <c r="P125" s="100"/>
    </row>
    <row r="126" spans="1:19" ht="15.75">
      <c r="A126" s="24" t="s">
        <v>23</v>
      </c>
      <c r="B126" s="100"/>
      <c r="C126" s="19">
        <f t="shared" si="46"/>
        <v>0</v>
      </c>
      <c r="D126" s="19">
        <v>0</v>
      </c>
      <c r="E126" s="19">
        <v>0</v>
      </c>
      <c r="F126" s="19">
        <v>0</v>
      </c>
      <c r="G126" s="90">
        <v>0</v>
      </c>
      <c r="H126" s="19">
        <v>0</v>
      </c>
      <c r="I126" s="100"/>
      <c r="J126" s="100"/>
      <c r="K126" s="100"/>
      <c r="L126" s="100"/>
      <c r="M126" s="100"/>
      <c r="N126" s="100"/>
      <c r="O126" s="100"/>
      <c r="P126" s="100"/>
    </row>
    <row r="127" spans="1:19" ht="15.75">
      <c r="A127" s="24" t="s">
        <v>7</v>
      </c>
      <c r="B127" s="100"/>
      <c r="C127" s="32">
        <v>241.5</v>
      </c>
      <c r="D127" s="18">
        <v>91.5</v>
      </c>
      <c r="E127" s="18">
        <v>150</v>
      </c>
      <c r="F127" s="19">
        <v>0</v>
      </c>
      <c r="G127" s="90">
        <v>0</v>
      </c>
      <c r="H127" s="19">
        <v>0</v>
      </c>
      <c r="I127" s="100"/>
      <c r="J127" s="100"/>
      <c r="K127" s="100"/>
      <c r="L127" s="100"/>
      <c r="M127" s="100"/>
      <c r="N127" s="100"/>
      <c r="O127" s="100"/>
      <c r="P127" s="100"/>
    </row>
    <row r="128" spans="1:19" ht="37.5" customHeight="1">
      <c r="A128" s="24" t="s">
        <v>24</v>
      </c>
      <c r="B128" s="101"/>
      <c r="C128" s="19">
        <f t="shared" si="46"/>
        <v>0</v>
      </c>
      <c r="D128" s="19">
        <v>0</v>
      </c>
      <c r="E128" s="19">
        <v>0</v>
      </c>
      <c r="F128" s="19">
        <v>0</v>
      </c>
      <c r="G128" s="90">
        <v>0</v>
      </c>
      <c r="H128" s="19">
        <v>0</v>
      </c>
      <c r="I128" s="101"/>
      <c r="J128" s="101"/>
      <c r="K128" s="101"/>
      <c r="L128" s="101"/>
      <c r="M128" s="101"/>
      <c r="N128" s="101"/>
      <c r="O128" s="101"/>
      <c r="P128" s="101"/>
    </row>
    <row r="129" spans="1:16" ht="45.75" customHeight="1">
      <c r="A129" s="21" t="s">
        <v>64</v>
      </c>
      <c r="B129" s="99" t="s">
        <v>38</v>
      </c>
      <c r="C129" s="19">
        <f>D129+G129+H129</f>
        <v>0</v>
      </c>
      <c r="D129" s="19">
        <f>D130+D131+D132+D133</f>
        <v>0</v>
      </c>
      <c r="E129" s="19">
        <v>0</v>
      </c>
      <c r="F129" s="19">
        <v>0</v>
      </c>
      <c r="G129" s="90">
        <f t="shared" ref="G129" si="47">G130+G131+G132+G133</f>
        <v>0</v>
      </c>
      <c r="H129" s="19">
        <f t="shared" ref="H129" si="48">H130+H131+H132+H133</f>
        <v>0</v>
      </c>
      <c r="I129" s="99" t="s">
        <v>71</v>
      </c>
      <c r="J129" s="99"/>
      <c r="K129" s="99">
        <v>0</v>
      </c>
      <c r="L129" s="99">
        <v>0</v>
      </c>
      <c r="M129" s="99">
        <v>0</v>
      </c>
      <c r="N129" s="99">
        <v>0</v>
      </c>
      <c r="O129" s="99">
        <v>0</v>
      </c>
      <c r="P129" s="99">
        <v>0</v>
      </c>
    </row>
    <row r="130" spans="1:16" ht="15.75">
      <c r="A130" s="24" t="s">
        <v>8</v>
      </c>
      <c r="B130" s="100"/>
      <c r="C130" s="19">
        <f t="shared" ref="C130:C133" si="49">D130+G130+H130</f>
        <v>0</v>
      </c>
      <c r="D130" s="19">
        <v>0</v>
      </c>
      <c r="E130" s="19">
        <v>0</v>
      </c>
      <c r="F130" s="19">
        <v>0</v>
      </c>
      <c r="G130" s="90">
        <v>0</v>
      </c>
      <c r="H130" s="19">
        <v>0</v>
      </c>
      <c r="I130" s="100"/>
      <c r="J130" s="100"/>
      <c r="K130" s="100"/>
      <c r="L130" s="100"/>
      <c r="M130" s="100"/>
      <c r="N130" s="100"/>
      <c r="O130" s="100"/>
      <c r="P130" s="100"/>
    </row>
    <row r="131" spans="1:16" ht="15.75">
      <c r="A131" s="24" t="s">
        <v>23</v>
      </c>
      <c r="B131" s="100"/>
      <c r="C131" s="19">
        <f t="shared" si="49"/>
        <v>0</v>
      </c>
      <c r="D131" s="19">
        <v>0</v>
      </c>
      <c r="E131" s="19">
        <v>0</v>
      </c>
      <c r="F131" s="19">
        <v>0</v>
      </c>
      <c r="G131" s="90">
        <v>0</v>
      </c>
      <c r="H131" s="19">
        <v>0</v>
      </c>
      <c r="I131" s="100"/>
      <c r="J131" s="100"/>
      <c r="K131" s="100"/>
      <c r="L131" s="100"/>
      <c r="M131" s="100"/>
      <c r="N131" s="100"/>
      <c r="O131" s="100"/>
      <c r="P131" s="100"/>
    </row>
    <row r="132" spans="1:16" ht="15.75">
      <c r="A132" s="24" t="s">
        <v>7</v>
      </c>
      <c r="B132" s="100"/>
      <c r="C132" s="19">
        <f t="shared" si="49"/>
        <v>0</v>
      </c>
      <c r="D132" s="19">
        <v>0</v>
      </c>
      <c r="E132" s="19">
        <v>0</v>
      </c>
      <c r="F132" s="19">
        <v>0</v>
      </c>
      <c r="G132" s="90">
        <v>0</v>
      </c>
      <c r="H132" s="19">
        <v>0</v>
      </c>
      <c r="I132" s="100"/>
      <c r="J132" s="100"/>
      <c r="K132" s="100"/>
      <c r="L132" s="100"/>
      <c r="M132" s="100"/>
      <c r="N132" s="100"/>
      <c r="O132" s="100"/>
      <c r="P132" s="100"/>
    </row>
    <row r="133" spans="1:16" ht="52.5" customHeight="1">
      <c r="A133" s="24" t="s">
        <v>24</v>
      </c>
      <c r="B133" s="101"/>
      <c r="C133" s="19">
        <f t="shared" si="49"/>
        <v>0</v>
      </c>
      <c r="D133" s="19">
        <v>0</v>
      </c>
      <c r="E133" s="19">
        <v>0</v>
      </c>
      <c r="F133" s="19">
        <v>0</v>
      </c>
      <c r="G133" s="90">
        <v>0</v>
      </c>
      <c r="H133" s="19">
        <v>0</v>
      </c>
      <c r="I133" s="101"/>
      <c r="J133" s="101"/>
      <c r="K133" s="101"/>
      <c r="L133" s="101"/>
      <c r="M133" s="101"/>
      <c r="N133" s="101"/>
      <c r="O133" s="101"/>
      <c r="P133" s="101"/>
    </row>
    <row r="134" spans="1:16" ht="48" customHeight="1">
      <c r="A134" s="21" t="s">
        <v>65</v>
      </c>
      <c r="B134" s="99" t="s">
        <v>38</v>
      </c>
      <c r="C134" s="19">
        <f>D134+G134+H134</f>
        <v>0</v>
      </c>
      <c r="D134" s="19">
        <f>D135+D136+D137+D138</f>
        <v>0</v>
      </c>
      <c r="E134" s="19">
        <v>0</v>
      </c>
      <c r="F134" s="19">
        <v>0</v>
      </c>
      <c r="G134" s="90">
        <f t="shared" ref="G134" si="50">G135+G136+G137+G138</f>
        <v>0</v>
      </c>
      <c r="H134" s="19">
        <f t="shared" ref="H134" si="51">H135+H136+H137+H138</f>
        <v>0</v>
      </c>
      <c r="I134" s="99" t="s">
        <v>72</v>
      </c>
      <c r="J134" s="99"/>
      <c r="K134" s="99">
        <v>0</v>
      </c>
      <c r="L134" s="99">
        <v>0</v>
      </c>
      <c r="M134" s="99">
        <v>0</v>
      </c>
      <c r="N134" s="99">
        <v>0</v>
      </c>
      <c r="O134" s="99">
        <v>0</v>
      </c>
      <c r="P134" s="99">
        <v>0</v>
      </c>
    </row>
    <row r="135" spans="1:16" ht="15.75" hidden="1">
      <c r="A135" s="24" t="s">
        <v>8</v>
      </c>
      <c r="B135" s="100"/>
      <c r="C135" s="19">
        <f t="shared" ref="C135:C138" si="52">D135+G135+H135</f>
        <v>0</v>
      </c>
      <c r="D135" s="19">
        <v>0</v>
      </c>
      <c r="E135" s="19">
        <v>0</v>
      </c>
      <c r="F135" s="19">
        <v>0</v>
      </c>
      <c r="G135" s="90">
        <v>0</v>
      </c>
      <c r="H135" s="19">
        <v>0</v>
      </c>
      <c r="I135" s="100"/>
      <c r="J135" s="100"/>
      <c r="K135" s="100"/>
      <c r="L135" s="100"/>
      <c r="M135" s="100"/>
      <c r="N135" s="100"/>
      <c r="O135" s="100"/>
      <c r="P135" s="100"/>
    </row>
    <row r="136" spans="1:16" ht="15.75">
      <c r="A136" s="24" t="s">
        <v>23</v>
      </c>
      <c r="B136" s="100"/>
      <c r="C136" s="19">
        <f t="shared" si="52"/>
        <v>0</v>
      </c>
      <c r="D136" s="19">
        <v>0</v>
      </c>
      <c r="E136" s="19">
        <v>0</v>
      </c>
      <c r="F136" s="19">
        <v>0</v>
      </c>
      <c r="G136" s="90">
        <v>0</v>
      </c>
      <c r="H136" s="19">
        <v>0</v>
      </c>
      <c r="I136" s="100"/>
      <c r="J136" s="100"/>
      <c r="K136" s="100"/>
      <c r="L136" s="100"/>
      <c r="M136" s="100"/>
      <c r="N136" s="100"/>
      <c r="O136" s="100"/>
      <c r="P136" s="100"/>
    </row>
    <row r="137" spans="1:16" ht="27" customHeight="1">
      <c r="A137" s="24" t="s">
        <v>7</v>
      </c>
      <c r="B137" s="100"/>
      <c r="C137" s="19">
        <f t="shared" si="52"/>
        <v>0</v>
      </c>
      <c r="D137" s="19">
        <v>0</v>
      </c>
      <c r="E137" s="19">
        <v>0</v>
      </c>
      <c r="F137" s="19">
        <v>0</v>
      </c>
      <c r="G137" s="90">
        <v>0</v>
      </c>
      <c r="H137" s="19">
        <v>0</v>
      </c>
      <c r="I137" s="100"/>
      <c r="J137" s="100"/>
      <c r="K137" s="100"/>
      <c r="L137" s="100"/>
      <c r="M137" s="100"/>
      <c r="N137" s="100"/>
      <c r="O137" s="100"/>
      <c r="P137" s="100"/>
    </row>
    <row r="138" spans="1:16" ht="56.25" customHeight="1">
      <c r="A138" s="24" t="s">
        <v>24</v>
      </c>
      <c r="B138" s="101"/>
      <c r="C138" s="19">
        <f t="shared" si="52"/>
        <v>0</v>
      </c>
      <c r="D138" s="19">
        <v>0</v>
      </c>
      <c r="E138" s="19">
        <v>0</v>
      </c>
      <c r="F138" s="19">
        <v>0</v>
      </c>
      <c r="G138" s="90">
        <v>0</v>
      </c>
      <c r="H138" s="19">
        <v>0</v>
      </c>
      <c r="I138" s="101"/>
      <c r="J138" s="101"/>
      <c r="K138" s="101"/>
      <c r="L138" s="101"/>
      <c r="M138" s="101"/>
      <c r="N138" s="101"/>
      <c r="O138" s="101"/>
      <c r="P138" s="101"/>
    </row>
    <row r="139" spans="1:16" ht="40.5" customHeight="1">
      <c r="A139" s="21" t="s">
        <v>66</v>
      </c>
      <c r="B139" s="99" t="s">
        <v>38</v>
      </c>
      <c r="C139" s="19">
        <f>D139+G139+H139</f>
        <v>0</v>
      </c>
      <c r="D139" s="19">
        <f>D140+D141+D142+D143</f>
        <v>0</v>
      </c>
      <c r="E139" s="19">
        <v>0</v>
      </c>
      <c r="F139" s="19">
        <v>0</v>
      </c>
      <c r="G139" s="90">
        <f>G140+G141+G142+G143</f>
        <v>0</v>
      </c>
      <c r="H139" s="19">
        <f>H140+H141+H142+H143</f>
        <v>0</v>
      </c>
      <c r="I139" s="99" t="s">
        <v>67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</row>
    <row r="140" spans="1:16" ht="24.75" customHeight="1">
      <c r="A140" s="24" t="s">
        <v>8</v>
      </c>
      <c r="B140" s="100"/>
      <c r="C140" s="19">
        <f t="shared" ref="C140:C143" si="53">D140+G140+H140</f>
        <v>0</v>
      </c>
      <c r="D140" s="19">
        <v>0</v>
      </c>
      <c r="E140" s="19">
        <v>0</v>
      </c>
      <c r="F140" s="19">
        <v>0</v>
      </c>
      <c r="G140" s="90">
        <v>0</v>
      </c>
      <c r="H140" s="19">
        <v>0</v>
      </c>
      <c r="I140" s="100"/>
      <c r="J140" s="100"/>
      <c r="K140" s="100"/>
      <c r="L140" s="100"/>
      <c r="M140" s="100"/>
      <c r="N140" s="100"/>
      <c r="O140" s="100"/>
      <c r="P140" s="100"/>
    </row>
    <row r="141" spans="1:16" ht="26.25" customHeight="1">
      <c r="A141" s="24" t="s">
        <v>23</v>
      </c>
      <c r="B141" s="100"/>
      <c r="C141" s="19">
        <f t="shared" si="53"/>
        <v>0</v>
      </c>
      <c r="D141" s="19">
        <v>0</v>
      </c>
      <c r="E141" s="19">
        <v>0</v>
      </c>
      <c r="F141" s="19">
        <v>0</v>
      </c>
      <c r="G141" s="90">
        <v>0</v>
      </c>
      <c r="H141" s="19">
        <v>0</v>
      </c>
      <c r="I141" s="100"/>
      <c r="J141" s="100"/>
      <c r="K141" s="100"/>
      <c r="L141" s="100"/>
      <c r="M141" s="100"/>
      <c r="N141" s="100"/>
      <c r="O141" s="100"/>
      <c r="P141" s="100"/>
    </row>
    <row r="142" spans="1:16" ht="33.75" customHeight="1">
      <c r="A142" s="24" t="s">
        <v>7</v>
      </c>
      <c r="B142" s="100"/>
      <c r="C142" s="19">
        <f t="shared" si="53"/>
        <v>0</v>
      </c>
      <c r="D142" s="19">
        <v>0</v>
      </c>
      <c r="E142" s="19">
        <v>0</v>
      </c>
      <c r="F142" s="19">
        <v>0</v>
      </c>
      <c r="G142" s="90">
        <v>0</v>
      </c>
      <c r="H142" s="19">
        <v>0</v>
      </c>
      <c r="I142" s="100"/>
      <c r="J142" s="100"/>
      <c r="K142" s="100"/>
      <c r="L142" s="100"/>
      <c r="M142" s="100"/>
      <c r="N142" s="100"/>
      <c r="O142" s="100"/>
      <c r="P142" s="100"/>
    </row>
    <row r="143" spans="1:16" ht="33.75" customHeight="1">
      <c r="A143" s="24" t="s">
        <v>24</v>
      </c>
      <c r="B143" s="101"/>
      <c r="C143" s="19">
        <f t="shared" si="53"/>
        <v>0</v>
      </c>
      <c r="D143" s="19">
        <v>0</v>
      </c>
      <c r="E143" s="19">
        <v>0</v>
      </c>
      <c r="F143" s="19">
        <v>0</v>
      </c>
      <c r="G143" s="90">
        <v>0</v>
      </c>
      <c r="H143" s="19">
        <v>0</v>
      </c>
      <c r="I143" s="101"/>
      <c r="J143" s="101"/>
      <c r="K143" s="101"/>
      <c r="L143" s="101"/>
      <c r="M143" s="101"/>
      <c r="N143" s="101"/>
      <c r="O143" s="101"/>
      <c r="P143" s="101"/>
    </row>
    <row r="144" spans="1:16" ht="35.25" customHeight="1">
      <c r="A144" s="21" t="s">
        <v>87</v>
      </c>
      <c r="B144" s="99" t="s">
        <v>38</v>
      </c>
      <c r="C144" s="18">
        <f>SUM(D144:H144)</f>
        <v>400</v>
      </c>
      <c r="D144" s="18">
        <v>0</v>
      </c>
      <c r="E144" s="19">
        <v>0</v>
      </c>
      <c r="F144" s="19">
        <v>0</v>
      </c>
      <c r="G144" s="89">
        <v>400</v>
      </c>
      <c r="H144" s="19">
        <f t="shared" ref="H144" si="54">H145+H146+H147+H148</f>
        <v>0</v>
      </c>
      <c r="I144" s="99" t="s">
        <v>88</v>
      </c>
      <c r="J144" s="99" t="s">
        <v>15</v>
      </c>
      <c r="K144" s="99">
        <v>0</v>
      </c>
      <c r="L144" s="99">
        <v>0</v>
      </c>
      <c r="M144" s="99">
        <v>0</v>
      </c>
      <c r="N144" s="99">
        <v>0</v>
      </c>
      <c r="O144" s="99">
        <v>4</v>
      </c>
      <c r="P144" s="99">
        <v>0</v>
      </c>
    </row>
    <row r="145" spans="1:16" ht="15.75">
      <c r="A145" s="24" t="s">
        <v>8</v>
      </c>
      <c r="B145" s="100"/>
      <c r="C145" s="19">
        <v>0</v>
      </c>
      <c r="D145" s="20">
        <v>0</v>
      </c>
      <c r="E145" s="20">
        <v>0</v>
      </c>
      <c r="F145" s="20">
        <v>0</v>
      </c>
      <c r="G145" s="92">
        <v>0</v>
      </c>
      <c r="H145" s="20">
        <v>0</v>
      </c>
      <c r="I145" s="100"/>
      <c r="J145" s="100"/>
      <c r="K145" s="100"/>
      <c r="L145" s="100"/>
      <c r="M145" s="100"/>
      <c r="N145" s="100"/>
      <c r="O145" s="100"/>
      <c r="P145" s="100"/>
    </row>
    <row r="146" spans="1:16" ht="15.75">
      <c r="A146" s="24" t="s">
        <v>23</v>
      </c>
      <c r="B146" s="100"/>
      <c r="C146" s="19">
        <f t="shared" ref="C146" si="55">D146+G146+H146</f>
        <v>0</v>
      </c>
      <c r="D146" s="20">
        <v>0</v>
      </c>
      <c r="E146" s="20">
        <v>0</v>
      </c>
      <c r="F146" s="20">
        <v>0</v>
      </c>
      <c r="G146" s="92">
        <v>0</v>
      </c>
      <c r="H146" s="20">
        <v>0</v>
      </c>
      <c r="I146" s="100"/>
      <c r="J146" s="100"/>
      <c r="K146" s="100"/>
      <c r="L146" s="100"/>
      <c r="M146" s="100"/>
      <c r="N146" s="100"/>
      <c r="O146" s="100"/>
      <c r="P146" s="100"/>
    </row>
    <row r="147" spans="1:16" ht="24" customHeight="1">
      <c r="A147" s="24" t="s">
        <v>7</v>
      </c>
      <c r="B147" s="100"/>
      <c r="C147" s="18">
        <f>SUM(D147:H147)</f>
        <v>400</v>
      </c>
      <c r="D147" s="15">
        <v>0</v>
      </c>
      <c r="E147" s="20">
        <v>0</v>
      </c>
      <c r="F147" s="20">
        <v>0</v>
      </c>
      <c r="G147" s="96">
        <v>400</v>
      </c>
      <c r="H147" s="20">
        <v>0</v>
      </c>
      <c r="I147" s="100"/>
      <c r="J147" s="100"/>
      <c r="K147" s="100"/>
      <c r="L147" s="100"/>
      <c r="M147" s="100"/>
      <c r="N147" s="100"/>
      <c r="O147" s="100"/>
      <c r="P147" s="100"/>
    </row>
    <row r="148" spans="1:16" ht="45.75" customHeight="1">
      <c r="A148" s="24" t="s">
        <v>24</v>
      </c>
      <c r="B148" s="101"/>
      <c r="C148" s="19">
        <f t="shared" ref="C148" si="56">D148+G148+H148</f>
        <v>0</v>
      </c>
      <c r="D148" s="19">
        <v>0</v>
      </c>
      <c r="E148" s="19">
        <v>0</v>
      </c>
      <c r="F148" s="19">
        <v>0</v>
      </c>
      <c r="G148" s="90">
        <v>0</v>
      </c>
      <c r="H148" s="19">
        <v>0</v>
      </c>
      <c r="I148" s="101"/>
      <c r="J148" s="101"/>
      <c r="K148" s="101"/>
      <c r="L148" s="101"/>
      <c r="M148" s="101"/>
      <c r="N148" s="101"/>
      <c r="O148" s="101"/>
      <c r="P148" s="101"/>
    </row>
    <row r="149" spans="1:16" ht="15.75">
      <c r="A149" s="12"/>
      <c r="B149" s="12"/>
      <c r="C149" s="12"/>
      <c r="D149" s="12"/>
      <c r="E149" s="12"/>
      <c r="F149" s="12"/>
      <c r="G149" s="86"/>
      <c r="H149" s="12"/>
      <c r="I149" s="12"/>
      <c r="J149" s="12"/>
      <c r="K149" s="12"/>
      <c r="L149" s="12"/>
      <c r="M149" s="12"/>
      <c r="N149" s="12"/>
      <c r="O149" s="12"/>
      <c r="P149" s="12"/>
    </row>
  </sheetData>
  <mergeCells count="162">
    <mergeCell ref="P144:P148"/>
    <mergeCell ref="B84:B88"/>
    <mergeCell ref="B144:B148"/>
    <mergeCell ref="I144:I148"/>
    <mergeCell ref="J144:J148"/>
    <mergeCell ref="K144:K148"/>
    <mergeCell ref="L144:L148"/>
    <mergeCell ref="M144:M148"/>
    <mergeCell ref="N144:N148"/>
    <mergeCell ref="O144:O148"/>
    <mergeCell ref="L134:L138"/>
    <mergeCell ref="O134:O138"/>
    <mergeCell ref="P134:P138"/>
    <mergeCell ref="B139:B143"/>
    <mergeCell ref="I139:I143"/>
    <mergeCell ref="J139:J143"/>
    <mergeCell ref="K139:K143"/>
    <mergeCell ref="L139:L143"/>
    <mergeCell ref="O139:O143"/>
    <mergeCell ref="P139:P143"/>
    <mergeCell ref="M139:M143"/>
    <mergeCell ref="N139:N143"/>
    <mergeCell ref="B134:B138"/>
    <mergeCell ref="I134:I138"/>
    <mergeCell ref="I69:I73"/>
    <mergeCell ref="J69:J73"/>
    <mergeCell ref="K69:K73"/>
    <mergeCell ref="L69:L73"/>
    <mergeCell ref="M69:M73"/>
    <mergeCell ref="N69:N73"/>
    <mergeCell ref="O69:O73"/>
    <mergeCell ref="P69:P73"/>
    <mergeCell ref="B54:B58"/>
    <mergeCell ref="B59:B63"/>
    <mergeCell ref="M64:M68"/>
    <mergeCell ref="N64:N68"/>
    <mergeCell ref="J134:J138"/>
    <mergeCell ref="K134:K138"/>
    <mergeCell ref="M134:M138"/>
    <mergeCell ref="N134:N138"/>
    <mergeCell ref="L124:L128"/>
    <mergeCell ref="O124:O128"/>
    <mergeCell ref="P124:P128"/>
    <mergeCell ref="B129:B133"/>
    <mergeCell ref="I129:I133"/>
    <mergeCell ref="J129:J133"/>
    <mergeCell ref="K129:K133"/>
    <mergeCell ref="L129:L133"/>
    <mergeCell ref="O129:O133"/>
    <mergeCell ref="P129:P133"/>
    <mergeCell ref="B124:B128"/>
    <mergeCell ref="I124:I128"/>
    <mergeCell ref="J124:J128"/>
    <mergeCell ref="K124:K128"/>
    <mergeCell ref="M129:M133"/>
    <mergeCell ref="N129:N133"/>
    <mergeCell ref="M124:M128"/>
    <mergeCell ref="N124:N128"/>
    <mergeCell ref="S109:S111"/>
    <mergeCell ref="L94:L98"/>
    <mergeCell ref="O94:O98"/>
    <mergeCell ref="P94:P98"/>
    <mergeCell ref="B104:B108"/>
    <mergeCell ref="J104:J108"/>
    <mergeCell ref="K104:K108"/>
    <mergeCell ref="L104:L108"/>
    <mergeCell ref="O104:O108"/>
    <mergeCell ref="P104:P108"/>
    <mergeCell ref="I94:I98"/>
    <mergeCell ref="J94:J98"/>
    <mergeCell ref="K94:K98"/>
    <mergeCell ref="I99:I103"/>
    <mergeCell ref="J99:J103"/>
    <mergeCell ref="K99:K103"/>
    <mergeCell ref="L99:L103"/>
    <mergeCell ref="M99:M103"/>
    <mergeCell ref="N99:N103"/>
    <mergeCell ref="O99:O103"/>
    <mergeCell ref="P99:P103"/>
    <mergeCell ref="K114:K118"/>
    <mergeCell ref="L114:L118"/>
    <mergeCell ref="B69:B73"/>
    <mergeCell ref="O114:O118"/>
    <mergeCell ref="P114:P118"/>
    <mergeCell ref="I114:I118"/>
    <mergeCell ref="B119:B123"/>
    <mergeCell ref="I119:I123"/>
    <mergeCell ref="J119:J123"/>
    <mergeCell ref="K119:K123"/>
    <mergeCell ref="L119:L123"/>
    <mergeCell ref="O119:O123"/>
    <mergeCell ref="P119:P123"/>
    <mergeCell ref="B114:B118"/>
    <mergeCell ref="J114:J118"/>
    <mergeCell ref="M94:M98"/>
    <mergeCell ref="N94:N98"/>
    <mergeCell ref="M104:M108"/>
    <mergeCell ref="N104:N108"/>
    <mergeCell ref="M119:M123"/>
    <mergeCell ref="N119:N123"/>
    <mergeCell ref="M114:M118"/>
    <mergeCell ref="N114:N118"/>
    <mergeCell ref="B99:B103"/>
    <mergeCell ref="B34:B38"/>
    <mergeCell ref="I34:I38"/>
    <mergeCell ref="J34:J38"/>
    <mergeCell ref="K34:K38"/>
    <mergeCell ref="L34:L38"/>
    <mergeCell ref="O34:O38"/>
    <mergeCell ref="P34:P38"/>
    <mergeCell ref="L64:L68"/>
    <mergeCell ref="O64:O68"/>
    <mergeCell ref="P64:P68"/>
    <mergeCell ref="B64:B68"/>
    <mergeCell ref="P44:P48"/>
    <mergeCell ref="B44:B48"/>
    <mergeCell ref="B49:B53"/>
    <mergeCell ref="I49:I53"/>
    <mergeCell ref="J49:J53"/>
    <mergeCell ref="I64:I68"/>
    <mergeCell ref="J64:J68"/>
    <mergeCell ref="K64:K68"/>
    <mergeCell ref="I54:I58"/>
    <mergeCell ref="K49:K53"/>
    <mergeCell ref="L49:L53"/>
    <mergeCell ref="O49:O53"/>
    <mergeCell ref="P49:P53"/>
    <mergeCell ref="I29:I33"/>
    <mergeCell ref="J29:J33"/>
    <mergeCell ref="K29:K33"/>
    <mergeCell ref="L29:L33"/>
    <mergeCell ref="O29:O33"/>
    <mergeCell ref="P29:P33"/>
    <mergeCell ref="K1:P1"/>
    <mergeCell ref="K11:K12"/>
    <mergeCell ref="L11:P11"/>
    <mergeCell ref="I10:P10"/>
    <mergeCell ref="K3:P4"/>
    <mergeCell ref="A7:P7"/>
    <mergeCell ref="A8:P8"/>
    <mergeCell ref="D11:H11"/>
    <mergeCell ref="C11:C12"/>
    <mergeCell ref="C10:H10"/>
    <mergeCell ref="A10:A12"/>
    <mergeCell ref="I11:I12"/>
    <mergeCell ref="J11:J12"/>
    <mergeCell ref="B10:B12"/>
    <mergeCell ref="B29:B33"/>
    <mergeCell ref="M29:M33"/>
    <mergeCell ref="N29:N33"/>
    <mergeCell ref="I44:I48"/>
    <mergeCell ref="J44:J48"/>
    <mergeCell ref="K44:K48"/>
    <mergeCell ref="L44:L48"/>
    <mergeCell ref="O44:O48"/>
    <mergeCell ref="I59:I60"/>
    <mergeCell ref="M44:M48"/>
    <mergeCell ref="N44:N48"/>
    <mergeCell ref="M34:M38"/>
    <mergeCell ref="N34:N38"/>
    <mergeCell ref="M49:M53"/>
    <mergeCell ref="N49:N53"/>
  </mergeCells>
  <pageMargins left="0.78740157480314965" right="0.31496062992125984" top="0.35433070866141736" bottom="0.23622047244094491" header="0" footer="0"/>
  <pageSetup paperSize="9" scale="50" orientation="landscape" useFirstPageNumber="1" r:id="rId1"/>
  <headerFooter differentFirst="1">
    <oddHeader xml:space="preserve">&amp;C&amp;P
</oddHeader>
  </headerFooter>
  <rowBreaks count="1" manualBreakCount="1">
    <brk id="3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sqref="A1:XFD5"/>
    </sheetView>
  </sheetViews>
  <sheetFormatPr defaultRowHeight="15"/>
  <sheetData>
    <row r="1" spans="1:12" s="2" customFormat="1" ht="58.5" customHeight="1">
      <c r="A1" s="122" t="s">
        <v>14</v>
      </c>
      <c r="B1" s="123"/>
      <c r="C1" s="123"/>
      <c r="D1" s="123"/>
      <c r="E1" s="124"/>
      <c r="F1" s="1" t="s">
        <v>13</v>
      </c>
      <c r="G1" s="5" t="s">
        <v>11</v>
      </c>
      <c r="H1" s="5"/>
      <c r="I1" s="5">
        <v>95</v>
      </c>
      <c r="J1" s="5">
        <v>95</v>
      </c>
      <c r="K1" s="5">
        <v>95</v>
      </c>
      <c r="L1" s="6"/>
    </row>
    <row r="2" spans="1:12" s="2" customFormat="1" ht="30">
      <c r="A2" s="1" t="s">
        <v>7</v>
      </c>
      <c r="B2" s="4">
        <f>C2+D2+E2</f>
        <v>20000</v>
      </c>
      <c r="C2" s="4">
        <v>20000</v>
      </c>
      <c r="D2" s="4">
        <v>0</v>
      </c>
      <c r="E2" s="4">
        <v>0</v>
      </c>
      <c r="F2" s="1"/>
      <c r="G2" s="5"/>
      <c r="H2" s="5"/>
      <c r="I2" s="5"/>
      <c r="J2" s="5"/>
      <c r="K2" s="5"/>
      <c r="L2" s="6"/>
    </row>
    <row r="3" spans="1:12" s="2" customFormat="1" ht="45">
      <c r="A3" s="1" t="s">
        <v>8</v>
      </c>
      <c r="B3" s="4">
        <f>C3+D3+E3</f>
        <v>0</v>
      </c>
      <c r="C3" s="4">
        <v>0</v>
      </c>
      <c r="D3" s="4">
        <v>0</v>
      </c>
      <c r="E3" s="4">
        <v>0</v>
      </c>
      <c r="F3" s="1"/>
      <c r="G3" s="5"/>
      <c r="H3" s="5"/>
      <c r="I3" s="5"/>
      <c r="J3" s="5"/>
      <c r="K3" s="5"/>
      <c r="L3" s="6"/>
    </row>
    <row r="4" spans="1:12" s="2" customFormat="1" ht="30">
      <c r="A4" s="1" t="s">
        <v>9</v>
      </c>
      <c r="B4" s="4">
        <f>C4+D4+E4</f>
        <v>0</v>
      </c>
      <c r="C4" s="4">
        <v>0</v>
      </c>
      <c r="D4" s="4">
        <v>0</v>
      </c>
      <c r="E4" s="4">
        <v>0</v>
      </c>
      <c r="F4" s="1"/>
      <c r="G4" s="5"/>
      <c r="H4" s="5"/>
      <c r="I4" s="5"/>
      <c r="J4" s="5"/>
      <c r="K4" s="5"/>
      <c r="L4" s="6"/>
    </row>
    <row r="5" spans="1:12" s="2" customFormat="1" ht="75">
      <c r="A5" s="3" t="s">
        <v>10</v>
      </c>
      <c r="B5" s="4">
        <f>B4+B3+B2</f>
        <v>20000</v>
      </c>
      <c r="C5" s="4">
        <f t="shared" ref="C5:E5" si="0">C4+C3+C2</f>
        <v>20000</v>
      </c>
      <c r="D5" s="4">
        <f t="shared" si="0"/>
        <v>0</v>
      </c>
      <c r="E5" s="4">
        <f t="shared" si="0"/>
        <v>0</v>
      </c>
      <c r="F5" s="1"/>
      <c r="G5" s="5"/>
      <c r="H5" s="5"/>
      <c r="I5" s="5"/>
      <c r="J5" s="5"/>
      <c r="K5" s="5"/>
      <c r="L5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2016</vt:lpstr>
      <vt:lpstr>Лист2</vt:lpstr>
      <vt:lpstr>Лист3</vt:lpstr>
      <vt:lpstr>'2016'!Область_печати</vt:lpstr>
    </vt:vector>
  </TitlesOfParts>
  <Company>Работа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ukmsver@outlook.com</cp:lastModifiedBy>
  <cp:lastPrinted>2017-08-29T05:54:30Z</cp:lastPrinted>
  <dcterms:created xsi:type="dcterms:W3CDTF">2014-10-03T07:10:09Z</dcterms:created>
  <dcterms:modified xsi:type="dcterms:W3CDTF">2018-03-21T05:22:21Z</dcterms:modified>
</cp:coreProperties>
</file>