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8" windowWidth="14808" windowHeight="7716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calcPr calcId="162913"/>
</workbook>
</file>

<file path=xl/calcChain.xml><?xml version="1.0" encoding="utf-8"?>
<calcChain xmlns="http://schemas.openxmlformats.org/spreadsheetml/2006/main">
  <c r="AB56" i="2" l="1"/>
  <c r="C56" i="2"/>
  <c r="L58" i="1"/>
  <c r="P58" i="1"/>
  <c r="I45" i="1" l="1"/>
  <c r="J45" i="1"/>
  <c r="K45" i="1"/>
  <c r="M45" i="1"/>
  <c r="N45" i="1"/>
  <c r="N12" i="1" s="1"/>
  <c r="O45" i="1"/>
  <c r="H45" i="1"/>
  <c r="K17" i="1"/>
  <c r="M17" i="1"/>
  <c r="N17" i="1"/>
  <c r="O17" i="1"/>
  <c r="I17" i="1"/>
  <c r="H17" i="1"/>
  <c r="J17" i="1"/>
  <c r="I13" i="1"/>
  <c r="J13" i="1"/>
  <c r="K13" i="1"/>
  <c r="M13" i="1"/>
  <c r="N13" i="1"/>
  <c r="O13" i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L44" i="1"/>
  <c r="P44" i="1" s="1"/>
  <c r="C42" i="2" s="1"/>
  <c r="AB42" i="2" s="1"/>
  <c r="I12" i="1" l="1"/>
  <c r="J12" i="1"/>
  <c r="O12" i="1"/>
  <c r="M12" i="1"/>
  <c r="K12" i="1"/>
  <c r="D11" i="2"/>
  <c r="D10" i="2" s="1"/>
  <c r="E11" i="2"/>
  <c r="E10" i="2" s="1"/>
  <c r="F11" i="2"/>
  <c r="F10" i="2" s="1"/>
  <c r="G11" i="2"/>
  <c r="G10" i="2" s="1"/>
  <c r="H11" i="2"/>
  <c r="H10" i="2" s="1"/>
  <c r="I11" i="2"/>
  <c r="I10" i="2" s="1"/>
  <c r="J11" i="2"/>
  <c r="J10" i="2" s="1"/>
  <c r="K11" i="2"/>
  <c r="K10" i="2" s="1"/>
  <c r="L11" i="2"/>
  <c r="L10" i="2" s="1"/>
  <c r="M11" i="2"/>
  <c r="M10" i="2" s="1"/>
  <c r="N11" i="2"/>
  <c r="N10" i="2" s="1"/>
  <c r="O11" i="2"/>
  <c r="O10" i="2" s="1"/>
  <c r="P11" i="2"/>
  <c r="P10" i="2" s="1"/>
  <c r="Q11" i="2"/>
  <c r="Q10" i="2" s="1"/>
  <c r="R11" i="2"/>
  <c r="R10" i="2" s="1"/>
  <c r="S11" i="2"/>
  <c r="S10" i="2" s="1"/>
  <c r="T11" i="2"/>
  <c r="T10" i="2" s="1"/>
  <c r="U11" i="2"/>
  <c r="U10" i="2" s="1"/>
  <c r="V11" i="2"/>
  <c r="V10" i="2" s="1"/>
  <c r="W11" i="2"/>
  <c r="W10" i="2" s="1"/>
  <c r="X11" i="2"/>
  <c r="X10" i="2" s="1"/>
  <c r="Y11" i="2"/>
  <c r="Y10" i="2" s="1"/>
  <c r="Z11" i="2"/>
  <c r="Z10" i="2" s="1"/>
  <c r="AA11" i="2"/>
  <c r="AA10" i="2" s="1"/>
  <c r="L57" i="1"/>
  <c r="P57" i="1" l="1"/>
  <c r="C55" i="2" l="1"/>
  <c r="AB55" i="2" s="1"/>
  <c r="L56" i="1"/>
  <c r="P56" i="1" s="1"/>
  <c r="L55" i="1"/>
  <c r="P55" i="1" s="1"/>
  <c r="C53" i="2" l="1"/>
  <c r="AB53" i="2" s="1"/>
  <c r="C54" i="2"/>
  <c r="AB54" i="2" s="1"/>
  <c r="L42" i="1"/>
  <c r="P42" i="1" s="1"/>
  <c r="C40" i="2" l="1"/>
  <c r="AB40" i="2" s="1"/>
  <c r="L41" i="1"/>
  <c r="L40" i="1"/>
  <c r="P40" i="1" s="1"/>
  <c r="P41" i="1" l="1"/>
  <c r="C39" i="2" s="1"/>
  <c r="AB39" i="2" s="1"/>
  <c r="C38" i="2"/>
  <c r="AB38" i="2" s="1"/>
  <c r="L54" i="1"/>
  <c r="L53" i="1"/>
  <c r="P53" i="1" s="1"/>
  <c r="L52" i="1"/>
  <c r="P52" i="1" s="1"/>
  <c r="C50" i="2" l="1"/>
  <c r="AB50" i="2" s="1"/>
  <c r="C51" i="2"/>
  <c r="AB51" i="2" s="1"/>
  <c r="P54" i="1"/>
  <c r="L51" i="1"/>
  <c r="P51" i="1" s="1"/>
  <c r="C49" i="2" l="1"/>
  <c r="AB49" i="2" s="1"/>
  <c r="C52" i="2"/>
  <c r="AB52" i="2" s="1"/>
  <c r="L39" i="1"/>
  <c r="P39" i="1" s="1"/>
  <c r="C37" i="2" l="1"/>
  <c r="AB37" i="2" s="1"/>
  <c r="L50" i="1"/>
  <c r="P50" i="1" s="1"/>
  <c r="L49" i="1"/>
  <c r="P49" i="1" s="1"/>
  <c r="L48" i="1"/>
  <c r="P48" i="1" s="1"/>
  <c r="L47" i="1"/>
  <c r="P47" i="1" s="1"/>
  <c r="C46" i="2" l="1"/>
  <c r="AB46" i="2" s="1"/>
  <c r="C48" i="2"/>
  <c r="AB48" i="2" s="1"/>
  <c r="C45" i="2"/>
  <c r="AB45" i="2" s="1"/>
  <c r="C47" i="2"/>
  <c r="AB47" i="2" s="1"/>
  <c r="L38" i="1"/>
  <c r="P38" i="1" s="1"/>
  <c r="C36" i="2" l="1"/>
  <c r="AB36" i="2" s="1"/>
  <c r="L36" i="1"/>
  <c r="P36" i="1" s="1"/>
  <c r="L37" i="1"/>
  <c r="P37" i="1" s="1"/>
  <c r="L35" i="1"/>
  <c r="P35" i="1" s="1"/>
  <c r="L34" i="1"/>
  <c r="P34" i="1" s="1"/>
  <c r="L33" i="1"/>
  <c r="P33" i="1" s="1"/>
  <c r="L32" i="1"/>
  <c r="P32" i="1" s="1"/>
  <c r="L31" i="1"/>
  <c r="P31" i="1" s="1"/>
  <c r="L30" i="1"/>
  <c r="P30" i="1" s="1"/>
  <c r="C30" i="2" l="1"/>
  <c r="AB30" i="2" s="1"/>
  <c r="C32" i="2"/>
  <c r="AB32" i="2" s="1"/>
  <c r="C35" i="2"/>
  <c r="AB35" i="2" s="1"/>
  <c r="C28" i="2"/>
  <c r="AB28" i="2" s="1"/>
  <c r="C29" i="2"/>
  <c r="AB29" i="2" s="1"/>
  <c r="C31" i="2"/>
  <c r="AB31" i="2" s="1"/>
  <c r="C33" i="2"/>
  <c r="AB33" i="2" s="1"/>
  <c r="L29" i="1"/>
  <c r="P29" i="1" s="1"/>
  <c r="L28" i="1"/>
  <c r="P28" i="1" s="1"/>
  <c r="L27" i="1"/>
  <c r="P27" i="1" s="1"/>
  <c r="L46" i="1"/>
  <c r="L26" i="1"/>
  <c r="P26" i="1" s="1"/>
  <c r="L25" i="1"/>
  <c r="P25" i="1" s="1"/>
  <c r="L24" i="1"/>
  <c r="P24" i="1" s="1"/>
  <c r="P46" i="1" l="1"/>
  <c r="C44" i="2"/>
  <c r="AB44" i="2" s="1"/>
  <c r="C23" i="2"/>
  <c r="AB23" i="2" s="1"/>
  <c r="C24" i="2"/>
  <c r="AB24" i="2" s="1"/>
  <c r="C25" i="2"/>
  <c r="AB25" i="2" s="1"/>
  <c r="C27" i="2"/>
  <c r="AB27" i="2" s="1"/>
  <c r="C22" i="2"/>
  <c r="AB22" i="2" s="1"/>
  <c r="C26" i="2"/>
  <c r="AB26" i="2" s="1"/>
  <c r="C34" i="2"/>
  <c r="AB34" i="2" s="1"/>
  <c r="L18" i="1"/>
  <c r="L19" i="1"/>
  <c r="P19" i="1" s="1"/>
  <c r="L20" i="1"/>
  <c r="P20" i="1" s="1"/>
  <c r="L21" i="1"/>
  <c r="P21" i="1" s="1"/>
  <c r="L22" i="1"/>
  <c r="L23" i="1"/>
  <c r="P23" i="1" s="1"/>
  <c r="L43" i="1"/>
  <c r="P43" i="1" s="1"/>
  <c r="P22" i="1" l="1"/>
  <c r="C20" i="2" s="1"/>
  <c r="L17" i="1"/>
  <c r="P18" i="1"/>
  <c r="P17" i="1" s="1"/>
  <c r="C21" i="2"/>
  <c r="AB21" i="2" s="1"/>
  <c r="L59" i="1"/>
  <c r="L45" i="1" s="1"/>
  <c r="L14" i="1"/>
  <c r="L15" i="1"/>
  <c r="L16" i="1"/>
  <c r="L13" i="1" l="1"/>
  <c r="L12" i="1"/>
  <c r="AB20" i="2"/>
  <c r="P59" i="1"/>
  <c r="P45" i="1" s="1"/>
  <c r="C57" i="2" l="1"/>
  <c r="AB57" i="2" s="1"/>
  <c r="C17" i="2"/>
  <c r="C18" i="2"/>
  <c r="C19" i="2"/>
  <c r="P16" i="1"/>
  <c r="P15" i="1"/>
  <c r="P14" i="1"/>
  <c r="P13" i="1" l="1"/>
  <c r="P12" i="1" s="1"/>
  <c r="C12" i="2"/>
  <c r="AB12" i="2" s="1"/>
  <c r="C13" i="2"/>
  <c r="AB13" i="2" s="1"/>
  <c r="C41" i="2"/>
  <c r="AB41" i="2" s="1"/>
  <c r="C14" i="2"/>
  <c r="AB14" i="2" s="1"/>
  <c r="AB19" i="2"/>
  <c r="AB18" i="2"/>
  <c r="AB17" i="2"/>
  <c r="C16" i="2"/>
  <c r="C15" i="2" l="1"/>
  <c r="AB16" i="2"/>
  <c r="C43" i="2"/>
  <c r="AB43" i="2" s="1"/>
  <c r="L11" i="3" l="1"/>
  <c r="M11" i="3" s="1"/>
  <c r="D8" i="3"/>
  <c r="E8" i="3"/>
  <c r="F8" i="3"/>
  <c r="G8" i="3"/>
  <c r="H8" i="3"/>
  <c r="I8" i="3"/>
  <c r="J8" i="3"/>
  <c r="K8" i="3"/>
  <c r="C11" i="3"/>
  <c r="B11" i="3"/>
  <c r="H13" i="1"/>
  <c r="B9" i="3" s="1"/>
  <c r="C10" i="3"/>
  <c r="B10" i="3"/>
  <c r="C9" i="3" l="1"/>
  <c r="C8" i="3" s="1"/>
  <c r="H12" i="1"/>
  <c r="AB15" i="2"/>
  <c r="C11" i="2"/>
  <c r="AB11" i="2" s="1"/>
  <c r="B8" i="3"/>
  <c r="L9" i="3" l="1"/>
  <c r="M9" i="3" s="1"/>
  <c r="L10" i="3"/>
  <c r="M10" i="3" s="1"/>
  <c r="C10" i="2"/>
  <c r="M8" i="3" l="1"/>
  <c r="L8" i="3"/>
  <c r="AB10" i="2" l="1"/>
</calcChain>
</file>

<file path=xl/sharedStrings.xml><?xml version="1.0" encoding="utf-8"?>
<sst xmlns="http://schemas.openxmlformats.org/spreadsheetml/2006/main" count="531" uniqueCount="201">
  <si>
    <t>Форма 1</t>
  </si>
  <si>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</si>
  <si>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</si>
  <si>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</si>
  <si>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</si>
  <si>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</si>
  <si>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</si>
  <si>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</si>
  <si>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</si>
  <si>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</si>
  <si>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</si>
  <si>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</si>
  <si>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</si>
  <si>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</si>
  <si>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</si>
  <si>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</si>
  <si>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</si>
  <si>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</si>
  <si>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</si>
  <si>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</si>
  <si>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</si>
  <si>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</si>
  <si>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</si>
  <si>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</si>
  <si>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</si>
  <si>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</si>
  <si>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</si>
  <si>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</si>
  <si>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</si>
  <si>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</si>
  <si>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</si>
  <si>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</si>
  <si>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</si>
  <si>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Всего по МО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</si>
  <si>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</si>
  <si>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</si>
  <si>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</si>
  <si>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</si>
  <si>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</si>
  <si>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</si>
  <si>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</si>
  <si>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</si>
  <si>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</si>
  <si>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</si>
  <si>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</si>
  <si>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</si>
  <si>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</si>
  <si>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</si>
  <si>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</si>
  <si>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</si>
  <si>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</si>
  <si>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</si>
  <si>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</si>
  <si>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</si>
  <si>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</si>
  <si>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</si>
  <si>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</si>
  <si>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</si>
  <si>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</si>
  <si>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</si>
  <si>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Форма 2</t>
  </si>
  <si>
    <t>Планируемые показатели выполнения работ по капитальному</t>
  </si>
  <si>
    <t>ремонту общего имущества  многоквартирных домов</t>
  </si>
  <si>
    <t>Форма 3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</si>
  <si>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</si>
  <si>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</si>
  <si>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</si>
  <si>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</si>
  <si>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</si>
  <si>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</si>
  <si>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</si>
  <si>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</si>
  <si>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</si>
  <si>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</si>
  <si>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</si>
  <si>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</si>
  <si>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</si>
  <si>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г. Верещагино, ул. Ленина, 47</t>
  </si>
  <si>
    <t>п. Зюкайка, ул. Куйбышева, 41</t>
  </si>
  <si>
    <t>г. Верещагино, ул. 12 Декабря, 91</t>
  </si>
  <si>
    <t>п. Зюкайка, ул. Тимирязева, 6а</t>
  </si>
  <si>
    <t>г. Верещагино, ул. Ленина, 43</t>
  </si>
  <si>
    <t>п. Зюкайка, ул. Тимирязева, 5а</t>
  </si>
  <si>
    <t>г. Верещагино, ул. Железнодорожная, 71а</t>
  </si>
  <si>
    <t>г. Верещагино, ул. Мичурина, 54</t>
  </si>
  <si>
    <t>г. Верещагино, ул. Павлова, 30</t>
  </si>
  <si>
    <t>г. Верещагино, ул. Советская, 96</t>
  </si>
  <si>
    <t>г. Верещагино, ул. Фрунзе, 86</t>
  </si>
  <si>
    <t>г. Верещагино, ул.Октябрьская, 68</t>
  </si>
  <si>
    <t>31 декабря 2018</t>
  </si>
  <si>
    <t>РО</t>
  </si>
  <si>
    <t>крупноблочные</t>
  </si>
  <si>
    <t>камень</t>
  </si>
  <si>
    <t>кирпич</t>
  </si>
  <si>
    <t>31 декабря 2019</t>
  </si>
  <si>
    <t>СС</t>
  </si>
  <si>
    <t>31 декабря 2020</t>
  </si>
  <si>
    <t>п. Зюкайка, ул. Тимирязева, 5б</t>
  </si>
  <si>
    <t>1367,3</t>
  </si>
  <si>
    <t>1142,8</t>
  </si>
  <si>
    <t>Х</t>
  </si>
  <si>
    <r>
      <rPr>
        <b/>
        <sz val="14"/>
        <color theme="1"/>
        <rFont val="Times New Roman"/>
        <family val="1"/>
        <charset val="204"/>
      </rPr>
      <t xml:space="preserve">Муниципальный краткосрочный план реализации региональной Программы 
 капитального ремонта общего имущества
в многоквартирных домах, расположенных на территории Верещагинского муниципального района  на 2018-2020 годы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
</t>
    </r>
  </si>
  <si>
    <t>Перечень многоквартирных домов</t>
  </si>
  <si>
    <t>465,7</t>
  </si>
  <si>
    <t>г. Верещагино, ул. Железнодорожная, 67а</t>
  </si>
  <si>
    <t>456</t>
  </si>
  <si>
    <t>403,2</t>
  </si>
  <si>
    <t>0</t>
  </si>
  <si>
    <t>п. Зюкайка, ул.  Куйбышева, 39</t>
  </si>
  <si>
    <t>КО</t>
  </si>
  <si>
    <t>УТВЕРЖДЕН                                                    постановлением администрации Верещагинского муниципального района         от 23.05.2017 №359-п</t>
  </si>
  <si>
    <t>г. Верещагино, ул. Октябрьская, д. 92</t>
  </si>
  <si>
    <t>1561,4</t>
  </si>
  <si>
    <t>г. Верещагино, ул. К.Маркса, 134</t>
  </si>
  <si>
    <t>4175,04</t>
  </si>
  <si>
    <t>4095,24</t>
  </si>
  <si>
    <t>г. Верещагино, ул. Павлова, 26</t>
  </si>
  <si>
    <t>1407,2</t>
  </si>
  <si>
    <t>г. Верещагино, ул. Ленина, 57а</t>
  </si>
  <si>
    <t>4498,30</t>
  </si>
  <si>
    <t>4191,20</t>
  </si>
  <si>
    <t>4191,2</t>
  </si>
  <si>
    <t>г. Верещагино, ул. Павлова, 32</t>
  </si>
  <si>
    <t>панельные</t>
  </si>
  <si>
    <t>2597,5</t>
  </si>
  <si>
    <t>г. Верещагино, ул. К.Маркса, 64</t>
  </si>
  <si>
    <t>3356,8</t>
  </si>
  <si>
    <t>3069,4</t>
  </si>
  <si>
    <t>г. Верещагино, ул. Железнодорожная, 67б</t>
  </si>
  <si>
    <t>323,2</t>
  </si>
  <si>
    <t>г. Верещагино, ул. Железнодорожная, 71б</t>
  </si>
  <si>
    <t>511,3</t>
  </si>
  <si>
    <t>436,5</t>
  </si>
  <si>
    <t>г. Верещагино, ул. Ленина, 57</t>
  </si>
  <si>
    <t>3320,8</t>
  </si>
  <si>
    <t>3205,9</t>
  </si>
  <si>
    <t>г. Верещагино, ул. Почтовая, 2</t>
  </si>
  <si>
    <t>1525,4</t>
  </si>
  <si>
    <t>1456,0</t>
  </si>
  <si>
    <t>г. Верещагино, ул. 8 Марта, 1</t>
  </si>
  <si>
    <t>3784,1</t>
  </si>
  <si>
    <t>3784,10</t>
  </si>
  <si>
    <t>г. Верещагино, ул. К. Маркса, 34</t>
  </si>
  <si>
    <t>крпич</t>
  </si>
  <si>
    <t>3247,7</t>
  </si>
  <si>
    <t>2528,0</t>
  </si>
  <si>
    <t>г. Верещагино, ул. 12 Декабря,  90</t>
  </si>
  <si>
    <t>305,8</t>
  </si>
  <si>
    <t>г. Верещагино, ул. К. Маркса, 130</t>
  </si>
  <si>
    <t>707,9</t>
  </si>
  <si>
    <t>г. Верещагино, ул К.Маркса, 66</t>
  </si>
  <si>
    <t>4248,94</t>
  </si>
  <si>
    <t>3975,0</t>
  </si>
  <si>
    <t>3160,0</t>
  </si>
  <si>
    <t>3172,6</t>
  </si>
  <si>
    <t>г. Верещагино, ул. Октябрьская, 92</t>
  </si>
  <si>
    <t>г. Верещагино, ул. К. Маркса, 134</t>
  </si>
  <si>
    <t>г. Верещагино, ул. К. Маркса, 64</t>
  </si>
  <si>
    <t>0,00</t>
  </si>
  <si>
    <t>г. Верещагино, ул. К.Маркса, 34</t>
  </si>
  <si>
    <t>2558,0</t>
  </si>
  <si>
    <t>г. Верещагино, ул. 12 Декабря, 90</t>
  </si>
  <si>
    <t>г. Верещагино, ул. К. Маркса, 66</t>
  </si>
  <si>
    <t>г. Верещагино, ул. К.Маркса, 128а</t>
  </si>
  <si>
    <t>г. Верещагино, ул. 12 Декабря, 93</t>
  </si>
  <si>
    <t>479,5</t>
  </si>
  <si>
    <t>427,6</t>
  </si>
  <si>
    <t>г. Верещагино, ул. О. Кошевого, 6</t>
  </si>
  <si>
    <t>4192,0</t>
  </si>
  <si>
    <t>г. Верещагино, ул. К. Маркса, 56</t>
  </si>
  <si>
    <t>4407,4</t>
  </si>
  <si>
    <t>3951,3</t>
  </si>
  <si>
    <t>г. Верещагино, ул. Пролетарская, 56</t>
  </si>
  <si>
    <t>3330,3</t>
  </si>
  <si>
    <t>блок</t>
  </si>
  <si>
    <t>534,6</t>
  </si>
  <si>
    <t>544,7</t>
  </si>
  <si>
    <t>555,9</t>
  </si>
  <si>
    <t>1102,10</t>
  </si>
  <si>
    <t>3268,0</t>
  </si>
  <si>
    <t>3260,0</t>
  </si>
  <si>
    <t>г. Верещагино, ул. Мичурина, 52</t>
  </si>
  <si>
    <t>г. Верещагино, ул. Садовая, 19</t>
  </si>
  <si>
    <t>4593,0</t>
  </si>
  <si>
    <t>г. Верещагино, ул. Павлова, 32А</t>
  </si>
  <si>
    <t>2602,4</t>
  </si>
  <si>
    <t>г. Верещагино, ул. О. Кошевого, 16</t>
  </si>
  <si>
    <t>6552,55</t>
  </si>
  <si>
    <t>6084,85</t>
  </si>
  <si>
    <t>г. Верещагино, ул. Свободы, 69</t>
  </si>
  <si>
    <t>г. Верещагино, ул. Мичурина, 58а</t>
  </si>
  <si>
    <t>446,30</t>
  </si>
  <si>
    <t>443,20</t>
  </si>
  <si>
    <t>г. Верещагино, ул. Железнодорожная, 73</t>
  </si>
  <si>
    <t>450,6</t>
  </si>
  <si>
    <t>п. Зюкайка, ул. Юбилейная, 4</t>
  </si>
  <si>
    <t>2556,3</t>
  </si>
  <si>
    <t>1690,8</t>
  </si>
  <si>
    <t>696,1</t>
  </si>
  <si>
    <t>643,6</t>
  </si>
  <si>
    <t xml:space="preserve">Приложение                                                                     к постановлению администрации Верещагинского муниципального района         от 26.09.2018 №701-п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</si>
</sst>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2" fillId="0" borderId="0"/>
    <xf numFmtId="9" fontId="15" fillId="0" borderId="0" applyFont="0" applyFill="0" applyBorder="0" applyAlignment="0" applyProtection="0"/>
    <xf numFmtId="0" fontId="15" fillId="0" borderId="0"/>
    <xf numFmtId="165" fontId="17" fillId="0" borderId="0" applyBorder="0" applyProtection="0"/>
    <xf numFmtId="165" fontId="17" fillId="0" borderId="0"/>
  </cellStyleXfs>
  <cellXfs count="140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Border="1"/>
    <xf numFmtId="4" fontId="3" fillId="2" borderId="2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7" fillId="0" borderId="0" xfId="0" applyFont="1"/>
    <xf numFmtId="4" fontId="19" fillId="2" borderId="1" xfId="0" applyNumberFormat="1" applyFont="1" applyFill="1" applyBorder="1" applyAlignment="1">
      <alignment horizontal="right" wrapText="1"/>
    </xf>
    <xf numFmtId="4" fontId="19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4" fontId="18" fillId="2" borderId="1" xfId="0" applyNumberFormat="1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/>
    </xf>
    <xf numFmtId="49" fontId="14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7" fillId="2" borderId="1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wrapText="1"/>
    </xf>
    <xf numFmtId="0" fontId="0" fillId="0" borderId="0" xfId="0" applyAlignment="1"/>
    <xf numFmtId="4" fontId="7" fillId="0" borderId="0" xfId="0" applyNumberFormat="1" applyFont="1"/>
    <xf numFmtId="4" fontId="19" fillId="0" borderId="1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9" fillId="2" borderId="1" xfId="0" applyNumberFormat="1" applyFont="1" applyFill="1" applyBorder="1" applyAlignment="1">
      <alignment horizontal="right" wrapText="1"/>
    </xf>
    <xf numFmtId="0" fontId="7" fillId="2" borderId="0" xfId="0" applyFont="1" applyFill="1"/>
    <xf numFmtId="1" fontId="13" fillId="2" borderId="1" xfId="0" applyNumberFormat="1" applyFont="1" applyFill="1" applyBorder="1" applyAlignment="1">
      <alignment horizontal="right" wrapText="1"/>
    </xf>
    <xf numFmtId="49" fontId="14" fillId="2" borderId="1" xfId="0" applyNumberFormat="1" applyFont="1" applyFill="1" applyBorder="1" applyAlignment="1" applyProtection="1">
      <alignment horizontal="right" wrapText="1"/>
      <protection locked="0"/>
    </xf>
    <xf numFmtId="4" fontId="7" fillId="2" borderId="1" xfId="0" applyNumberFormat="1" applyFont="1" applyFill="1" applyBorder="1" applyAlignment="1">
      <alignment horizontal="left" wrapText="1"/>
    </xf>
    <xf numFmtId="4" fontId="7" fillId="2" borderId="0" xfId="0" applyNumberFormat="1" applyFont="1" applyFill="1"/>
    <xf numFmtId="4" fontId="19" fillId="2" borderId="1" xfId="0" applyNumberFormat="1" applyFont="1" applyFill="1" applyBorder="1" applyAlignment="1">
      <alignment horizontal="right" wrapText="1"/>
    </xf>
    <xf numFmtId="4" fontId="18" fillId="2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 wrapText="1"/>
    </xf>
    <xf numFmtId="0" fontId="1" fillId="2" borderId="0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 applyProtection="1">
      <alignment horizontal="right" wrapText="1"/>
      <protection locked="0"/>
    </xf>
    <xf numFmtId="0" fontId="3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wrapText="1"/>
      <protection locked="0"/>
    </xf>
    <xf numFmtId="4" fontId="4" fillId="2" borderId="1" xfId="0" applyNumberFormat="1" applyFont="1" applyFill="1" applyBorder="1" applyAlignment="1">
      <alignment horizontal="right" wrapText="1"/>
    </xf>
    <xf numFmtId="4" fontId="19" fillId="0" borderId="1" xfId="0" applyNumberFormat="1" applyFont="1" applyFill="1" applyBorder="1" applyAlignment="1">
      <alignment horizontal="right" wrapText="1"/>
    </xf>
    <xf numFmtId="4" fontId="19" fillId="2" borderId="1" xfId="0" applyNumberFormat="1" applyFont="1" applyFill="1" applyBorder="1" applyAlignment="1">
      <alignment horizontal="right" wrapText="1"/>
    </xf>
    <xf numFmtId="166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1" fillId="2" borderId="0" xfId="0" applyFont="1" applyFill="1"/>
    <xf numFmtId="1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left" wrapText="1"/>
    </xf>
    <xf numFmtId="1" fontId="13" fillId="2" borderId="2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0" fontId="5" fillId="2" borderId="2" xfId="0" applyNumberFormat="1" applyFont="1" applyFill="1" applyBorder="1" applyAlignment="1">
      <alignment horizontal="center" textRotation="90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textRotation="90" wrapText="1"/>
    </xf>
    <xf numFmtId="4" fontId="5" fillId="2" borderId="10" xfId="0" applyNumberFormat="1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textRotation="90" wrapText="1"/>
    </xf>
    <xf numFmtId="4" fontId="5" fillId="2" borderId="5" xfId="0" applyNumberFormat="1" applyFont="1" applyFill="1" applyBorder="1" applyAlignment="1">
      <alignment horizontal="center" textRotation="90" wrapText="1"/>
    </xf>
    <xf numFmtId="0" fontId="5" fillId="2" borderId="4" xfId="0" applyNumberFormat="1" applyFont="1" applyFill="1" applyBorder="1" applyAlignment="1">
      <alignment horizontal="center" textRotation="90" wrapText="1"/>
    </xf>
    <xf numFmtId="0" fontId="5" fillId="2" borderId="5" xfId="0" applyNumberFormat="1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wrapText="1"/>
    </xf>
    <xf numFmtId="0" fontId="0" fillId="0" borderId="0" xfId="0" applyAlignment="1"/>
    <xf numFmtId="0" fontId="8" fillId="2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 textRotation="90" wrapText="1"/>
    </xf>
    <xf numFmtId="14" fontId="5" fillId="2" borderId="1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right" vertical="center" textRotation="90" wrapText="1"/>
    </xf>
    <xf numFmtId="14" fontId="2" fillId="2" borderId="0" xfId="0" applyNumberFormat="1" applyFont="1" applyFill="1" applyBorder="1" applyAlignment="1">
      <alignment horizontal="left"/>
    </xf>
    <xf numFmtId="4" fontId="5" fillId="2" borderId="5" xfId="0" applyNumberFormat="1" applyFont="1" applyFill="1" applyBorder="1" applyAlignment="1">
      <alignment horizontal="right" textRotation="90" wrapText="1"/>
    </xf>
    <xf numFmtId="0" fontId="7" fillId="2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textRotation="90" wrapText="1"/>
    </xf>
    <xf numFmtId="4" fontId="19" fillId="0" borderId="1" xfId="0" applyNumberFormat="1" applyFont="1" applyFill="1" applyBorder="1" applyAlignment="1">
      <alignment horizontal="right" wrapText="1"/>
    </xf>
    <xf numFmtId="4" fontId="19" fillId="2" borderId="1" xfId="0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0">
    <cellStyle name="Excel Built-in Normal" xfId="8"/>
    <cellStyle name="Excel Built-in Normal 1" xfId="9"/>
    <cellStyle name="Обычный" xfId="0" builtinId="0"/>
    <cellStyle name="Обычный 10" xfId="5"/>
    <cellStyle name="Обычный 2" xfId="2"/>
    <cellStyle name="Обычный 2 2" xfId="3"/>
    <cellStyle name="Обычный 3" xfId="4"/>
    <cellStyle name="Обычный 4" xfId="7"/>
    <cellStyle name="Обычный 5" xfId="1"/>
    <cellStyle name="Процент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view="pageBreakPreview" zoomScale="60" zoomScaleNormal="80" workbookViewId="0">
      <selection activeCell="Q3" sqref="Q3:T3"/>
    </sheetView>
  </sheetViews>
  <sheetFormatPr defaultRowHeight="14.4"/>
  <cols>
    <col min="1" max="1" width="6.109375" customWidth="1"/>
    <col min="2" max="2" width="46.33203125" style="48" customWidth="1"/>
    <col min="8" max="8" width="12.6640625" customWidth="1"/>
    <col min="9" max="9" width="14.33203125" customWidth="1"/>
    <col min="10" max="10" width="13.33203125" customWidth="1"/>
    <col min="11" max="11" width="13.88671875" customWidth="1"/>
    <col min="12" max="12" width="19" style="18" customWidth="1"/>
    <col min="14" max="14" width="10.44140625" customWidth="1"/>
    <col min="15" max="15" width="10.33203125" customWidth="1"/>
    <col min="16" max="16" width="25.5546875" customWidth="1"/>
    <col min="17" max="17" width="11.33203125" customWidth="1"/>
    <col min="18" max="18" width="11.6640625" customWidth="1"/>
    <col min="19" max="19" width="20.5546875" customWidth="1"/>
    <col min="20" max="20" width="9.109375" style="55"/>
  </cols>
  <sheetData>
    <row r="1" spans="1:25" ht="92.25" customHeight="1">
      <c r="A1" s="1"/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14" t="s">
        <v>200</v>
      </c>
      <c r="R1" s="115"/>
      <c r="S1" s="115"/>
      <c r="T1" s="115"/>
    </row>
    <row r="2" spans="1:25" ht="39.75" customHeight="1">
      <c r="A2" s="1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63"/>
      <c r="R2" s="64"/>
      <c r="S2" s="69"/>
      <c r="T2" s="69"/>
      <c r="U2" s="69"/>
      <c r="V2" s="69"/>
      <c r="W2" s="69"/>
      <c r="X2" s="69"/>
      <c r="Y2" s="69"/>
    </row>
    <row r="3" spans="1:25" ht="84" customHeight="1">
      <c r="A3" s="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14" t="s">
        <v>110</v>
      </c>
      <c r="R3" s="115"/>
      <c r="S3" s="115"/>
      <c r="T3" s="115"/>
    </row>
    <row r="4" spans="1:25" ht="28.5" customHeight="1">
      <c r="A4" s="1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33"/>
      <c r="R4" s="2"/>
      <c r="S4" s="2"/>
      <c r="T4" s="2"/>
    </row>
    <row r="5" spans="1:25" ht="68.25" customHeight="1">
      <c r="A5" s="1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34"/>
      <c r="R5" s="3"/>
      <c r="S5" s="121" t="s">
        <v>0</v>
      </c>
      <c r="T5" s="121"/>
    </row>
    <row r="6" spans="1:25" ht="21" customHeight="1" thickBot="1">
      <c r="A6" s="1"/>
      <c r="B6" s="58"/>
      <c r="C6" s="58"/>
      <c r="D6" s="58"/>
      <c r="E6" s="58"/>
      <c r="F6" s="58"/>
      <c r="G6" s="58"/>
      <c r="H6" s="116" t="s">
        <v>102</v>
      </c>
      <c r="I6" s="117"/>
      <c r="J6" s="117"/>
      <c r="K6" s="117"/>
      <c r="L6" s="117"/>
      <c r="M6" s="58"/>
      <c r="N6" s="58"/>
      <c r="O6" s="58"/>
      <c r="P6" s="58"/>
      <c r="Q6" s="59"/>
      <c r="R6" s="3"/>
      <c r="S6" s="57"/>
      <c r="T6" s="57"/>
    </row>
    <row r="7" spans="1:25">
      <c r="A7" s="104" t="s">
        <v>1</v>
      </c>
      <c r="B7" s="105" t="s">
        <v>2</v>
      </c>
      <c r="C7" s="108" t="s">
        <v>3</v>
      </c>
      <c r="D7" s="109"/>
      <c r="E7" s="110" t="s">
        <v>4</v>
      </c>
      <c r="F7" s="112" t="s">
        <v>5</v>
      </c>
      <c r="G7" s="113" t="s">
        <v>6</v>
      </c>
      <c r="H7" s="111" t="s">
        <v>7</v>
      </c>
      <c r="I7" s="109" t="s">
        <v>8</v>
      </c>
      <c r="J7" s="109"/>
      <c r="K7" s="113" t="s">
        <v>9</v>
      </c>
      <c r="L7" s="109" t="s">
        <v>10</v>
      </c>
      <c r="M7" s="109"/>
      <c r="N7" s="109"/>
      <c r="O7" s="109"/>
      <c r="P7" s="109"/>
      <c r="Q7" s="122" t="s">
        <v>11</v>
      </c>
      <c r="R7" s="118" t="s">
        <v>12</v>
      </c>
      <c r="S7" s="119" t="s">
        <v>13</v>
      </c>
      <c r="T7" s="120" t="s">
        <v>14</v>
      </c>
    </row>
    <row r="8" spans="1:25">
      <c r="A8" s="104"/>
      <c r="B8" s="106"/>
      <c r="C8" s="103" t="s">
        <v>15</v>
      </c>
      <c r="D8" s="103" t="s">
        <v>16</v>
      </c>
      <c r="E8" s="110"/>
      <c r="F8" s="112"/>
      <c r="G8" s="126"/>
      <c r="H8" s="107"/>
      <c r="I8" s="107" t="s">
        <v>17</v>
      </c>
      <c r="J8" s="107" t="s">
        <v>18</v>
      </c>
      <c r="K8" s="126"/>
      <c r="L8" s="125" t="s">
        <v>17</v>
      </c>
      <c r="M8" s="125" t="s">
        <v>19</v>
      </c>
      <c r="N8" s="125"/>
      <c r="O8" s="125"/>
      <c r="P8" s="125"/>
      <c r="Q8" s="118"/>
      <c r="R8" s="118"/>
      <c r="S8" s="119"/>
      <c r="T8" s="120"/>
    </row>
    <row r="9" spans="1:25" ht="134.25" customHeight="1">
      <c r="A9" s="104"/>
      <c r="B9" s="106"/>
      <c r="C9" s="103"/>
      <c r="D9" s="103"/>
      <c r="E9" s="110"/>
      <c r="F9" s="112"/>
      <c r="G9" s="126"/>
      <c r="H9" s="107"/>
      <c r="I9" s="107"/>
      <c r="J9" s="107"/>
      <c r="K9" s="126"/>
      <c r="L9" s="125"/>
      <c r="M9" s="10" t="s">
        <v>20</v>
      </c>
      <c r="N9" s="10" t="s">
        <v>32</v>
      </c>
      <c r="O9" s="10" t="s">
        <v>21</v>
      </c>
      <c r="P9" s="10" t="s">
        <v>22</v>
      </c>
      <c r="Q9" s="118"/>
      <c r="R9" s="118"/>
      <c r="S9" s="119"/>
      <c r="T9" s="120"/>
    </row>
    <row r="10" spans="1:25">
      <c r="A10" s="104"/>
      <c r="B10" s="106"/>
      <c r="C10" s="103"/>
      <c r="D10" s="103"/>
      <c r="E10" s="111"/>
      <c r="F10" s="113"/>
      <c r="G10" s="126"/>
      <c r="H10" s="10" t="s">
        <v>23</v>
      </c>
      <c r="I10" s="10" t="s">
        <v>23</v>
      </c>
      <c r="J10" s="10" t="s">
        <v>23</v>
      </c>
      <c r="K10" s="11" t="s">
        <v>24</v>
      </c>
      <c r="L10" s="10" t="s">
        <v>25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26</v>
      </c>
      <c r="R10" s="10" t="s">
        <v>26</v>
      </c>
      <c r="S10" s="119"/>
      <c r="T10" s="120"/>
    </row>
    <row r="11" spans="1:25" s="17" customFormat="1" ht="15.75" customHeight="1">
      <c r="A11" s="4">
        <v>1</v>
      </c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 t="s">
        <v>27</v>
      </c>
      <c r="R11" s="15">
        <v>18</v>
      </c>
      <c r="S11" s="15">
        <v>19</v>
      </c>
      <c r="T11" s="13">
        <v>20</v>
      </c>
    </row>
    <row r="12" spans="1:25" s="20" customFormat="1" ht="15.75" customHeight="1">
      <c r="A12" s="98" t="s">
        <v>33</v>
      </c>
      <c r="B12" s="99"/>
      <c r="C12" s="9" t="s">
        <v>28</v>
      </c>
      <c r="D12" s="5" t="s">
        <v>28</v>
      </c>
      <c r="E12" s="5" t="s">
        <v>28</v>
      </c>
      <c r="F12" s="5" t="s">
        <v>28</v>
      </c>
      <c r="G12" s="5" t="s">
        <v>28</v>
      </c>
      <c r="H12" s="38">
        <f t="shared" ref="H12:P12" si="0">H13+H17+H45</f>
        <v>15413.1</v>
      </c>
      <c r="I12" s="86">
        <f t="shared" si="0"/>
        <v>11970.9</v>
      </c>
      <c r="J12" s="86">
        <f t="shared" si="0"/>
        <v>11622.5</v>
      </c>
      <c r="K12" s="86">
        <f t="shared" si="0"/>
        <v>2829</v>
      </c>
      <c r="L12" s="86">
        <f t="shared" si="0"/>
        <v>104539920.78219999</v>
      </c>
      <c r="M12" s="86">
        <f t="shared" si="0"/>
        <v>0</v>
      </c>
      <c r="N12" s="86">
        <f t="shared" si="0"/>
        <v>0</v>
      </c>
      <c r="O12" s="86">
        <f t="shared" si="0"/>
        <v>0</v>
      </c>
      <c r="P12" s="86">
        <f t="shared" si="0"/>
        <v>104539920.78219999</v>
      </c>
      <c r="Q12" s="5" t="s">
        <v>28</v>
      </c>
      <c r="R12" s="5" t="s">
        <v>28</v>
      </c>
      <c r="S12" s="5" t="s">
        <v>28</v>
      </c>
      <c r="T12" s="5" t="s">
        <v>28</v>
      </c>
    </row>
    <row r="13" spans="1:25" s="19" customFormat="1" ht="15.6">
      <c r="A13" s="100" t="s">
        <v>31</v>
      </c>
      <c r="B13" s="100"/>
      <c r="C13" s="7" t="s">
        <v>28</v>
      </c>
      <c r="D13" s="6" t="s">
        <v>28</v>
      </c>
      <c r="E13" s="6" t="s">
        <v>28</v>
      </c>
      <c r="F13" s="6" t="s">
        <v>28</v>
      </c>
      <c r="G13" s="6" t="s">
        <v>28</v>
      </c>
      <c r="H13" s="38">
        <f t="shared" ref="H13:P13" si="1">SUM(H14:H16)</f>
        <v>1911.4</v>
      </c>
      <c r="I13" s="86">
        <f t="shared" si="1"/>
        <v>1858.9</v>
      </c>
      <c r="J13" s="86">
        <f t="shared" si="1"/>
        <v>1858.9</v>
      </c>
      <c r="K13" s="86">
        <f t="shared" si="1"/>
        <v>86</v>
      </c>
      <c r="L13" s="86">
        <f t="shared" si="1"/>
        <v>3658449.122</v>
      </c>
      <c r="M13" s="86">
        <f t="shared" si="1"/>
        <v>0</v>
      </c>
      <c r="N13" s="86">
        <f t="shared" si="1"/>
        <v>0</v>
      </c>
      <c r="O13" s="86">
        <f t="shared" si="1"/>
        <v>0</v>
      </c>
      <c r="P13" s="86">
        <f t="shared" si="1"/>
        <v>3658449.122</v>
      </c>
      <c r="Q13" s="8" t="s">
        <v>28</v>
      </c>
      <c r="R13" s="8" t="s">
        <v>28</v>
      </c>
      <c r="S13" s="8" t="s">
        <v>28</v>
      </c>
      <c r="T13" s="8" t="s">
        <v>28</v>
      </c>
    </row>
    <row r="14" spans="1:25" s="92" customFormat="1" ht="25.5" customHeight="1">
      <c r="A14" s="21">
        <v>1</v>
      </c>
      <c r="B14" s="51" t="s">
        <v>108</v>
      </c>
      <c r="C14" s="72">
        <v>1961</v>
      </c>
      <c r="D14" s="12"/>
      <c r="E14" s="12" t="s">
        <v>93</v>
      </c>
      <c r="F14" s="53">
        <v>2</v>
      </c>
      <c r="G14" s="53">
        <v>3</v>
      </c>
      <c r="H14" s="73">
        <v>606.1</v>
      </c>
      <c r="I14" s="73">
        <v>606.1</v>
      </c>
      <c r="J14" s="73">
        <v>606.1</v>
      </c>
      <c r="K14" s="13">
        <v>27</v>
      </c>
      <c r="L14" s="62">
        <f t="shared" ref="L14:L16" si="2">I14*Q14</f>
        <v>1804493.0419999999</v>
      </c>
      <c r="M14" s="12">
        <v>0</v>
      </c>
      <c r="N14" s="12">
        <v>0</v>
      </c>
      <c r="O14" s="12">
        <v>0</v>
      </c>
      <c r="P14" s="12">
        <f t="shared" ref="P14:P16" si="3">L14</f>
        <v>1804493.0419999999</v>
      </c>
      <c r="Q14" s="12">
        <v>2977.22</v>
      </c>
      <c r="R14" s="12">
        <v>2977.22</v>
      </c>
      <c r="S14" s="12" t="s">
        <v>89</v>
      </c>
      <c r="T14" s="12" t="s">
        <v>90</v>
      </c>
    </row>
    <row r="15" spans="1:25" s="92" customFormat="1" ht="25.5" customHeight="1">
      <c r="A15" s="21">
        <v>2</v>
      </c>
      <c r="B15" s="51" t="s">
        <v>77</v>
      </c>
      <c r="C15" s="72">
        <v>1962</v>
      </c>
      <c r="D15" s="12"/>
      <c r="E15" s="12" t="s">
        <v>93</v>
      </c>
      <c r="F15" s="53">
        <v>2</v>
      </c>
      <c r="G15" s="53">
        <v>2</v>
      </c>
      <c r="H15" s="73">
        <v>696.1</v>
      </c>
      <c r="I15" s="73">
        <v>643.6</v>
      </c>
      <c r="J15" s="73">
        <v>643.6</v>
      </c>
      <c r="K15" s="13">
        <v>29</v>
      </c>
      <c r="L15" s="62">
        <f t="shared" si="2"/>
        <v>952431.46</v>
      </c>
      <c r="M15" s="12">
        <v>0</v>
      </c>
      <c r="N15" s="12">
        <v>0</v>
      </c>
      <c r="O15" s="12">
        <v>0</v>
      </c>
      <c r="P15" s="12">
        <f t="shared" si="3"/>
        <v>952431.46</v>
      </c>
      <c r="Q15" s="12">
        <v>1479.85</v>
      </c>
      <c r="R15" s="12">
        <v>1479.85</v>
      </c>
      <c r="S15" s="12" t="s">
        <v>89</v>
      </c>
      <c r="T15" s="12" t="s">
        <v>90</v>
      </c>
    </row>
    <row r="16" spans="1:25" s="92" customFormat="1" ht="25.5" customHeight="1">
      <c r="A16" s="21">
        <v>3</v>
      </c>
      <c r="B16" s="51" t="s">
        <v>78</v>
      </c>
      <c r="C16" s="72">
        <v>1963</v>
      </c>
      <c r="D16" s="12"/>
      <c r="E16" s="12" t="s">
        <v>91</v>
      </c>
      <c r="F16" s="53">
        <v>2</v>
      </c>
      <c r="G16" s="53">
        <v>3</v>
      </c>
      <c r="H16" s="73">
        <v>609.20000000000005</v>
      </c>
      <c r="I16" s="73">
        <v>609.20000000000005</v>
      </c>
      <c r="J16" s="73">
        <v>609.20000000000005</v>
      </c>
      <c r="K16" s="13">
        <v>30</v>
      </c>
      <c r="L16" s="62">
        <f t="shared" si="2"/>
        <v>901524.62</v>
      </c>
      <c r="M16" s="12">
        <v>0</v>
      </c>
      <c r="N16" s="12">
        <v>0</v>
      </c>
      <c r="O16" s="12">
        <v>0</v>
      </c>
      <c r="P16" s="12">
        <f t="shared" si="3"/>
        <v>901524.62</v>
      </c>
      <c r="Q16" s="12">
        <v>1479.85</v>
      </c>
      <c r="R16" s="12">
        <v>1479.85</v>
      </c>
      <c r="S16" s="12" t="s">
        <v>89</v>
      </c>
      <c r="T16" s="12" t="s">
        <v>90</v>
      </c>
    </row>
    <row r="17" spans="1:20" s="35" customFormat="1" ht="15.75" customHeight="1">
      <c r="A17" s="101" t="s">
        <v>29</v>
      </c>
      <c r="B17" s="102"/>
      <c r="C17" s="37" t="s">
        <v>28</v>
      </c>
      <c r="D17" s="12" t="s">
        <v>28</v>
      </c>
      <c r="E17" s="12" t="s">
        <v>28</v>
      </c>
      <c r="F17" s="12" t="s">
        <v>28</v>
      </c>
      <c r="G17" s="12" t="s">
        <v>28</v>
      </c>
      <c r="H17" s="42">
        <f t="shared" ref="H17:I17" si="4">SUM(H18:H44)</f>
        <v>8158.7</v>
      </c>
      <c r="I17" s="42">
        <f t="shared" si="4"/>
        <v>7364.9</v>
      </c>
      <c r="J17" s="42">
        <f>SUM(J18:J44)</f>
        <v>7016.5</v>
      </c>
      <c r="K17" s="42">
        <f t="shared" ref="K17:P17" si="5">SUM(K18:K44)</f>
        <v>1761</v>
      </c>
      <c r="L17" s="89">
        <f t="shared" si="5"/>
        <v>62208106.403199993</v>
      </c>
      <c r="M17" s="89">
        <f t="shared" si="5"/>
        <v>0</v>
      </c>
      <c r="N17" s="89">
        <f t="shared" si="5"/>
        <v>0</v>
      </c>
      <c r="O17" s="89">
        <f t="shared" si="5"/>
        <v>0</v>
      </c>
      <c r="P17" s="89">
        <f t="shared" si="5"/>
        <v>62208106.403199993</v>
      </c>
      <c r="Q17" s="43" t="s">
        <v>100</v>
      </c>
      <c r="R17" s="43" t="s">
        <v>100</v>
      </c>
      <c r="S17" s="14" t="s">
        <v>28</v>
      </c>
      <c r="T17" s="14" t="s">
        <v>28</v>
      </c>
    </row>
    <row r="18" spans="1:20" s="92" customFormat="1" ht="25.5" customHeight="1">
      <c r="A18" s="21">
        <v>1</v>
      </c>
      <c r="B18" s="51" t="s">
        <v>81</v>
      </c>
      <c r="C18" s="72">
        <v>1965</v>
      </c>
      <c r="D18" s="12"/>
      <c r="E18" s="12" t="s">
        <v>93</v>
      </c>
      <c r="F18" s="53">
        <v>4</v>
      </c>
      <c r="G18" s="53">
        <v>3</v>
      </c>
      <c r="H18" s="73">
        <v>2214</v>
      </c>
      <c r="I18" s="73">
        <v>2214</v>
      </c>
      <c r="J18" s="73">
        <v>1962.5</v>
      </c>
      <c r="K18" s="13">
        <v>102</v>
      </c>
      <c r="L18" s="62">
        <f>I18*Q18</f>
        <v>2313939.9600000004</v>
      </c>
      <c r="M18" s="12">
        <v>0</v>
      </c>
      <c r="N18" s="12">
        <v>0</v>
      </c>
      <c r="O18" s="12">
        <v>0</v>
      </c>
      <c r="P18" s="12">
        <f>L18</f>
        <v>2313939.9600000004</v>
      </c>
      <c r="Q18" s="12">
        <v>1045.1400000000001</v>
      </c>
      <c r="R18" s="12">
        <v>1045.1400000000001</v>
      </c>
      <c r="S18" s="12" t="s">
        <v>94</v>
      </c>
      <c r="T18" s="12" t="s">
        <v>90</v>
      </c>
    </row>
    <row r="19" spans="1:20" s="92" customFormat="1" ht="45" customHeight="1">
      <c r="A19" s="21">
        <v>2</v>
      </c>
      <c r="B19" s="74" t="s">
        <v>83</v>
      </c>
      <c r="C19" s="93">
        <v>1967</v>
      </c>
      <c r="D19" s="61"/>
      <c r="E19" s="61" t="s">
        <v>92</v>
      </c>
      <c r="F19" s="53">
        <v>2</v>
      </c>
      <c r="G19" s="53">
        <v>2</v>
      </c>
      <c r="H19" s="85">
        <v>465.7</v>
      </c>
      <c r="I19" s="85">
        <v>465.7</v>
      </c>
      <c r="J19" s="85">
        <v>445.1</v>
      </c>
      <c r="K19" s="94">
        <v>22</v>
      </c>
      <c r="L19" s="62">
        <f t="shared" ref="L19:L44" si="6">I19*Q19</f>
        <v>990599.78399999987</v>
      </c>
      <c r="M19" s="61">
        <v>0</v>
      </c>
      <c r="N19" s="61">
        <v>0</v>
      </c>
      <c r="O19" s="61">
        <v>0</v>
      </c>
      <c r="P19" s="12">
        <f t="shared" ref="P19:P44" si="7">L19</f>
        <v>990599.78399999987</v>
      </c>
      <c r="Q19" s="61">
        <v>2127.12</v>
      </c>
      <c r="R19" s="61">
        <v>2127.12</v>
      </c>
      <c r="S19" s="61" t="s">
        <v>94</v>
      </c>
      <c r="T19" s="61" t="s">
        <v>95</v>
      </c>
    </row>
    <row r="20" spans="1:20" s="92" customFormat="1" ht="35.4" customHeight="1">
      <c r="A20" s="21">
        <v>3</v>
      </c>
      <c r="B20" s="51" t="s">
        <v>84</v>
      </c>
      <c r="C20" s="72">
        <v>1959</v>
      </c>
      <c r="D20" s="12"/>
      <c r="E20" s="12" t="s">
        <v>92</v>
      </c>
      <c r="F20" s="53">
        <v>2</v>
      </c>
      <c r="G20" s="53">
        <v>3</v>
      </c>
      <c r="H20" s="73">
        <v>618</v>
      </c>
      <c r="I20" s="73">
        <v>614</v>
      </c>
      <c r="J20" s="73">
        <v>578.70000000000005</v>
      </c>
      <c r="K20" s="13">
        <v>27</v>
      </c>
      <c r="L20" s="62">
        <f t="shared" si="6"/>
        <v>1294533.04</v>
      </c>
      <c r="M20" s="12">
        <v>0</v>
      </c>
      <c r="N20" s="12">
        <v>0</v>
      </c>
      <c r="O20" s="12">
        <v>0</v>
      </c>
      <c r="P20" s="12">
        <f t="shared" si="7"/>
        <v>1294533.04</v>
      </c>
      <c r="Q20" s="12">
        <v>2108.36</v>
      </c>
      <c r="R20" s="12">
        <v>2108.36</v>
      </c>
      <c r="S20" s="12" t="s">
        <v>94</v>
      </c>
      <c r="T20" s="12" t="s">
        <v>95</v>
      </c>
    </row>
    <row r="21" spans="1:20" s="92" customFormat="1" ht="25.5" customHeight="1">
      <c r="A21" s="21">
        <v>4</v>
      </c>
      <c r="B21" s="51" t="s">
        <v>85</v>
      </c>
      <c r="C21" s="72">
        <v>1992</v>
      </c>
      <c r="D21" s="12"/>
      <c r="E21" s="12" t="s">
        <v>93</v>
      </c>
      <c r="F21" s="53">
        <v>5</v>
      </c>
      <c r="G21" s="53">
        <v>4</v>
      </c>
      <c r="H21" s="73">
        <v>3484.1</v>
      </c>
      <c r="I21" s="73">
        <v>2815.8</v>
      </c>
      <c r="J21" s="73">
        <v>2815.8</v>
      </c>
      <c r="K21" s="13">
        <v>120</v>
      </c>
      <c r="L21" s="62">
        <f t="shared" si="6"/>
        <v>1967061.5640000002</v>
      </c>
      <c r="M21" s="12">
        <v>0</v>
      </c>
      <c r="N21" s="12">
        <v>0</v>
      </c>
      <c r="O21" s="12">
        <v>0</v>
      </c>
      <c r="P21" s="12">
        <f t="shared" si="7"/>
        <v>1967061.5640000002</v>
      </c>
      <c r="Q21" s="12">
        <v>698.58</v>
      </c>
      <c r="R21" s="12">
        <v>698.58</v>
      </c>
      <c r="S21" s="12" t="s">
        <v>94</v>
      </c>
      <c r="T21" s="12" t="s">
        <v>95</v>
      </c>
    </row>
    <row r="22" spans="1:20" s="92" customFormat="1" ht="44.4" customHeight="1">
      <c r="A22" s="21">
        <v>5</v>
      </c>
      <c r="B22" s="74" t="s">
        <v>104</v>
      </c>
      <c r="C22" s="93">
        <v>1972</v>
      </c>
      <c r="D22" s="61"/>
      <c r="E22" s="61" t="s">
        <v>93</v>
      </c>
      <c r="F22" s="53">
        <v>2</v>
      </c>
      <c r="G22" s="53">
        <v>2</v>
      </c>
      <c r="H22" s="85" t="s">
        <v>105</v>
      </c>
      <c r="I22" s="85" t="s">
        <v>105</v>
      </c>
      <c r="J22" s="85" t="s">
        <v>106</v>
      </c>
      <c r="K22" s="94">
        <v>22</v>
      </c>
      <c r="L22" s="62">
        <f t="shared" si="6"/>
        <v>2601981.6</v>
      </c>
      <c r="M22" s="61">
        <v>0</v>
      </c>
      <c r="N22" s="61">
        <v>0</v>
      </c>
      <c r="O22" s="61">
        <v>0</v>
      </c>
      <c r="P22" s="12">
        <f t="shared" si="7"/>
        <v>2601981.6</v>
      </c>
      <c r="Q22" s="61">
        <v>5706.1</v>
      </c>
      <c r="R22" s="61">
        <v>5706.1</v>
      </c>
      <c r="S22" s="61" t="s">
        <v>94</v>
      </c>
      <c r="T22" s="61" t="s">
        <v>95</v>
      </c>
    </row>
    <row r="23" spans="1:20" s="92" customFormat="1" ht="25.5" customHeight="1">
      <c r="A23" s="21">
        <v>6</v>
      </c>
      <c r="B23" s="51" t="s">
        <v>79</v>
      </c>
      <c r="C23" s="72">
        <v>1965</v>
      </c>
      <c r="D23" s="12"/>
      <c r="E23" s="12" t="s">
        <v>93</v>
      </c>
      <c r="F23" s="53">
        <v>2</v>
      </c>
      <c r="G23" s="53">
        <v>3</v>
      </c>
      <c r="H23" s="73">
        <v>483.1</v>
      </c>
      <c r="I23" s="73">
        <v>455</v>
      </c>
      <c r="J23" s="73">
        <v>414</v>
      </c>
      <c r="K23" s="13">
        <v>20</v>
      </c>
      <c r="L23" s="62">
        <f t="shared" si="6"/>
        <v>659750</v>
      </c>
      <c r="M23" s="12">
        <v>0</v>
      </c>
      <c r="N23" s="12">
        <v>0</v>
      </c>
      <c r="O23" s="12">
        <v>0</v>
      </c>
      <c r="P23" s="12">
        <f t="shared" si="7"/>
        <v>659750</v>
      </c>
      <c r="Q23" s="12">
        <v>1450</v>
      </c>
      <c r="R23" s="12">
        <v>1450</v>
      </c>
      <c r="S23" s="12" t="s">
        <v>94</v>
      </c>
      <c r="T23" s="12" t="s">
        <v>95</v>
      </c>
    </row>
    <row r="24" spans="1:20" s="92" customFormat="1" ht="25.5" customHeight="1">
      <c r="A24" s="21">
        <v>7</v>
      </c>
      <c r="B24" s="51" t="s">
        <v>111</v>
      </c>
      <c r="C24" s="72">
        <v>1991</v>
      </c>
      <c r="D24" s="12"/>
      <c r="E24" s="12" t="s">
        <v>93</v>
      </c>
      <c r="F24" s="53">
        <v>5</v>
      </c>
      <c r="G24" s="53">
        <v>5</v>
      </c>
      <c r="H24" s="73" t="s">
        <v>112</v>
      </c>
      <c r="I24" s="73" t="s">
        <v>112</v>
      </c>
      <c r="J24" s="73" t="s">
        <v>112</v>
      </c>
      <c r="K24" s="13">
        <v>80</v>
      </c>
      <c r="L24" s="62">
        <f t="shared" si="6"/>
        <v>1741710.4720000001</v>
      </c>
      <c r="M24" s="12">
        <v>0</v>
      </c>
      <c r="N24" s="12">
        <v>0</v>
      </c>
      <c r="O24" s="12">
        <v>0</v>
      </c>
      <c r="P24" s="12">
        <f t="shared" si="7"/>
        <v>1741710.4720000001</v>
      </c>
      <c r="Q24" s="12">
        <v>1115.48</v>
      </c>
      <c r="R24" s="12">
        <v>115.48</v>
      </c>
      <c r="S24" s="12" t="s">
        <v>94</v>
      </c>
      <c r="T24" s="12" t="s">
        <v>95</v>
      </c>
    </row>
    <row r="25" spans="1:20" s="92" customFormat="1" ht="25.5" customHeight="1">
      <c r="A25" s="21">
        <v>8</v>
      </c>
      <c r="B25" s="51" t="s">
        <v>113</v>
      </c>
      <c r="C25" s="72">
        <v>1984</v>
      </c>
      <c r="D25" s="12"/>
      <c r="E25" s="12" t="s">
        <v>93</v>
      </c>
      <c r="F25" s="53">
        <v>5</v>
      </c>
      <c r="G25" s="53">
        <v>6</v>
      </c>
      <c r="H25" s="73" t="s">
        <v>114</v>
      </c>
      <c r="I25" s="73" t="s">
        <v>115</v>
      </c>
      <c r="J25" s="73" t="s">
        <v>115</v>
      </c>
      <c r="K25" s="13">
        <v>79</v>
      </c>
      <c r="L25" s="62">
        <f t="shared" si="6"/>
        <v>4568158.3152000001</v>
      </c>
      <c r="M25" s="12">
        <v>0</v>
      </c>
      <c r="N25" s="12">
        <v>0</v>
      </c>
      <c r="O25" s="12">
        <v>0</v>
      </c>
      <c r="P25" s="12">
        <f t="shared" si="7"/>
        <v>4568158.3152000001</v>
      </c>
      <c r="Q25" s="12">
        <v>1115.48</v>
      </c>
      <c r="R25" s="12">
        <v>1115.48</v>
      </c>
      <c r="S25" s="12" t="s">
        <v>94</v>
      </c>
      <c r="T25" s="12" t="s">
        <v>95</v>
      </c>
    </row>
    <row r="26" spans="1:20" s="92" customFormat="1" ht="42" customHeight="1">
      <c r="A26" s="21">
        <v>9</v>
      </c>
      <c r="B26" s="51" t="s">
        <v>118</v>
      </c>
      <c r="C26" s="72">
        <v>1991</v>
      </c>
      <c r="D26" s="12"/>
      <c r="E26" s="12" t="s">
        <v>93</v>
      </c>
      <c r="F26" s="53">
        <v>5</v>
      </c>
      <c r="G26" s="53">
        <v>5</v>
      </c>
      <c r="H26" s="73" t="s">
        <v>119</v>
      </c>
      <c r="I26" s="73" t="s">
        <v>120</v>
      </c>
      <c r="J26" s="73" t="s">
        <v>121</v>
      </c>
      <c r="K26" s="13">
        <v>80</v>
      </c>
      <c r="L26" s="62">
        <f t="shared" si="6"/>
        <v>4675199.7759999996</v>
      </c>
      <c r="M26" s="12">
        <v>0</v>
      </c>
      <c r="N26" s="12">
        <v>0</v>
      </c>
      <c r="O26" s="12">
        <v>0</v>
      </c>
      <c r="P26" s="12">
        <f t="shared" si="7"/>
        <v>4675199.7759999996</v>
      </c>
      <c r="Q26" s="12">
        <v>1115.48</v>
      </c>
      <c r="R26" s="12">
        <v>1115.48</v>
      </c>
      <c r="S26" s="12" t="s">
        <v>94</v>
      </c>
      <c r="T26" s="12" t="s">
        <v>95</v>
      </c>
    </row>
    <row r="27" spans="1:20" s="92" customFormat="1" ht="34.200000000000003" customHeight="1">
      <c r="A27" s="21">
        <v>10</v>
      </c>
      <c r="B27" s="51" t="s">
        <v>125</v>
      </c>
      <c r="C27" s="72">
        <v>1975</v>
      </c>
      <c r="D27" s="12"/>
      <c r="E27" s="12" t="s">
        <v>93</v>
      </c>
      <c r="F27" s="53">
        <v>5</v>
      </c>
      <c r="G27" s="53">
        <v>4</v>
      </c>
      <c r="H27" s="73" t="s">
        <v>126</v>
      </c>
      <c r="I27" s="73" t="s">
        <v>127</v>
      </c>
      <c r="J27" s="73" t="s">
        <v>127</v>
      </c>
      <c r="K27" s="13">
        <v>79</v>
      </c>
      <c r="L27" s="62">
        <f t="shared" si="6"/>
        <v>924626.0560000001</v>
      </c>
      <c r="M27" s="12">
        <v>0</v>
      </c>
      <c r="N27" s="12">
        <v>0</v>
      </c>
      <c r="O27" s="12">
        <v>0</v>
      </c>
      <c r="P27" s="12">
        <f t="shared" si="7"/>
        <v>924626.0560000001</v>
      </c>
      <c r="Q27" s="12">
        <v>301.24</v>
      </c>
      <c r="R27" s="12">
        <v>301.24</v>
      </c>
      <c r="S27" s="12" t="s">
        <v>94</v>
      </c>
      <c r="T27" s="12" t="s">
        <v>95</v>
      </c>
    </row>
    <row r="28" spans="1:20" s="92" customFormat="1" ht="46.2" customHeight="1">
      <c r="A28" s="21">
        <v>11</v>
      </c>
      <c r="B28" s="51" t="s">
        <v>128</v>
      </c>
      <c r="C28" s="72">
        <v>1968</v>
      </c>
      <c r="D28" s="12"/>
      <c r="E28" s="12" t="s">
        <v>93</v>
      </c>
      <c r="F28" s="53">
        <v>2</v>
      </c>
      <c r="G28" s="53">
        <v>1</v>
      </c>
      <c r="H28" s="73" t="s">
        <v>129</v>
      </c>
      <c r="I28" s="73" t="s">
        <v>129</v>
      </c>
      <c r="J28" s="73" t="s">
        <v>129</v>
      </c>
      <c r="K28" s="13">
        <v>25</v>
      </c>
      <c r="L28" s="62">
        <f t="shared" si="6"/>
        <v>1844211.52</v>
      </c>
      <c r="M28" s="12">
        <v>0</v>
      </c>
      <c r="N28" s="12">
        <v>0</v>
      </c>
      <c r="O28" s="12">
        <v>0</v>
      </c>
      <c r="P28" s="12">
        <f t="shared" si="7"/>
        <v>1844211.52</v>
      </c>
      <c r="Q28" s="12">
        <v>5706.1</v>
      </c>
      <c r="R28" s="12">
        <v>5706.1</v>
      </c>
      <c r="S28" s="12" t="s">
        <v>94</v>
      </c>
      <c r="T28" s="12" t="s">
        <v>95</v>
      </c>
    </row>
    <row r="29" spans="1:20" s="35" customFormat="1" ht="40.200000000000003" customHeight="1">
      <c r="A29" s="21">
        <v>12</v>
      </c>
      <c r="B29" s="51" t="s">
        <v>130</v>
      </c>
      <c r="C29" s="52">
        <v>1971</v>
      </c>
      <c r="D29" s="12"/>
      <c r="E29" s="12" t="s">
        <v>93</v>
      </c>
      <c r="F29" s="53">
        <v>2</v>
      </c>
      <c r="G29" s="53">
        <v>2</v>
      </c>
      <c r="H29" s="54" t="s">
        <v>131</v>
      </c>
      <c r="I29" s="54" t="s">
        <v>131</v>
      </c>
      <c r="J29" s="54" t="s">
        <v>131</v>
      </c>
      <c r="K29" s="13">
        <v>30</v>
      </c>
      <c r="L29" s="62">
        <f t="shared" si="6"/>
        <v>2175192.912</v>
      </c>
      <c r="M29" s="12">
        <v>0</v>
      </c>
      <c r="N29" s="12">
        <v>0</v>
      </c>
      <c r="O29" s="12">
        <v>0</v>
      </c>
      <c r="P29" s="12">
        <f t="shared" si="7"/>
        <v>2175192.912</v>
      </c>
      <c r="Q29" s="12">
        <v>4254.24</v>
      </c>
      <c r="R29" s="12">
        <v>4254.24</v>
      </c>
      <c r="S29" s="12" t="s">
        <v>94</v>
      </c>
      <c r="T29" s="12" t="s">
        <v>95</v>
      </c>
    </row>
    <row r="30" spans="1:20" s="92" customFormat="1" ht="25.5" customHeight="1">
      <c r="A30" s="21">
        <v>13</v>
      </c>
      <c r="B30" s="51" t="s">
        <v>181</v>
      </c>
      <c r="C30" s="72">
        <v>1960</v>
      </c>
      <c r="D30" s="12"/>
      <c r="E30" s="12" t="s">
        <v>92</v>
      </c>
      <c r="F30" s="53">
        <v>2</v>
      </c>
      <c r="G30" s="53">
        <v>2</v>
      </c>
      <c r="H30" s="73" t="s">
        <v>132</v>
      </c>
      <c r="I30" s="73" t="s">
        <v>132</v>
      </c>
      <c r="J30" s="73" t="s">
        <v>132</v>
      </c>
      <c r="K30" s="13">
        <v>70</v>
      </c>
      <c r="L30" s="62">
        <f t="shared" si="6"/>
        <v>1286527.0049999999</v>
      </c>
      <c r="M30" s="12">
        <v>0</v>
      </c>
      <c r="N30" s="12">
        <v>0</v>
      </c>
      <c r="O30" s="12">
        <v>0</v>
      </c>
      <c r="P30" s="12">
        <f t="shared" si="7"/>
        <v>1286527.0049999999</v>
      </c>
      <c r="Q30" s="12">
        <v>2947.37</v>
      </c>
      <c r="R30" s="12">
        <v>2947.37</v>
      </c>
      <c r="S30" s="12" t="s">
        <v>94</v>
      </c>
      <c r="T30" s="12" t="s">
        <v>95</v>
      </c>
    </row>
    <row r="31" spans="1:20" s="92" customFormat="1" ht="25.5" customHeight="1">
      <c r="A31" s="21">
        <v>14</v>
      </c>
      <c r="B31" s="51" t="s">
        <v>133</v>
      </c>
      <c r="C31" s="72">
        <v>1978</v>
      </c>
      <c r="D31" s="12"/>
      <c r="E31" s="12" t="s">
        <v>93</v>
      </c>
      <c r="F31" s="53">
        <v>5</v>
      </c>
      <c r="G31" s="53">
        <v>4</v>
      </c>
      <c r="H31" s="73" t="s">
        <v>134</v>
      </c>
      <c r="I31" s="73" t="s">
        <v>135</v>
      </c>
      <c r="J31" s="73" t="s">
        <v>135</v>
      </c>
      <c r="K31" s="13">
        <v>75</v>
      </c>
      <c r="L31" s="62">
        <f t="shared" si="6"/>
        <v>2239577.622</v>
      </c>
      <c r="M31" s="12">
        <v>0</v>
      </c>
      <c r="N31" s="12">
        <v>0</v>
      </c>
      <c r="O31" s="12">
        <v>0</v>
      </c>
      <c r="P31" s="12">
        <f t="shared" si="7"/>
        <v>2239577.622</v>
      </c>
      <c r="Q31" s="12">
        <v>698.58</v>
      </c>
      <c r="R31" s="12">
        <v>698.58</v>
      </c>
      <c r="S31" s="12" t="s">
        <v>94</v>
      </c>
      <c r="T31" s="12" t="s">
        <v>95</v>
      </c>
    </row>
    <row r="32" spans="1:20" s="92" customFormat="1" ht="25.5" customHeight="1">
      <c r="A32" s="21">
        <v>15</v>
      </c>
      <c r="B32" s="51" t="s">
        <v>136</v>
      </c>
      <c r="C32" s="72">
        <v>1973</v>
      </c>
      <c r="D32" s="12"/>
      <c r="E32" s="12" t="s">
        <v>93</v>
      </c>
      <c r="F32" s="53">
        <v>3</v>
      </c>
      <c r="G32" s="53">
        <v>3</v>
      </c>
      <c r="H32" s="73" t="s">
        <v>137</v>
      </c>
      <c r="I32" s="73" t="s">
        <v>138</v>
      </c>
      <c r="J32" s="73" t="s">
        <v>138</v>
      </c>
      <c r="K32" s="13">
        <v>50</v>
      </c>
      <c r="L32" s="62">
        <f t="shared" si="6"/>
        <v>3097086.7199999997</v>
      </c>
      <c r="M32" s="12">
        <v>0</v>
      </c>
      <c r="N32" s="12">
        <v>0</v>
      </c>
      <c r="O32" s="12">
        <v>0</v>
      </c>
      <c r="P32" s="12">
        <f t="shared" si="7"/>
        <v>3097086.7199999997</v>
      </c>
      <c r="Q32" s="12">
        <v>2127.12</v>
      </c>
      <c r="R32" s="12">
        <v>2127.12</v>
      </c>
      <c r="S32" s="12" t="s">
        <v>94</v>
      </c>
      <c r="T32" s="12" t="s">
        <v>95</v>
      </c>
    </row>
    <row r="33" spans="1:20" s="92" customFormat="1" ht="25.5" customHeight="1">
      <c r="A33" s="21">
        <v>16</v>
      </c>
      <c r="B33" s="51" t="s">
        <v>139</v>
      </c>
      <c r="C33" s="72">
        <v>1995</v>
      </c>
      <c r="D33" s="12"/>
      <c r="E33" s="12" t="s">
        <v>93</v>
      </c>
      <c r="F33" s="53">
        <v>5</v>
      </c>
      <c r="G33" s="53">
        <v>5</v>
      </c>
      <c r="H33" s="73" t="s">
        <v>140</v>
      </c>
      <c r="I33" s="73" t="s">
        <v>140</v>
      </c>
      <c r="J33" s="73" t="s">
        <v>141</v>
      </c>
      <c r="K33" s="13">
        <v>78</v>
      </c>
      <c r="L33" s="62">
        <f t="shared" si="6"/>
        <v>4221087.8679999998</v>
      </c>
      <c r="M33" s="12">
        <v>0</v>
      </c>
      <c r="N33" s="12">
        <v>0</v>
      </c>
      <c r="O33" s="12">
        <v>0</v>
      </c>
      <c r="P33" s="12">
        <f t="shared" si="7"/>
        <v>4221087.8679999998</v>
      </c>
      <c r="Q33" s="12">
        <v>1115.48</v>
      </c>
      <c r="R33" s="12">
        <v>1115.48</v>
      </c>
      <c r="S33" s="12" t="s">
        <v>94</v>
      </c>
      <c r="T33" s="12" t="s">
        <v>95</v>
      </c>
    </row>
    <row r="34" spans="1:20" s="92" customFormat="1" ht="25.5" customHeight="1">
      <c r="A34" s="21">
        <v>17</v>
      </c>
      <c r="B34" s="51" t="s">
        <v>142</v>
      </c>
      <c r="C34" s="72">
        <v>1973</v>
      </c>
      <c r="D34" s="12"/>
      <c r="E34" s="12" t="s">
        <v>143</v>
      </c>
      <c r="F34" s="53">
        <v>5</v>
      </c>
      <c r="G34" s="53">
        <v>4</v>
      </c>
      <c r="H34" s="73" t="s">
        <v>144</v>
      </c>
      <c r="I34" s="73" t="s">
        <v>145</v>
      </c>
      <c r="J34" s="73" t="s">
        <v>145</v>
      </c>
      <c r="K34" s="13">
        <v>77</v>
      </c>
      <c r="L34" s="62">
        <f t="shared" si="6"/>
        <v>2819933.44</v>
      </c>
      <c r="M34" s="12">
        <v>0</v>
      </c>
      <c r="N34" s="12">
        <v>0</v>
      </c>
      <c r="O34" s="12">
        <v>0</v>
      </c>
      <c r="P34" s="12">
        <f t="shared" si="7"/>
        <v>2819933.44</v>
      </c>
      <c r="Q34" s="12">
        <v>1115.48</v>
      </c>
      <c r="R34" s="12">
        <v>1115.48</v>
      </c>
      <c r="S34" s="12" t="s">
        <v>94</v>
      </c>
      <c r="T34" s="12" t="s">
        <v>95</v>
      </c>
    </row>
    <row r="35" spans="1:20" s="92" customFormat="1" ht="25.5" customHeight="1">
      <c r="A35" s="21">
        <v>18</v>
      </c>
      <c r="B35" s="51" t="s">
        <v>146</v>
      </c>
      <c r="C35" s="72">
        <v>1959</v>
      </c>
      <c r="D35" s="12"/>
      <c r="E35" s="12" t="s">
        <v>92</v>
      </c>
      <c r="F35" s="53">
        <v>2</v>
      </c>
      <c r="G35" s="53">
        <v>1</v>
      </c>
      <c r="H35" s="73" t="s">
        <v>147</v>
      </c>
      <c r="I35" s="73" t="s">
        <v>147</v>
      </c>
      <c r="J35" s="73" t="s">
        <v>147</v>
      </c>
      <c r="K35" s="13">
        <v>20</v>
      </c>
      <c r="L35" s="62">
        <f t="shared" si="6"/>
        <v>901305.74600000004</v>
      </c>
      <c r="M35" s="12">
        <v>0</v>
      </c>
      <c r="N35" s="12">
        <v>0</v>
      </c>
      <c r="O35" s="12">
        <v>0</v>
      </c>
      <c r="P35" s="12">
        <f t="shared" si="7"/>
        <v>901305.74600000004</v>
      </c>
      <c r="Q35" s="12">
        <v>2947.37</v>
      </c>
      <c r="R35" s="12">
        <v>2947.37</v>
      </c>
      <c r="S35" s="12" t="s">
        <v>94</v>
      </c>
      <c r="T35" s="12" t="s">
        <v>95</v>
      </c>
    </row>
    <row r="36" spans="1:20" s="92" customFormat="1" ht="25.5" customHeight="1">
      <c r="A36" s="21">
        <v>19</v>
      </c>
      <c r="B36" s="51" t="s">
        <v>148</v>
      </c>
      <c r="C36" s="72">
        <v>1975</v>
      </c>
      <c r="D36" s="12"/>
      <c r="E36" s="12" t="s">
        <v>92</v>
      </c>
      <c r="F36" s="53">
        <v>2</v>
      </c>
      <c r="G36" s="53">
        <v>2</v>
      </c>
      <c r="H36" s="73" t="s">
        <v>149</v>
      </c>
      <c r="I36" s="73" t="s">
        <v>149</v>
      </c>
      <c r="J36" s="73" t="s">
        <v>149</v>
      </c>
      <c r="K36" s="13">
        <v>22</v>
      </c>
      <c r="L36" s="62">
        <f t="shared" si="6"/>
        <v>6092258.1900000004</v>
      </c>
      <c r="M36" s="12">
        <v>0</v>
      </c>
      <c r="N36" s="12">
        <v>0</v>
      </c>
      <c r="O36" s="12">
        <v>0</v>
      </c>
      <c r="P36" s="12">
        <f t="shared" si="7"/>
        <v>6092258.1900000004</v>
      </c>
      <c r="Q36" s="12">
        <v>8606.1</v>
      </c>
      <c r="R36" s="12">
        <v>8606.1</v>
      </c>
      <c r="S36" s="12" t="s">
        <v>94</v>
      </c>
      <c r="T36" s="12" t="s">
        <v>95</v>
      </c>
    </row>
    <row r="37" spans="1:20" s="92" customFormat="1" ht="25.5" customHeight="1">
      <c r="A37" s="21">
        <v>20</v>
      </c>
      <c r="B37" s="51" t="s">
        <v>150</v>
      </c>
      <c r="C37" s="72">
        <v>1984</v>
      </c>
      <c r="D37" s="12"/>
      <c r="E37" s="12" t="s">
        <v>93</v>
      </c>
      <c r="F37" s="53">
        <v>5</v>
      </c>
      <c r="G37" s="53">
        <v>4</v>
      </c>
      <c r="H37" s="73" t="s">
        <v>151</v>
      </c>
      <c r="I37" s="73" t="s">
        <v>152</v>
      </c>
      <c r="J37" s="73" t="s">
        <v>152</v>
      </c>
      <c r="K37" s="13">
        <v>80</v>
      </c>
      <c r="L37" s="62">
        <f t="shared" si="6"/>
        <v>4434033</v>
      </c>
      <c r="M37" s="12">
        <v>0</v>
      </c>
      <c r="N37" s="12">
        <v>0</v>
      </c>
      <c r="O37" s="12">
        <v>0</v>
      </c>
      <c r="P37" s="12">
        <f t="shared" si="7"/>
        <v>4434033</v>
      </c>
      <c r="Q37" s="12">
        <v>1115.48</v>
      </c>
      <c r="R37" s="12">
        <v>1115.48</v>
      </c>
      <c r="S37" s="12" t="s">
        <v>94</v>
      </c>
      <c r="T37" s="12" t="s">
        <v>95</v>
      </c>
    </row>
    <row r="38" spans="1:20" s="92" customFormat="1" ht="25.5" customHeight="1">
      <c r="A38" s="21">
        <v>21</v>
      </c>
      <c r="B38" s="51" t="s">
        <v>163</v>
      </c>
      <c r="C38" s="72">
        <v>1993</v>
      </c>
      <c r="D38" s="12"/>
      <c r="E38" s="12" t="s">
        <v>93</v>
      </c>
      <c r="F38" s="53">
        <v>5</v>
      </c>
      <c r="G38" s="53">
        <v>5</v>
      </c>
      <c r="H38" s="73" t="s">
        <v>154</v>
      </c>
      <c r="I38" s="73" t="s">
        <v>153</v>
      </c>
      <c r="J38" s="73" t="s">
        <v>153</v>
      </c>
      <c r="K38" s="13">
        <v>120</v>
      </c>
      <c r="L38" s="62">
        <f t="shared" si="6"/>
        <v>3524916.8000000003</v>
      </c>
      <c r="M38" s="12">
        <v>0</v>
      </c>
      <c r="N38" s="12">
        <v>0</v>
      </c>
      <c r="O38" s="12">
        <v>0</v>
      </c>
      <c r="P38" s="12">
        <f t="shared" si="7"/>
        <v>3524916.8000000003</v>
      </c>
      <c r="Q38" s="12">
        <v>1115.48</v>
      </c>
      <c r="R38" s="12">
        <v>1115.48</v>
      </c>
      <c r="S38" s="12" t="s">
        <v>94</v>
      </c>
      <c r="T38" s="12" t="s">
        <v>95</v>
      </c>
    </row>
    <row r="39" spans="1:20" s="92" customFormat="1" ht="15.6" customHeight="1">
      <c r="A39" s="21">
        <v>22</v>
      </c>
      <c r="B39" s="51" t="s">
        <v>189</v>
      </c>
      <c r="C39" s="72">
        <v>1976</v>
      </c>
      <c r="D39" s="12"/>
      <c r="E39" s="12" t="s">
        <v>93</v>
      </c>
      <c r="F39" s="53">
        <v>5</v>
      </c>
      <c r="G39" s="53">
        <v>4</v>
      </c>
      <c r="H39" s="73" t="s">
        <v>179</v>
      </c>
      <c r="I39" s="73" t="s">
        <v>180</v>
      </c>
      <c r="J39" s="73" t="s">
        <v>180</v>
      </c>
      <c r="K39" s="13">
        <v>150</v>
      </c>
      <c r="L39" s="62">
        <f t="shared" si="6"/>
        <v>3636464.8000000003</v>
      </c>
      <c r="M39" s="12">
        <v>0</v>
      </c>
      <c r="N39" s="12">
        <v>0</v>
      </c>
      <c r="O39" s="12">
        <v>0</v>
      </c>
      <c r="P39" s="12">
        <f t="shared" si="7"/>
        <v>3636464.8000000003</v>
      </c>
      <c r="Q39" s="12">
        <v>1115.48</v>
      </c>
      <c r="R39" s="12">
        <v>1115.48</v>
      </c>
      <c r="S39" s="12" t="s">
        <v>94</v>
      </c>
      <c r="T39" s="12" t="s">
        <v>95</v>
      </c>
    </row>
    <row r="40" spans="1:20" s="92" customFormat="1" ht="29.4" customHeight="1">
      <c r="A40" s="21">
        <v>23</v>
      </c>
      <c r="B40" s="51" t="s">
        <v>80</v>
      </c>
      <c r="C40" s="72">
        <v>1948</v>
      </c>
      <c r="D40" s="12"/>
      <c r="E40" s="12" t="s">
        <v>174</v>
      </c>
      <c r="F40" s="53">
        <v>2</v>
      </c>
      <c r="G40" s="53">
        <v>2</v>
      </c>
      <c r="H40" s="73" t="s">
        <v>175</v>
      </c>
      <c r="I40" s="73" t="s">
        <v>175</v>
      </c>
      <c r="J40" s="73" t="s">
        <v>175</v>
      </c>
      <c r="K40" s="13">
        <v>24</v>
      </c>
      <c r="L40" s="62">
        <f t="shared" si="6"/>
        <v>1153116.162</v>
      </c>
      <c r="M40" s="12">
        <v>0</v>
      </c>
      <c r="N40" s="12">
        <v>0</v>
      </c>
      <c r="O40" s="12">
        <v>0</v>
      </c>
      <c r="P40" s="12">
        <f t="shared" si="7"/>
        <v>1153116.162</v>
      </c>
      <c r="Q40" s="12">
        <v>2156.9699999999998</v>
      </c>
      <c r="R40" s="12">
        <v>2156.9699999999998</v>
      </c>
      <c r="S40" s="12" t="s">
        <v>94</v>
      </c>
      <c r="T40" s="12" t="s">
        <v>90</v>
      </c>
    </row>
    <row r="41" spans="1:20" s="92" customFormat="1" ht="20.399999999999999" customHeight="1">
      <c r="A41" s="21">
        <v>24</v>
      </c>
      <c r="B41" s="51" t="s">
        <v>82</v>
      </c>
      <c r="C41" s="72">
        <v>1966</v>
      </c>
      <c r="D41" s="12"/>
      <c r="E41" s="12" t="s">
        <v>93</v>
      </c>
      <c r="F41" s="53">
        <v>2</v>
      </c>
      <c r="G41" s="53">
        <v>2</v>
      </c>
      <c r="H41" s="73" t="s">
        <v>176</v>
      </c>
      <c r="I41" s="73" t="s">
        <v>176</v>
      </c>
      <c r="J41" s="73" t="s">
        <v>176</v>
      </c>
      <c r="K41" s="13">
        <v>102</v>
      </c>
      <c r="L41" s="62">
        <f t="shared" si="6"/>
        <v>806074.29500000004</v>
      </c>
      <c r="M41" s="12">
        <v>0</v>
      </c>
      <c r="N41" s="12">
        <v>0</v>
      </c>
      <c r="O41" s="12">
        <v>0</v>
      </c>
      <c r="P41" s="12">
        <f t="shared" si="7"/>
        <v>806074.29500000004</v>
      </c>
      <c r="Q41" s="12">
        <v>1479.85</v>
      </c>
      <c r="R41" s="12">
        <v>1479.85</v>
      </c>
      <c r="S41" s="12" t="s">
        <v>94</v>
      </c>
      <c r="T41" s="12" t="s">
        <v>90</v>
      </c>
    </row>
    <row r="42" spans="1:20" s="92" customFormat="1" ht="28.95" customHeight="1">
      <c r="A42" s="21">
        <v>25</v>
      </c>
      <c r="B42" s="51" t="s">
        <v>164</v>
      </c>
      <c r="C42" s="72">
        <v>1964</v>
      </c>
      <c r="D42" s="12"/>
      <c r="E42" s="12" t="s">
        <v>93</v>
      </c>
      <c r="F42" s="53">
        <v>2</v>
      </c>
      <c r="G42" s="53">
        <v>2</v>
      </c>
      <c r="H42" s="73" t="s">
        <v>165</v>
      </c>
      <c r="I42" s="73" t="s">
        <v>166</v>
      </c>
      <c r="J42" s="73" t="s">
        <v>166</v>
      </c>
      <c r="K42" s="13">
        <v>25</v>
      </c>
      <c r="L42" s="62">
        <f t="shared" si="6"/>
        <v>909556.51199999999</v>
      </c>
      <c r="M42" s="12">
        <v>0</v>
      </c>
      <c r="N42" s="12">
        <v>0</v>
      </c>
      <c r="O42" s="12">
        <v>0</v>
      </c>
      <c r="P42" s="12">
        <f t="shared" si="7"/>
        <v>909556.51199999999</v>
      </c>
      <c r="Q42" s="12">
        <v>2127.12</v>
      </c>
      <c r="R42" s="12">
        <v>2127.12</v>
      </c>
      <c r="S42" s="12" t="s">
        <v>94</v>
      </c>
      <c r="T42" s="12" t="s">
        <v>95</v>
      </c>
    </row>
    <row r="43" spans="1:20" s="92" customFormat="1" ht="25.5" customHeight="1">
      <c r="A43" s="21">
        <v>26</v>
      </c>
      <c r="B43" s="51" t="s">
        <v>86</v>
      </c>
      <c r="C43" s="72">
        <v>1983</v>
      </c>
      <c r="D43" s="12"/>
      <c r="E43" s="12" t="s">
        <v>93</v>
      </c>
      <c r="F43" s="53">
        <v>5</v>
      </c>
      <c r="G43" s="53">
        <v>1</v>
      </c>
      <c r="H43" s="73">
        <v>893.8</v>
      </c>
      <c r="I43" s="73">
        <v>800.4</v>
      </c>
      <c r="J43" s="73">
        <v>800.4</v>
      </c>
      <c r="K43" s="13">
        <v>72</v>
      </c>
      <c r="L43" s="62">
        <f t="shared" si="6"/>
        <v>559143.43200000003</v>
      </c>
      <c r="M43" s="12">
        <v>0</v>
      </c>
      <c r="N43" s="12">
        <v>0</v>
      </c>
      <c r="O43" s="12">
        <v>0</v>
      </c>
      <c r="P43" s="12">
        <f t="shared" si="7"/>
        <v>559143.43200000003</v>
      </c>
      <c r="Q43" s="12">
        <v>698.58</v>
      </c>
      <c r="R43" s="12">
        <v>698.58</v>
      </c>
      <c r="S43" s="12" t="s">
        <v>94</v>
      </c>
      <c r="T43" s="12" t="s">
        <v>95</v>
      </c>
    </row>
    <row r="44" spans="1:20" s="92" customFormat="1" ht="25.5" customHeight="1">
      <c r="A44" s="95">
        <v>27</v>
      </c>
      <c r="B44" s="96" t="s">
        <v>195</v>
      </c>
      <c r="C44" s="97">
        <v>1976</v>
      </c>
      <c r="D44" s="12"/>
      <c r="E44" s="12" t="s">
        <v>93</v>
      </c>
      <c r="F44" s="53">
        <v>5</v>
      </c>
      <c r="G44" s="53">
        <v>4</v>
      </c>
      <c r="H44" s="73" t="s">
        <v>196</v>
      </c>
      <c r="I44" s="73" t="s">
        <v>196</v>
      </c>
      <c r="J44" s="73" t="s">
        <v>197</v>
      </c>
      <c r="K44" s="13">
        <v>110</v>
      </c>
      <c r="L44" s="62">
        <f t="shared" si="6"/>
        <v>770059.81200000003</v>
      </c>
      <c r="M44" s="12">
        <v>0</v>
      </c>
      <c r="N44" s="12">
        <v>0</v>
      </c>
      <c r="O44" s="12">
        <v>0</v>
      </c>
      <c r="P44" s="12">
        <f t="shared" si="7"/>
        <v>770059.81200000003</v>
      </c>
      <c r="Q44" s="12">
        <v>301.24</v>
      </c>
      <c r="R44" s="12">
        <v>301.24</v>
      </c>
      <c r="S44" s="12" t="s">
        <v>94</v>
      </c>
      <c r="T44" s="12" t="s">
        <v>95</v>
      </c>
    </row>
    <row r="45" spans="1:20" s="35" customFormat="1" ht="25.5" customHeight="1">
      <c r="A45" s="101" t="s">
        <v>30</v>
      </c>
      <c r="B45" s="102"/>
      <c r="C45" s="37" t="s">
        <v>28</v>
      </c>
      <c r="D45" s="12" t="s">
        <v>28</v>
      </c>
      <c r="E45" s="12" t="s">
        <v>28</v>
      </c>
      <c r="F45" s="12" t="s">
        <v>28</v>
      </c>
      <c r="G45" s="12" t="s">
        <v>28</v>
      </c>
      <c r="H45" s="90">
        <f t="shared" ref="H45:P45" si="8">SUM(H46:H59)</f>
        <v>5343</v>
      </c>
      <c r="I45" s="90">
        <f t="shared" si="8"/>
        <v>2747.1</v>
      </c>
      <c r="J45" s="90">
        <f t="shared" si="8"/>
        <v>2747.1</v>
      </c>
      <c r="K45" s="90">
        <f t="shared" si="8"/>
        <v>982</v>
      </c>
      <c r="L45" s="91">
        <f t="shared" si="8"/>
        <v>38673365.256999999</v>
      </c>
      <c r="M45" s="90">
        <f t="shared" si="8"/>
        <v>0</v>
      </c>
      <c r="N45" s="90">
        <f t="shared" si="8"/>
        <v>0</v>
      </c>
      <c r="O45" s="90">
        <f t="shared" si="8"/>
        <v>0</v>
      </c>
      <c r="P45" s="91">
        <f t="shared" si="8"/>
        <v>38673365.256999999</v>
      </c>
      <c r="Q45" s="14" t="s">
        <v>28</v>
      </c>
      <c r="R45" s="14" t="s">
        <v>28</v>
      </c>
      <c r="S45" s="14" t="s">
        <v>28</v>
      </c>
      <c r="T45" s="14" t="s">
        <v>28</v>
      </c>
    </row>
    <row r="46" spans="1:20" s="92" customFormat="1" ht="25.5" customHeight="1">
      <c r="A46" s="21">
        <v>1</v>
      </c>
      <c r="B46" s="51" t="s">
        <v>122</v>
      </c>
      <c r="C46" s="72">
        <v>1989</v>
      </c>
      <c r="D46" s="12"/>
      <c r="E46" s="12" t="s">
        <v>123</v>
      </c>
      <c r="F46" s="53">
        <v>5</v>
      </c>
      <c r="G46" s="53">
        <v>4</v>
      </c>
      <c r="H46" s="73" t="s">
        <v>124</v>
      </c>
      <c r="I46" s="73" t="s">
        <v>124</v>
      </c>
      <c r="J46" s="73" t="s">
        <v>124</v>
      </c>
      <c r="K46" s="13">
        <v>85</v>
      </c>
      <c r="L46" s="62">
        <f t="shared" ref="L46:L59" si="9">I46*Q46</f>
        <v>2897459.3000000003</v>
      </c>
      <c r="M46" s="12">
        <v>0</v>
      </c>
      <c r="N46" s="12">
        <v>0</v>
      </c>
      <c r="O46" s="12">
        <v>0</v>
      </c>
      <c r="P46" s="12">
        <f t="shared" ref="P46:P59" si="10">L46</f>
        <v>2897459.3000000003</v>
      </c>
      <c r="Q46" s="12">
        <v>1115.48</v>
      </c>
      <c r="R46" s="12">
        <v>1115.48</v>
      </c>
      <c r="S46" s="12" t="s">
        <v>96</v>
      </c>
      <c r="T46" s="12" t="s">
        <v>95</v>
      </c>
    </row>
    <row r="47" spans="1:20" s="92" customFormat="1" ht="25.5" customHeight="1">
      <c r="A47" s="21">
        <v>2</v>
      </c>
      <c r="B47" s="51" t="s">
        <v>167</v>
      </c>
      <c r="C47" s="72">
        <v>1986</v>
      </c>
      <c r="D47" s="12"/>
      <c r="E47" s="12" t="s">
        <v>93</v>
      </c>
      <c r="F47" s="53">
        <v>5</v>
      </c>
      <c r="G47" s="53">
        <v>6</v>
      </c>
      <c r="H47" s="73" t="s">
        <v>168</v>
      </c>
      <c r="I47" s="73" t="s">
        <v>168</v>
      </c>
      <c r="J47" s="73" t="s">
        <v>168</v>
      </c>
      <c r="K47" s="13">
        <v>100</v>
      </c>
      <c r="L47" s="62">
        <f t="shared" si="9"/>
        <v>4676092.16</v>
      </c>
      <c r="M47" s="12">
        <v>0</v>
      </c>
      <c r="N47" s="12">
        <v>0</v>
      </c>
      <c r="O47" s="12">
        <v>0</v>
      </c>
      <c r="P47" s="12">
        <f t="shared" si="10"/>
        <v>4676092.16</v>
      </c>
      <c r="Q47" s="12">
        <v>1115.48</v>
      </c>
      <c r="R47" s="12">
        <v>1115.48</v>
      </c>
      <c r="S47" s="12" t="s">
        <v>96</v>
      </c>
      <c r="T47" s="12" t="s">
        <v>95</v>
      </c>
    </row>
    <row r="48" spans="1:20" s="92" customFormat="1" ht="25.5" customHeight="1">
      <c r="A48" s="21">
        <v>3</v>
      </c>
      <c r="B48" s="51" t="s">
        <v>169</v>
      </c>
      <c r="C48" s="72">
        <v>1987</v>
      </c>
      <c r="D48" s="12"/>
      <c r="E48" s="12" t="s">
        <v>93</v>
      </c>
      <c r="F48" s="53">
        <v>5</v>
      </c>
      <c r="G48" s="53">
        <v>6</v>
      </c>
      <c r="H48" s="73" t="s">
        <v>170</v>
      </c>
      <c r="I48" s="73" t="s">
        <v>171</v>
      </c>
      <c r="J48" s="73" t="s">
        <v>171</v>
      </c>
      <c r="K48" s="13">
        <v>90</v>
      </c>
      <c r="L48" s="62">
        <f t="shared" si="9"/>
        <v>2760299.1540000001</v>
      </c>
      <c r="M48" s="12">
        <v>0</v>
      </c>
      <c r="N48" s="12">
        <v>0</v>
      </c>
      <c r="O48" s="12">
        <v>0</v>
      </c>
      <c r="P48" s="12">
        <f t="shared" si="10"/>
        <v>2760299.1540000001</v>
      </c>
      <c r="Q48" s="12">
        <v>698.58</v>
      </c>
      <c r="R48" s="12">
        <v>698.59</v>
      </c>
      <c r="S48" s="12" t="s">
        <v>96</v>
      </c>
      <c r="T48" s="12" t="s">
        <v>95</v>
      </c>
    </row>
    <row r="49" spans="1:20" s="92" customFormat="1" ht="25.5" customHeight="1">
      <c r="A49" s="21">
        <v>4</v>
      </c>
      <c r="B49" s="51" t="s">
        <v>116</v>
      </c>
      <c r="C49" s="72">
        <v>1987</v>
      </c>
      <c r="D49" s="12"/>
      <c r="E49" s="12" t="s">
        <v>93</v>
      </c>
      <c r="F49" s="53">
        <v>5</v>
      </c>
      <c r="G49" s="53">
        <v>2</v>
      </c>
      <c r="H49" s="73" t="s">
        <v>117</v>
      </c>
      <c r="I49" s="73" t="s">
        <v>117</v>
      </c>
      <c r="J49" s="73" t="s">
        <v>117</v>
      </c>
      <c r="K49" s="13">
        <v>30</v>
      </c>
      <c r="L49" s="62">
        <f t="shared" si="9"/>
        <v>1569703.456</v>
      </c>
      <c r="M49" s="12">
        <v>0</v>
      </c>
      <c r="N49" s="12">
        <v>0</v>
      </c>
      <c r="O49" s="12">
        <v>0</v>
      </c>
      <c r="P49" s="12">
        <f t="shared" si="10"/>
        <v>1569703.456</v>
      </c>
      <c r="Q49" s="12">
        <v>1115.48</v>
      </c>
      <c r="R49" s="12">
        <v>1115.48</v>
      </c>
      <c r="S49" s="12" t="s">
        <v>96</v>
      </c>
      <c r="T49" s="12" t="s">
        <v>95</v>
      </c>
    </row>
    <row r="50" spans="1:20" s="92" customFormat="1" ht="25.5" customHeight="1">
      <c r="A50" s="21">
        <v>5</v>
      </c>
      <c r="B50" s="51" t="s">
        <v>172</v>
      </c>
      <c r="C50" s="72">
        <v>1975</v>
      </c>
      <c r="D50" s="12"/>
      <c r="E50" s="12" t="s">
        <v>93</v>
      </c>
      <c r="F50" s="53">
        <v>5</v>
      </c>
      <c r="G50" s="53">
        <v>4</v>
      </c>
      <c r="H50" s="73" t="s">
        <v>173</v>
      </c>
      <c r="I50" s="73" t="s">
        <v>173</v>
      </c>
      <c r="J50" s="73" t="s">
        <v>173</v>
      </c>
      <c r="K50" s="13">
        <v>80</v>
      </c>
      <c r="L50" s="62">
        <f t="shared" si="9"/>
        <v>2326480.9740000004</v>
      </c>
      <c r="M50" s="12">
        <v>0</v>
      </c>
      <c r="N50" s="12">
        <v>0</v>
      </c>
      <c r="O50" s="12">
        <v>0</v>
      </c>
      <c r="P50" s="12">
        <f t="shared" si="10"/>
        <v>2326480.9740000004</v>
      </c>
      <c r="Q50" s="12">
        <v>698.58</v>
      </c>
      <c r="R50" s="12">
        <v>698.58</v>
      </c>
      <c r="S50" s="12" t="s">
        <v>96</v>
      </c>
      <c r="T50" s="12" t="s">
        <v>95</v>
      </c>
    </row>
    <row r="51" spans="1:20" s="92" customFormat="1" ht="25.5" customHeight="1">
      <c r="A51" s="21">
        <v>6</v>
      </c>
      <c r="B51" s="51" t="s">
        <v>87</v>
      </c>
      <c r="C51" s="72">
        <v>1970</v>
      </c>
      <c r="D51" s="12"/>
      <c r="E51" s="12" t="s">
        <v>93</v>
      </c>
      <c r="F51" s="53">
        <v>3</v>
      </c>
      <c r="G51" s="53">
        <v>3</v>
      </c>
      <c r="H51" s="73" t="s">
        <v>98</v>
      </c>
      <c r="I51" s="73" t="s">
        <v>99</v>
      </c>
      <c r="J51" s="73" t="s">
        <v>178</v>
      </c>
      <c r="K51" s="13">
        <v>54</v>
      </c>
      <c r="L51" s="62">
        <f t="shared" si="9"/>
        <v>6520931.0800000001</v>
      </c>
      <c r="M51" s="12">
        <v>0</v>
      </c>
      <c r="N51" s="12">
        <v>0</v>
      </c>
      <c r="O51" s="12">
        <v>0</v>
      </c>
      <c r="P51" s="12">
        <f t="shared" si="10"/>
        <v>6520931.0800000001</v>
      </c>
      <c r="Q51" s="12">
        <v>5706.1</v>
      </c>
      <c r="R51" s="12">
        <v>5706.1</v>
      </c>
      <c r="S51" s="12" t="s">
        <v>96</v>
      </c>
      <c r="T51" s="12" t="s">
        <v>95</v>
      </c>
    </row>
    <row r="52" spans="1:20" s="92" customFormat="1" ht="25.5" customHeight="1">
      <c r="A52" s="21">
        <v>7</v>
      </c>
      <c r="B52" s="51" t="s">
        <v>182</v>
      </c>
      <c r="C52" s="72">
        <v>2000</v>
      </c>
      <c r="D52" s="12"/>
      <c r="E52" s="12" t="s">
        <v>93</v>
      </c>
      <c r="F52" s="53">
        <v>5</v>
      </c>
      <c r="G52" s="53">
        <v>4</v>
      </c>
      <c r="H52" s="73" t="s">
        <v>183</v>
      </c>
      <c r="I52" s="73" t="s">
        <v>183</v>
      </c>
      <c r="J52" s="73" t="s">
        <v>183</v>
      </c>
      <c r="K52" s="13">
        <v>99</v>
      </c>
      <c r="L52" s="62">
        <f t="shared" si="9"/>
        <v>3208577.9400000004</v>
      </c>
      <c r="M52" s="12">
        <v>0</v>
      </c>
      <c r="N52" s="12">
        <v>0</v>
      </c>
      <c r="O52" s="12">
        <v>0</v>
      </c>
      <c r="P52" s="12">
        <f t="shared" si="10"/>
        <v>3208577.9400000004</v>
      </c>
      <c r="Q52" s="12">
        <v>698.58</v>
      </c>
      <c r="R52" s="12">
        <v>698.58</v>
      </c>
      <c r="S52" s="12" t="s">
        <v>96</v>
      </c>
      <c r="T52" s="12" t="s">
        <v>95</v>
      </c>
    </row>
    <row r="53" spans="1:20" s="92" customFormat="1" ht="25.5" customHeight="1">
      <c r="A53" s="21">
        <v>8</v>
      </c>
      <c r="B53" s="51" t="s">
        <v>184</v>
      </c>
      <c r="C53" s="72">
        <v>1989</v>
      </c>
      <c r="D53" s="12"/>
      <c r="E53" s="12" t="s">
        <v>123</v>
      </c>
      <c r="F53" s="53">
        <v>5</v>
      </c>
      <c r="G53" s="53">
        <v>4</v>
      </c>
      <c r="H53" s="73" t="s">
        <v>185</v>
      </c>
      <c r="I53" s="73" t="s">
        <v>185</v>
      </c>
      <c r="J53" s="73" t="s">
        <v>185</v>
      </c>
      <c r="K53" s="13">
        <v>65</v>
      </c>
      <c r="L53" s="62">
        <f t="shared" si="9"/>
        <v>1817984.5920000002</v>
      </c>
      <c r="M53" s="12">
        <v>0</v>
      </c>
      <c r="N53" s="12">
        <v>0</v>
      </c>
      <c r="O53" s="12">
        <v>0</v>
      </c>
      <c r="P53" s="12">
        <f t="shared" si="10"/>
        <v>1817984.5920000002</v>
      </c>
      <c r="Q53" s="12">
        <v>698.58</v>
      </c>
      <c r="R53" s="12">
        <v>698.54</v>
      </c>
      <c r="S53" s="12" t="s">
        <v>96</v>
      </c>
      <c r="T53" s="12" t="s">
        <v>95</v>
      </c>
    </row>
    <row r="54" spans="1:20" s="18" customFormat="1" ht="31.8">
      <c r="A54" s="21">
        <v>9</v>
      </c>
      <c r="B54" s="51" t="s">
        <v>186</v>
      </c>
      <c r="C54" s="72">
        <v>1993</v>
      </c>
      <c r="D54" s="12"/>
      <c r="E54" s="12" t="s">
        <v>123</v>
      </c>
      <c r="F54" s="53">
        <v>5</v>
      </c>
      <c r="G54" s="53">
        <v>9</v>
      </c>
      <c r="H54" s="73" t="s">
        <v>187</v>
      </c>
      <c r="I54" s="73" t="s">
        <v>188</v>
      </c>
      <c r="J54" s="73" t="s">
        <v>188</v>
      </c>
      <c r="K54" s="13">
        <v>100</v>
      </c>
      <c r="L54" s="62">
        <f t="shared" si="9"/>
        <v>6787528.4780000001</v>
      </c>
      <c r="M54" s="12">
        <v>0</v>
      </c>
      <c r="N54" s="12">
        <v>0</v>
      </c>
      <c r="O54" s="12">
        <v>0</v>
      </c>
      <c r="P54" s="12">
        <f t="shared" si="10"/>
        <v>6787528.4780000001</v>
      </c>
      <c r="Q54" s="12">
        <v>1115.48</v>
      </c>
      <c r="R54" s="12">
        <v>1115.48</v>
      </c>
      <c r="S54" s="12" t="s">
        <v>96</v>
      </c>
      <c r="T54" s="12" t="s">
        <v>95</v>
      </c>
    </row>
    <row r="55" spans="1:20" s="18" customFormat="1" ht="18">
      <c r="A55" s="21">
        <v>10</v>
      </c>
      <c r="B55" s="51" t="s">
        <v>190</v>
      </c>
      <c r="C55" s="72">
        <v>1966</v>
      </c>
      <c r="D55" s="12"/>
      <c r="E55" s="12" t="s">
        <v>92</v>
      </c>
      <c r="F55" s="53">
        <v>2</v>
      </c>
      <c r="G55" s="53">
        <v>2</v>
      </c>
      <c r="H55" s="73" t="s">
        <v>191</v>
      </c>
      <c r="I55" s="73" t="s">
        <v>192</v>
      </c>
      <c r="J55" s="73" t="s">
        <v>192</v>
      </c>
      <c r="K55" s="13">
        <v>75</v>
      </c>
      <c r="L55" s="62">
        <f t="shared" si="9"/>
        <v>942739.58399999992</v>
      </c>
      <c r="M55" s="12">
        <v>0</v>
      </c>
      <c r="N55" s="12">
        <v>0</v>
      </c>
      <c r="O55" s="12">
        <v>0</v>
      </c>
      <c r="P55" s="12">
        <f t="shared" si="10"/>
        <v>942739.58399999992</v>
      </c>
      <c r="Q55" s="12">
        <v>2127.12</v>
      </c>
      <c r="R55" s="12">
        <v>2127.12</v>
      </c>
      <c r="S55" s="12" t="s">
        <v>96</v>
      </c>
      <c r="T55" s="12" t="s">
        <v>95</v>
      </c>
    </row>
    <row r="56" spans="1:20" s="18" customFormat="1" ht="36">
      <c r="A56" s="21">
        <v>11</v>
      </c>
      <c r="B56" s="51" t="s">
        <v>193</v>
      </c>
      <c r="C56" s="72">
        <v>1971</v>
      </c>
      <c r="D56" s="12"/>
      <c r="E56" s="12" t="s">
        <v>93</v>
      </c>
      <c r="F56" s="53">
        <v>2</v>
      </c>
      <c r="G56" s="53">
        <v>2</v>
      </c>
      <c r="H56" s="73" t="s">
        <v>194</v>
      </c>
      <c r="I56" s="73" t="s">
        <v>194</v>
      </c>
      <c r="J56" s="73" t="s">
        <v>194</v>
      </c>
      <c r="K56" s="13">
        <v>35</v>
      </c>
      <c r="L56" s="62">
        <f t="shared" si="9"/>
        <v>950027.01600000006</v>
      </c>
      <c r="M56" s="12">
        <v>0</v>
      </c>
      <c r="N56" s="12">
        <v>0</v>
      </c>
      <c r="O56" s="12">
        <v>0</v>
      </c>
      <c r="P56" s="12">
        <f t="shared" si="10"/>
        <v>950027.01600000006</v>
      </c>
      <c r="Q56" s="12">
        <v>2108.36</v>
      </c>
      <c r="R56" s="12">
        <v>2108.36</v>
      </c>
      <c r="S56" s="12" t="s">
        <v>96</v>
      </c>
      <c r="T56" s="12" t="s">
        <v>95</v>
      </c>
    </row>
    <row r="57" spans="1:20" s="92" customFormat="1" ht="25.5" customHeight="1">
      <c r="A57" s="21">
        <v>12</v>
      </c>
      <c r="B57" s="51" t="s">
        <v>97</v>
      </c>
      <c r="C57" s="72">
        <v>1966</v>
      </c>
      <c r="D57" s="12"/>
      <c r="E57" s="12" t="s">
        <v>93</v>
      </c>
      <c r="F57" s="53">
        <v>2</v>
      </c>
      <c r="G57" s="53">
        <v>2</v>
      </c>
      <c r="H57" s="73" t="s">
        <v>177</v>
      </c>
      <c r="I57" s="73" t="s">
        <v>177</v>
      </c>
      <c r="J57" s="73" t="s">
        <v>177</v>
      </c>
      <c r="K57" s="13">
        <v>40</v>
      </c>
      <c r="L57" s="62">
        <f t="shared" si="9"/>
        <v>822648.61499999987</v>
      </c>
      <c r="M57" s="12">
        <v>0</v>
      </c>
      <c r="N57" s="12">
        <v>0</v>
      </c>
      <c r="O57" s="12">
        <v>0</v>
      </c>
      <c r="P57" s="12">
        <f t="shared" si="10"/>
        <v>822648.61499999987</v>
      </c>
      <c r="Q57" s="12">
        <v>1479.85</v>
      </c>
      <c r="R57" s="12">
        <v>1479.85</v>
      </c>
      <c r="S57" s="12" t="s">
        <v>96</v>
      </c>
      <c r="T57" s="12" t="s">
        <v>90</v>
      </c>
    </row>
    <row r="58" spans="1:20" s="92" customFormat="1" ht="25.5" customHeight="1">
      <c r="A58" s="21">
        <v>13</v>
      </c>
      <c r="B58" s="51" t="s">
        <v>77</v>
      </c>
      <c r="C58" s="72">
        <v>1962</v>
      </c>
      <c r="D58" s="12"/>
      <c r="E58" s="12" t="s">
        <v>93</v>
      </c>
      <c r="F58" s="53">
        <v>2</v>
      </c>
      <c r="G58" s="53">
        <v>2</v>
      </c>
      <c r="H58" s="73" t="s">
        <v>198</v>
      </c>
      <c r="I58" s="73" t="s">
        <v>199</v>
      </c>
      <c r="J58" s="73" t="s">
        <v>199</v>
      </c>
      <c r="K58" s="13">
        <v>29</v>
      </c>
      <c r="L58" s="62">
        <f t="shared" si="9"/>
        <v>328557.8</v>
      </c>
      <c r="M58" s="12">
        <v>0</v>
      </c>
      <c r="N58" s="12">
        <v>0</v>
      </c>
      <c r="O58" s="12">
        <v>0</v>
      </c>
      <c r="P58" s="12">
        <f t="shared" si="10"/>
        <v>328557.8</v>
      </c>
      <c r="Q58" s="12">
        <v>510.5</v>
      </c>
      <c r="R58" s="12">
        <v>510.5</v>
      </c>
      <c r="S58" s="12" t="s">
        <v>96</v>
      </c>
      <c r="T58" s="12" t="s">
        <v>90</v>
      </c>
    </row>
    <row r="59" spans="1:20" s="18" customFormat="1" ht="18">
      <c r="A59" s="21">
        <v>14</v>
      </c>
      <c r="B59" s="51" t="s">
        <v>88</v>
      </c>
      <c r="C59" s="72">
        <v>2010</v>
      </c>
      <c r="D59" s="12"/>
      <c r="E59" s="12" t="s">
        <v>93</v>
      </c>
      <c r="F59" s="53">
        <v>5</v>
      </c>
      <c r="G59" s="53">
        <v>6</v>
      </c>
      <c r="H59" s="73">
        <v>5343</v>
      </c>
      <c r="I59" s="73">
        <v>2747.1</v>
      </c>
      <c r="J59" s="73">
        <v>2747.1</v>
      </c>
      <c r="K59" s="13">
        <v>100</v>
      </c>
      <c r="L59" s="62">
        <f t="shared" si="9"/>
        <v>3064335.108</v>
      </c>
      <c r="M59" s="12">
        <v>0</v>
      </c>
      <c r="N59" s="12">
        <v>0</v>
      </c>
      <c r="O59" s="12">
        <v>0</v>
      </c>
      <c r="P59" s="12">
        <f t="shared" si="10"/>
        <v>3064335.108</v>
      </c>
      <c r="Q59" s="12">
        <v>1115.48</v>
      </c>
      <c r="R59" s="12">
        <v>1115.48</v>
      </c>
      <c r="S59" s="12" t="s">
        <v>96</v>
      </c>
      <c r="T59" s="12" t="s">
        <v>95</v>
      </c>
    </row>
    <row r="60" spans="1:20" ht="18">
      <c r="A60" s="1"/>
      <c r="B60" s="77"/>
      <c r="C60" s="78"/>
      <c r="D60" s="79"/>
      <c r="E60" s="79"/>
      <c r="F60" s="80"/>
      <c r="G60" s="80"/>
      <c r="H60" s="81"/>
      <c r="I60" s="81"/>
      <c r="J60" s="81"/>
      <c r="K60" s="82"/>
      <c r="L60" s="83"/>
      <c r="M60" s="79"/>
      <c r="N60" s="79"/>
      <c r="O60" s="79"/>
      <c r="P60" s="79"/>
      <c r="Q60" s="79"/>
      <c r="R60" s="79"/>
      <c r="S60" s="79"/>
      <c r="T60" s="79"/>
    </row>
  </sheetData>
  <mergeCells count="29">
    <mergeCell ref="Q3:T3"/>
    <mergeCell ref="Q1:T1"/>
    <mergeCell ref="H6:L6"/>
    <mergeCell ref="R7:R9"/>
    <mergeCell ref="S7:S10"/>
    <mergeCell ref="T7:T10"/>
    <mergeCell ref="S5:T5"/>
    <mergeCell ref="Q7:Q9"/>
    <mergeCell ref="B1:P5"/>
    <mergeCell ref="L8:L9"/>
    <mergeCell ref="M8:P8"/>
    <mergeCell ref="K7:K9"/>
    <mergeCell ref="L7:P7"/>
    <mergeCell ref="G7:G10"/>
    <mergeCell ref="H7:H9"/>
    <mergeCell ref="I7:J7"/>
    <mergeCell ref="D8:D10"/>
    <mergeCell ref="I8:I9"/>
    <mergeCell ref="J8:J9"/>
    <mergeCell ref="C7:D7"/>
    <mergeCell ref="E7:E10"/>
    <mergeCell ref="F7:F10"/>
    <mergeCell ref="A12:B12"/>
    <mergeCell ref="A13:B13"/>
    <mergeCell ref="A17:B17"/>
    <mergeCell ref="A45:B45"/>
    <mergeCell ref="C8:C10"/>
    <mergeCell ref="A7:A10"/>
    <mergeCell ref="B7:B10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view="pageBreakPreview" zoomScale="50" zoomScaleNormal="70" zoomScaleSheetLayoutView="50" workbookViewId="0">
      <selection activeCell="A21" sqref="A21:XFD21"/>
    </sheetView>
  </sheetViews>
  <sheetFormatPr defaultRowHeight="14.4"/>
  <cols>
    <col min="1" max="1" width="6.109375" customWidth="1"/>
    <col min="2" max="2" width="58.5546875" style="48" customWidth="1"/>
    <col min="3" max="3" width="20.109375" customWidth="1"/>
    <col min="4" max="4" width="20.6640625" customWidth="1"/>
    <col min="5" max="5" width="22" customWidth="1"/>
    <col min="6" max="6" width="9" bestFit="1" customWidth="1"/>
    <col min="7" max="8" width="16.33203125" customWidth="1"/>
    <col min="9" max="10" width="17.5546875" customWidth="1"/>
    <col min="11" max="12" width="9" bestFit="1" customWidth="1"/>
    <col min="13" max="13" width="13.88671875" customWidth="1"/>
    <col min="14" max="14" width="22.5546875" customWidth="1"/>
    <col min="15" max="16" width="9" bestFit="1" customWidth="1"/>
    <col min="17" max="17" width="14.44140625" customWidth="1"/>
    <col min="18" max="18" width="19.44140625" customWidth="1"/>
    <col min="19" max="27" width="9" bestFit="1" customWidth="1"/>
    <col min="28" max="28" width="17.5546875" bestFit="1" customWidth="1"/>
  </cols>
  <sheetData>
    <row r="1" spans="1:28" ht="15.6">
      <c r="A1" s="1"/>
    </row>
    <row r="2" spans="1:28" ht="18">
      <c r="A2" s="1"/>
      <c r="B2" s="49"/>
      <c r="D2" s="136" t="s">
        <v>58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28" ht="28.2" customHeight="1">
      <c r="A3" s="1"/>
      <c r="B3" s="50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Z3" s="121" t="s">
        <v>60</v>
      </c>
      <c r="AA3" s="121"/>
    </row>
    <row r="4" spans="1:28" ht="0.6" customHeight="1">
      <c r="A4" s="104" t="s">
        <v>1</v>
      </c>
      <c r="B4" s="106" t="s">
        <v>2</v>
      </c>
    </row>
    <row r="5" spans="1:28" ht="30" customHeight="1">
      <c r="A5" s="104"/>
      <c r="B5" s="106"/>
      <c r="C5" s="135" t="s">
        <v>59</v>
      </c>
      <c r="D5" s="132" t="s">
        <v>34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35" t="s">
        <v>35</v>
      </c>
      <c r="V5" s="135"/>
      <c r="W5" s="135"/>
      <c r="X5" s="135"/>
      <c r="Y5" s="135"/>
      <c r="Z5" s="135"/>
      <c r="AA5" s="135"/>
    </row>
    <row r="6" spans="1:28" ht="185.25" customHeight="1">
      <c r="A6" s="104"/>
      <c r="B6" s="106"/>
      <c r="C6" s="135"/>
      <c r="D6" s="135" t="s">
        <v>36</v>
      </c>
      <c r="E6" s="135"/>
      <c r="F6" s="135"/>
      <c r="G6" s="135"/>
      <c r="H6" s="135"/>
      <c r="I6" s="135"/>
      <c r="J6" s="68" t="s">
        <v>109</v>
      </c>
      <c r="K6" s="131" t="s">
        <v>37</v>
      </c>
      <c r="L6" s="131"/>
      <c r="M6" s="131" t="s">
        <v>38</v>
      </c>
      <c r="N6" s="131"/>
      <c r="O6" s="131" t="s">
        <v>39</v>
      </c>
      <c r="P6" s="131"/>
      <c r="Q6" s="131" t="s">
        <v>40</v>
      </c>
      <c r="R6" s="131"/>
      <c r="S6" s="131" t="s">
        <v>41</v>
      </c>
      <c r="T6" s="131"/>
      <c r="U6" s="131" t="s">
        <v>42</v>
      </c>
      <c r="V6" s="129" t="s">
        <v>43</v>
      </c>
      <c r="W6" s="131" t="s">
        <v>44</v>
      </c>
      <c r="X6" s="129" t="s">
        <v>45</v>
      </c>
      <c r="Y6" s="131" t="s">
        <v>46</v>
      </c>
      <c r="Z6" s="131" t="s">
        <v>47</v>
      </c>
      <c r="AA6" s="129" t="s">
        <v>48</v>
      </c>
    </row>
    <row r="7" spans="1:28" ht="31.5" customHeight="1">
      <c r="A7" s="104"/>
      <c r="B7" s="106"/>
      <c r="C7" s="135"/>
      <c r="D7" s="22" t="s">
        <v>49</v>
      </c>
      <c r="E7" s="22" t="s">
        <v>50</v>
      </c>
      <c r="F7" s="22" t="s">
        <v>51</v>
      </c>
      <c r="G7" s="22" t="s">
        <v>52</v>
      </c>
      <c r="H7" s="22" t="s">
        <v>53</v>
      </c>
      <c r="I7" s="22" t="s">
        <v>54</v>
      </c>
      <c r="J7" s="68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0"/>
      <c r="W7" s="131"/>
      <c r="X7" s="130"/>
      <c r="Y7" s="131"/>
      <c r="Z7" s="131"/>
      <c r="AA7" s="130"/>
    </row>
    <row r="8" spans="1:28" ht="15.6">
      <c r="A8" s="31"/>
      <c r="B8" s="32"/>
      <c r="C8" s="22" t="s">
        <v>25</v>
      </c>
      <c r="D8" s="22" t="s">
        <v>25</v>
      </c>
      <c r="E8" s="22" t="s">
        <v>25</v>
      </c>
      <c r="F8" s="22" t="s">
        <v>25</v>
      </c>
      <c r="G8" s="22" t="s">
        <v>25</v>
      </c>
      <c r="H8" s="22" t="s">
        <v>55</v>
      </c>
      <c r="I8" s="22" t="s">
        <v>25</v>
      </c>
      <c r="J8" s="68" t="s">
        <v>25</v>
      </c>
      <c r="K8" s="22" t="s">
        <v>56</v>
      </c>
      <c r="L8" s="22" t="s">
        <v>25</v>
      </c>
      <c r="M8" s="22" t="s">
        <v>23</v>
      </c>
      <c r="N8" s="22" t="s">
        <v>25</v>
      </c>
      <c r="O8" s="22" t="s">
        <v>23</v>
      </c>
      <c r="P8" s="22" t="s">
        <v>25</v>
      </c>
      <c r="Q8" s="22" t="s">
        <v>23</v>
      </c>
      <c r="R8" s="22" t="s">
        <v>25</v>
      </c>
      <c r="S8" s="22" t="s">
        <v>57</v>
      </c>
      <c r="T8" s="22" t="s">
        <v>25</v>
      </c>
      <c r="U8" s="22" t="s">
        <v>25</v>
      </c>
      <c r="V8" s="22" t="s">
        <v>25</v>
      </c>
      <c r="W8" s="22" t="s">
        <v>25</v>
      </c>
      <c r="X8" s="22" t="s">
        <v>25</v>
      </c>
      <c r="Y8" s="22" t="s">
        <v>25</v>
      </c>
      <c r="Z8" s="22" t="s">
        <v>25</v>
      </c>
      <c r="AA8" s="22" t="s">
        <v>25</v>
      </c>
    </row>
    <row r="9" spans="1:28">
      <c r="A9" s="47">
        <v>1</v>
      </c>
      <c r="B9" s="47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68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22">
        <v>23</v>
      </c>
      <c r="X9" s="22">
        <v>24</v>
      </c>
      <c r="Y9" s="22">
        <v>25</v>
      </c>
      <c r="Z9" s="22">
        <v>26</v>
      </c>
      <c r="AA9" s="22">
        <v>27</v>
      </c>
    </row>
    <row r="10" spans="1:28" s="44" customFormat="1" ht="28.95" customHeight="1">
      <c r="A10" s="128" t="s">
        <v>33</v>
      </c>
      <c r="B10" s="128"/>
      <c r="C10" s="46">
        <f t="shared" ref="C10:AA10" si="0">C11+C15+C43</f>
        <v>104539920.78219999</v>
      </c>
      <c r="D10" s="88">
        <f t="shared" si="0"/>
        <v>2023243.6700000002</v>
      </c>
      <c r="E10" s="88">
        <f t="shared" si="0"/>
        <v>31432253.77</v>
      </c>
      <c r="F10" s="88">
        <f t="shared" si="0"/>
        <v>0</v>
      </c>
      <c r="G10" s="88">
        <f t="shared" si="0"/>
        <v>5799830.9399999995</v>
      </c>
      <c r="H10" s="88">
        <f t="shared" si="0"/>
        <v>1026455</v>
      </c>
      <c r="I10" s="88">
        <f t="shared" si="0"/>
        <v>3974233.71</v>
      </c>
      <c r="J10" s="88">
        <f t="shared" si="0"/>
        <v>170386.78999999998</v>
      </c>
      <c r="K10" s="88">
        <f t="shared" si="0"/>
        <v>0</v>
      </c>
      <c r="L10" s="88">
        <f t="shared" si="0"/>
        <v>0</v>
      </c>
      <c r="M10" s="88">
        <f t="shared" si="0"/>
        <v>5343</v>
      </c>
      <c r="N10" s="88">
        <f t="shared" si="0"/>
        <v>57868956.840000004</v>
      </c>
      <c r="O10" s="88">
        <f t="shared" si="0"/>
        <v>0</v>
      </c>
      <c r="P10" s="88">
        <f t="shared" si="0"/>
        <v>0</v>
      </c>
      <c r="Q10" s="88">
        <f t="shared" si="0"/>
        <v>1035.5999999999999</v>
      </c>
      <c r="R10" s="88">
        <f t="shared" si="0"/>
        <v>2244560.06</v>
      </c>
      <c r="S10" s="88">
        <f t="shared" si="0"/>
        <v>0</v>
      </c>
      <c r="T10" s="88">
        <f t="shared" si="0"/>
        <v>0</v>
      </c>
      <c r="U10" s="88">
        <f t="shared" si="0"/>
        <v>0</v>
      </c>
      <c r="V10" s="88">
        <f t="shared" si="0"/>
        <v>0</v>
      </c>
      <c r="W10" s="88">
        <f t="shared" si="0"/>
        <v>0</v>
      </c>
      <c r="X10" s="88">
        <f t="shared" si="0"/>
        <v>0</v>
      </c>
      <c r="Y10" s="88">
        <f t="shared" si="0"/>
        <v>0</v>
      </c>
      <c r="Z10" s="88">
        <f t="shared" si="0"/>
        <v>0</v>
      </c>
      <c r="AA10" s="88">
        <f t="shared" si="0"/>
        <v>0</v>
      </c>
      <c r="AB10" s="65">
        <f>D10+E10+F10+G10+H10+I10+J10+L10+N10+P10+R10+T10+U10+V10+W10+X10+Y10+Z10+AA10-C10</f>
        <v>-2.1999925374984741E-3</v>
      </c>
    </row>
    <row r="11" spans="1:28" s="44" customFormat="1" ht="28.95" customHeight="1">
      <c r="A11" s="128" t="s">
        <v>31</v>
      </c>
      <c r="B11" s="128"/>
      <c r="C11" s="45">
        <f t="shared" ref="C11:AA11" si="1">SUM(C12:C14)</f>
        <v>3658449.122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1816560</v>
      </c>
      <c r="H11" s="76">
        <f t="shared" si="1"/>
        <v>0</v>
      </c>
      <c r="I11" s="76">
        <f t="shared" si="1"/>
        <v>1786400.95</v>
      </c>
      <c r="J11" s="76">
        <f t="shared" si="1"/>
        <v>55488.17</v>
      </c>
      <c r="K11" s="76">
        <f t="shared" si="1"/>
        <v>0</v>
      </c>
      <c r="L11" s="76">
        <f t="shared" si="1"/>
        <v>0</v>
      </c>
      <c r="M11" s="76">
        <f t="shared" si="1"/>
        <v>0</v>
      </c>
      <c r="N11" s="76">
        <f t="shared" si="1"/>
        <v>0</v>
      </c>
      <c r="O11" s="76">
        <f t="shared" si="1"/>
        <v>0</v>
      </c>
      <c r="P11" s="76">
        <f t="shared" si="1"/>
        <v>0</v>
      </c>
      <c r="Q11" s="76">
        <f t="shared" si="1"/>
        <v>0</v>
      </c>
      <c r="R11" s="76">
        <f t="shared" si="1"/>
        <v>0</v>
      </c>
      <c r="S11" s="76">
        <f t="shared" si="1"/>
        <v>0</v>
      </c>
      <c r="T11" s="76">
        <f t="shared" si="1"/>
        <v>0</v>
      </c>
      <c r="U11" s="76">
        <f t="shared" si="1"/>
        <v>0</v>
      </c>
      <c r="V11" s="76">
        <f t="shared" si="1"/>
        <v>0</v>
      </c>
      <c r="W11" s="76">
        <f t="shared" si="1"/>
        <v>0</v>
      </c>
      <c r="X11" s="76">
        <f t="shared" si="1"/>
        <v>0</v>
      </c>
      <c r="Y11" s="76">
        <f t="shared" si="1"/>
        <v>0</v>
      </c>
      <c r="Z11" s="76">
        <f t="shared" si="1"/>
        <v>0</v>
      </c>
      <c r="AA11" s="76">
        <f t="shared" si="1"/>
        <v>0</v>
      </c>
      <c r="AB11" s="65">
        <f>D11+E11+F11+G11+H11+I11+J11+L11+N11+P11+R11+T11+U11+V11+W11+X11+Y11+Z11+AA11-C11</f>
        <v>-1.999999862164259E-3</v>
      </c>
    </row>
    <row r="12" spans="1:28" s="71" customFormat="1" ht="31.95" customHeight="1">
      <c r="A12" s="56">
        <v>1</v>
      </c>
      <c r="B12" s="51" t="s">
        <v>108</v>
      </c>
      <c r="C12" s="12">
        <f>'Форма 1 перечень МКД'!P14</f>
        <v>1804493.0419999999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1786400.95</v>
      </c>
      <c r="J12" s="84">
        <v>18092.09</v>
      </c>
      <c r="K12" s="12">
        <v>0</v>
      </c>
      <c r="L12" s="12">
        <v>0</v>
      </c>
      <c r="M12" s="73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75">
        <f t="shared" ref="AB12:AB22" si="2">D12+E12+F12+G12+H12+I12+J12+L12+N12+P12+R12+T12+U12+V12+W12+X12+Y12+Z12+AA12-C12</f>
        <v>-1.999999862164259E-3</v>
      </c>
    </row>
    <row r="13" spans="1:28" s="71" customFormat="1" ht="30.6" customHeight="1">
      <c r="A13" s="56">
        <v>2</v>
      </c>
      <c r="B13" s="51" t="s">
        <v>77</v>
      </c>
      <c r="C13" s="12">
        <f>'Форма 1 перечень МКД'!P15</f>
        <v>952431.46</v>
      </c>
      <c r="D13" s="12">
        <v>0</v>
      </c>
      <c r="E13" s="12">
        <v>0</v>
      </c>
      <c r="F13" s="12">
        <v>0</v>
      </c>
      <c r="G13" s="12">
        <v>933220</v>
      </c>
      <c r="H13" s="12">
        <v>0</v>
      </c>
      <c r="I13" s="12">
        <v>0</v>
      </c>
      <c r="J13" s="84">
        <v>19211.46</v>
      </c>
      <c r="K13" s="12">
        <v>0</v>
      </c>
      <c r="L13" s="12">
        <v>0</v>
      </c>
      <c r="M13" s="73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75">
        <f t="shared" si="2"/>
        <v>0</v>
      </c>
    </row>
    <row r="14" spans="1:28" s="71" customFormat="1" ht="31.95" customHeight="1">
      <c r="A14" s="56">
        <v>3</v>
      </c>
      <c r="B14" s="51" t="s">
        <v>78</v>
      </c>
      <c r="C14" s="12">
        <f>'Форма 1 перечень МКД'!P16</f>
        <v>901524.62</v>
      </c>
      <c r="D14" s="12">
        <v>0</v>
      </c>
      <c r="E14" s="12">
        <v>0</v>
      </c>
      <c r="F14" s="12">
        <v>0</v>
      </c>
      <c r="G14" s="12">
        <v>883340</v>
      </c>
      <c r="H14" s="12">
        <v>0</v>
      </c>
      <c r="I14" s="12">
        <v>0</v>
      </c>
      <c r="J14" s="84">
        <v>18184.62</v>
      </c>
      <c r="K14" s="12">
        <v>0</v>
      </c>
      <c r="L14" s="12">
        <v>0</v>
      </c>
      <c r="M14" s="73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75">
        <f t="shared" si="2"/>
        <v>0</v>
      </c>
    </row>
    <row r="15" spans="1:28" s="67" customFormat="1" ht="28.95" customHeight="1">
      <c r="A15" s="127" t="s">
        <v>29</v>
      </c>
      <c r="B15" s="127"/>
      <c r="C15" s="66">
        <f>SUM(C16:C42)</f>
        <v>62208106.403199993</v>
      </c>
      <c r="D15" s="87">
        <f t="shared" ref="D15:AA15" si="3">SUM(D16:D42)</f>
        <v>1694685.87</v>
      </c>
      <c r="E15" s="87">
        <f t="shared" si="3"/>
        <v>14797980.040000001</v>
      </c>
      <c r="F15" s="87">
        <f t="shared" si="3"/>
        <v>0</v>
      </c>
      <c r="G15" s="87">
        <f t="shared" si="3"/>
        <v>3177215.94</v>
      </c>
      <c r="H15" s="87">
        <f t="shared" si="3"/>
        <v>1026455</v>
      </c>
      <c r="I15" s="87">
        <f t="shared" si="3"/>
        <v>2187832.7599999998</v>
      </c>
      <c r="J15" s="87">
        <f t="shared" si="3"/>
        <v>98305.01</v>
      </c>
      <c r="K15" s="87">
        <f t="shared" si="3"/>
        <v>0</v>
      </c>
      <c r="L15" s="87">
        <f t="shared" si="3"/>
        <v>0</v>
      </c>
      <c r="M15" s="87">
        <f t="shared" si="3"/>
        <v>0</v>
      </c>
      <c r="N15" s="87">
        <f t="shared" si="3"/>
        <v>37931098.75</v>
      </c>
      <c r="O15" s="87">
        <f t="shared" si="3"/>
        <v>0</v>
      </c>
      <c r="P15" s="87">
        <f t="shared" si="3"/>
        <v>0</v>
      </c>
      <c r="Q15" s="87">
        <f t="shared" si="3"/>
        <v>585</v>
      </c>
      <c r="R15" s="87">
        <f t="shared" si="3"/>
        <v>1294533.04</v>
      </c>
      <c r="S15" s="87">
        <f t="shared" si="3"/>
        <v>0</v>
      </c>
      <c r="T15" s="87">
        <f t="shared" si="3"/>
        <v>0</v>
      </c>
      <c r="U15" s="87">
        <f t="shared" si="3"/>
        <v>0</v>
      </c>
      <c r="V15" s="87">
        <f t="shared" si="3"/>
        <v>0</v>
      </c>
      <c r="W15" s="87">
        <f t="shared" si="3"/>
        <v>0</v>
      </c>
      <c r="X15" s="87">
        <f t="shared" si="3"/>
        <v>0</v>
      </c>
      <c r="Y15" s="87">
        <f t="shared" si="3"/>
        <v>0</v>
      </c>
      <c r="Z15" s="87">
        <f t="shared" si="3"/>
        <v>0</v>
      </c>
      <c r="AA15" s="87">
        <f t="shared" si="3"/>
        <v>0</v>
      </c>
      <c r="AB15" s="65">
        <f t="shared" si="2"/>
        <v>6.8000108003616333E-3</v>
      </c>
    </row>
    <row r="16" spans="1:28" s="71" customFormat="1" ht="31.95" customHeight="1">
      <c r="A16" s="56">
        <v>1</v>
      </c>
      <c r="B16" s="51" t="s">
        <v>81</v>
      </c>
      <c r="C16" s="12">
        <f>'Форма 1 перечень МКД'!P18</f>
        <v>2313939.9600000004</v>
      </c>
      <c r="D16" s="12">
        <v>0</v>
      </c>
      <c r="E16" s="12">
        <v>1546656.12</v>
      </c>
      <c r="F16" s="12">
        <v>0</v>
      </c>
      <c r="G16" s="12">
        <v>701195.94</v>
      </c>
      <c r="H16" s="12">
        <v>0</v>
      </c>
      <c r="I16" s="12">
        <v>0</v>
      </c>
      <c r="J16" s="12">
        <v>66087.899999999994</v>
      </c>
      <c r="K16" s="12">
        <v>0</v>
      </c>
      <c r="L16" s="12">
        <v>0</v>
      </c>
      <c r="M16" s="73" t="s">
        <v>158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75">
        <f>D16+E16+F16+G16+H16+I16+J16+L16+N16+P16+R16+T16+U16+V16+W16+X16+Y16+Z16+AA16-C16</f>
        <v>0</v>
      </c>
    </row>
    <row r="17" spans="1:28" s="71" customFormat="1" ht="31.95" customHeight="1">
      <c r="A17" s="56">
        <v>2</v>
      </c>
      <c r="B17" s="51" t="s">
        <v>83</v>
      </c>
      <c r="C17" s="12">
        <f>'Форма 1 перечень МКД'!P19</f>
        <v>990599.78399999987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73" t="s">
        <v>103</v>
      </c>
      <c r="N17" s="12">
        <v>990599.78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75">
        <f t="shared" si="2"/>
        <v>-3.9999998407438397E-3</v>
      </c>
    </row>
    <row r="18" spans="1:28" s="71" customFormat="1" ht="31.95" customHeight="1">
      <c r="A18" s="56">
        <v>3</v>
      </c>
      <c r="B18" s="51" t="s">
        <v>84</v>
      </c>
      <c r="C18" s="12">
        <f>'Форма 1 перечень МКД'!P20</f>
        <v>1294533.04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73">
        <v>0</v>
      </c>
      <c r="N18" s="12">
        <v>0</v>
      </c>
      <c r="O18" s="12">
        <v>0</v>
      </c>
      <c r="P18" s="12">
        <v>0</v>
      </c>
      <c r="Q18" s="12">
        <v>585</v>
      </c>
      <c r="R18" s="12">
        <v>1294533.04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75">
        <f t="shared" si="2"/>
        <v>0</v>
      </c>
    </row>
    <row r="19" spans="1:28" s="71" customFormat="1" ht="31.95" customHeight="1">
      <c r="A19" s="56">
        <v>4</v>
      </c>
      <c r="B19" s="51" t="s">
        <v>85</v>
      </c>
      <c r="C19" s="12">
        <f>'Форма 1 перечень МКД'!P21</f>
        <v>1967061.5640000002</v>
      </c>
      <c r="D19" s="12">
        <v>0</v>
      </c>
      <c r="E19" s="12">
        <v>1967061.56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73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75">
        <f t="shared" si="2"/>
        <v>-4.0000001899898052E-3</v>
      </c>
    </row>
    <row r="20" spans="1:28" s="71" customFormat="1" ht="31.95" customHeight="1">
      <c r="A20" s="56">
        <v>5</v>
      </c>
      <c r="B20" s="51" t="s">
        <v>104</v>
      </c>
      <c r="C20" s="12">
        <f>'Форма 1 перечень МКД'!P22</f>
        <v>2601981.6</v>
      </c>
      <c r="D20" s="12">
        <v>0</v>
      </c>
      <c r="E20" s="12">
        <v>2601981.6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73" t="s">
        <v>107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75">
        <f t="shared" si="2"/>
        <v>0</v>
      </c>
    </row>
    <row r="21" spans="1:28" s="71" customFormat="1" ht="31.95" customHeight="1">
      <c r="A21" s="56">
        <v>6</v>
      </c>
      <c r="B21" s="51" t="s">
        <v>79</v>
      </c>
      <c r="C21" s="12">
        <f>'Форма 1 перечень МКД'!P23</f>
        <v>659750</v>
      </c>
      <c r="D21" s="12">
        <v>0</v>
      </c>
      <c r="E21" s="12">
        <v>0</v>
      </c>
      <c r="F21" s="12">
        <v>0</v>
      </c>
      <c r="G21" s="12">
        <v>659750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73" t="s">
        <v>107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75">
        <f t="shared" si="2"/>
        <v>0</v>
      </c>
    </row>
    <row r="22" spans="1:28" s="71" customFormat="1" ht="31.95" customHeight="1">
      <c r="A22" s="56">
        <v>7</v>
      </c>
      <c r="B22" s="51" t="s">
        <v>155</v>
      </c>
      <c r="C22" s="12">
        <f>'Форма 1 перечень МКД'!P24</f>
        <v>1741710.4720000001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73" t="s">
        <v>112</v>
      </c>
      <c r="N22" s="12">
        <v>1741710.47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75">
        <f t="shared" si="2"/>
        <v>-2.0000000949949026E-3</v>
      </c>
    </row>
    <row r="23" spans="1:28" s="71" customFormat="1" ht="31.95" customHeight="1">
      <c r="A23" s="56">
        <v>8</v>
      </c>
      <c r="B23" s="51" t="s">
        <v>156</v>
      </c>
      <c r="C23" s="12">
        <f>'Форма 1 перечень МКД'!P25</f>
        <v>4568158.3152000001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73" t="s">
        <v>115</v>
      </c>
      <c r="N23" s="12">
        <v>4568158.32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75">
        <f t="shared" ref="AB23:AB56" si="4">D23+E23+F23+G23+H23+I23+J23+L23+N23+P23+R23+T23+U23+V23+W23+X23+Y23+Z23+AA23-C23</f>
        <v>4.8000002279877663E-3</v>
      </c>
    </row>
    <row r="24" spans="1:28" s="71" customFormat="1" ht="31.95" customHeight="1">
      <c r="A24" s="56">
        <v>9</v>
      </c>
      <c r="B24" s="51" t="s">
        <v>118</v>
      </c>
      <c r="C24" s="12">
        <f>'Форма 1 перечень МКД'!P26</f>
        <v>4675199.7759999996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73" t="s">
        <v>120</v>
      </c>
      <c r="N24" s="12">
        <v>4675199.78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75">
        <f t="shared" si="4"/>
        <v>4.0000006556510925E-3</v>
      </c>
    </row>
    <row r="25" spans="1:28" s="71" customFormat="1" ht="31.95" customHeight="1">
      <c r="A25" s="56">
        <v>10</v>
      </c>
      <c r="B25" s="51" t="s">
        <v>157</v>
      </c>
      <c r="C25" s="12">
        <f>'Форма 1 перечень МКД'!P27</f>
        <v>924626.0560000001</v>
      </c>
      <c r="D25" s="12">
        <v>924626.06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73" t="s">
        <v>158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75">
        <f t="shared" si="4"/>
        <v>3.9999999571591616E-3</v>
      </c>
    </row>
    <row r="26" spans="1:28" s="71" customFormat="1" ht="31.95" customHeight="1">
      <c r="A26" s="56">
        <v>11</v>
      </c>
      <c r="B26" s="51" t="s">
        <v>128</v>
      </c>
      <c r="C26" s="12">
        <f>'Форма 1 перечень МКД'!P28</f>
        <v>1844211.52</v>
      </c>
      <c r="D26" s="12">
        <v>0</v>
      </c>
      <c r="E26" s="12">
        <v>1844211.52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73" t="s">
        <v>158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75">
        <f t="shared" si="4"/>
        <v>0</v>
      </c>
    </row>
    <row r="27" spans="1:28" s="71" customFormat="1" ht="31.95" customHeight="1">
      <c r="A27" s="56">
        <v>12</v>
      </c>
      <c r="B27" s="51" t="s">
        <v>130</v>
      </c>
      <c r="C27" s="12">
        <f>'Форма 1 перечень МКД'!P29</f>
        <v>2175192.912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73" t="s">
        <v>131</v>
      </c>
      <c r="N27" s="12">
        <v>2175192.91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75">
        <f t="shared" si="4"/>
        <v>-1.999999862164259E-3</v>
      </c>
    </row>
    <row r="28" spans="1:28" s="71" customFormat="1" ht="31.95" customHeight="1">
      <c r="A28" s="56">
        <v>13</v>
      </c>
      <c r="B28" s="51" t="s">
        <v>181</v>
      </c>
      <c r="C28" s="12">
        <f>'Форма 1 перечень МКД'!P30</f>
        <v>1286527.0049999999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1286527.01</v>
      </c>
      <c r="J28" s="12">
        <v>0</v>
      </c>
      <c r="K28" s="12">
        <v>0</v>
      </c>
      <c r="L28" s="12">
        <v>0</v>
      </c>
      <c r="M28" s="73" t="s">
        <v>158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75">
        <f t="shared" si="4"/>
        <v>5.0000001210719347E-3</v>
      </c>
    </row>
    <row r="29" spans="1:28" s="71" customFormat="1" ht="31.95" customHeight="1">
      <c r="A29" s="56">
        <v>14</v>
      </c>
      <c r="B29" s="51" t="s">
        <v>133</v>
      </c>
      <c r="C29" s="12">
        <f>'Форма 1 перечень МКД'!P31</f>
        <v>2239577.622</v>
      </c>
      <c r="D29" s="12">
        <v>0</v>
      </c>
      <c r="E29" s="12">
        <v>2239577.62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73" t="s">
        <v>158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75">
        <f t="shared" si="4"/>
        <v>-1.999999862164259E-3</v>
      </c>
    </row>
    <row r="30" spans="1:28" s="71" customFormat="1" ht="31.95" customHeight="1">
      <c r="A30" s="56">
        <v>15</v>
      </c>
      <c r="B30" s="51" t="s">
        <v>136</v>
      </c>
      <c r="C30" s="12">
        <f>'Форма 1 перечень МКД'!P32</f>
        <v>3097086.7199999997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73" t="s">
        <v>138</v>
      </c>
      <c r="N30" s="12">
        <v>3097086.72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75">
        <f t="shared" si="4"/>
        <v>0</v>
      </c>
    </row>
    <row r="31" spans="1:28" s="71" customFormat="1" ht="31.95" customHeight="1">
      <c r="A31" s="56">
        <v>16</v>
      </c>
      <c r="B31" s="51" t="s">
        <v>139</v>
      </c>
      <c r="C31" s="12">
        <f>'Форма 1 перечень МКД'!P33</f>
        <v>4221087.8679999998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73" t="s">
        <v>140</v>
      </c>
      <c r="N31" s="12">
        <v>4221087.87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75">
        <f t="shared" si="4"/>
        <v>2.0000003278255463E-3</v>
      </c>
    </row>
    <row r="32" spans="1:28" s="71" customFormat="1" ht="31.95" customHeight="1">
      <c r="A32" s="56">
        <v>17</v>
      </c>
      <c r="B32" s="51" t="s">
        <v>159</v>
      </c>
      <c r="C32" s="12">
        <f>'Форма 1 перечень МКД'!P34</f>
        <v>2819933.44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73" t="s">
        <v>160</v>
      </c>
      <c r="N32" s="12">
        <v>2819933.44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75">
        <f t="shared" si="4"/>
        <v>0</v>
      </c>
    </row>
    <row r="33" spans="1:28" s="71" customFormat="1" ht="31.95" customHeight="1">
      <c r="A33" s="56">
        <v>18</v>
      </c>
      <c r="B33" s="51" t="s">
        <v>161</v>
      </c>
      <c r="C33" s="12">
        <f>'Форма 1 перечень МКД'!P35</f>
        <v>901305.74600000004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901305.75</v>
      </c>
      <c r="J33" s="12">
        <v>0</v>
      </c>
      <c r="K33" s="12">
        <v>0</v>
      </c>
      <c r="L33" s="12">
        <v>0</v>
      </c>
      <c r="M33" s="73" t="s">
        <v>158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75">
        <f t="shared" si="4"/>
        <v>3.9999999571591616E-3</v>
      </c>
    </row>
    <row r="34" spans="1:28" s="71" customFormat="1" ht="31.95" customHeight="1">
      <c r="A34" s="56">
        <v>19</v>
      </c>
      <c r="B34" s="51" t="s">
        <v>148</v>
      </c>
      <c r="C34" s="12">
        <f>'Форма 1 перечень МКД'!P36</f>
        <v>6092258.1900000004</v>
      </c>
      <c r="D34" s="12">
        <v>0</v>
      </c>
      <c r="E34" s="12">
        <v>4039348.19</v>
      </c>
      <c r="F34" s="12">
        <v>0</v>
      </c>
      <c r="G34" s="12">
        <v>1026455</v>
      </c>
      <c r="H34" s="12">
        <v>1026455</v>
      </c>
      <c r="I34" s="12">
        <v>0</v>
      </c>
      <c r="J34" s="12">
        <v>0</v>
      </c>
      <c r="K34" s="12">
        <v>0</v>
      </c>
      <c r="L34" s="12">
        <v>0</v>
      </c>
      <c r="M34" s="73" t="s">
        <v>158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75">
        <f t="shared" si="4"/>
        <v>0</v>
      </c>
    </row>
    <row r="35" spans="1:28" s="71" customFormat="1" ht="31.95" customHeight="1">
      <c r="A35" s="56">
        <v>20</v>
      </c>
      <c r="B35" s="51" t="s">
        <v>162</v>
      </c>
      <c r="C35" s="12">
        <f>'Форма 1 перечень МКД'!P37</f>
        <v>4434033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73" t="s">
        <v>152</v>
      </c>
      <c r="N35" s="12">
        <v>4434033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75">
        <f t="shared" si="4"/>
        <v>0</v>
      </c>
    </row>
    <row r="36" spans="1:28" s="71" customFormat="1" ht="31.95" customHeight="1">
      <c r="A36" s="56">
        <v>21</v>
      </c>
      <c r="B36" s="51" t="s">
        <v>163</v>
      </c>
      <c r="C36" s="12">
        <f>'Форма 1 перечень МКД'!P38</f>
        <v>3524916.8000000003</v>
      </c>
      <c r="D36" s="12">
        <v>0</v>
      </c>
      <c r="E36" s="12">
        <v>0</v>
      </c>
      <c r="F36" s="12">
        <v>0</v>
      </c>
      <c r="G36" s="12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73" t="s">
        <v>153</v>
      </c>
      <c r="N36" s="12">
        <v>3524916.8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75">
        <f t="shared" si="4"/>
        <v>0</v>
      </c>
    </row>
    <row r="37" spans="1:28" s="71" customFormat="1" ht="31.95" customHeight="1">
      <c r="A37" s="56">
        <v>22</v>
      </c>
      <c r="B37" s="51" t="s">
        <v>189</v>
      </c>
      <c r="C37" s="12">
        <f>'Форма 1 перечень МКД'!P39</f>
        <v>3636464.8000000003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73" t="s">
        <v>180</v>
      </c>
      <c r="N37" s="12">
        <v>3636464.8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75">
        <f t="shared" si="4"/>
        <v>0</v>
      </c>
    </row>
    <row r="38" spans="1:28" s="71" customFormat="1" ht="31.95" customHeight="1">
      <c r="A38" s="56">
        <v>23</v>
      </c>
      <c r="B38" s="51" t="s">
        <v>80</v>
      </c>
      <c r="C38" s="12">
        <f>'Форма 1 перечень МКД'!P40</f>
        <v>1153116.162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15957.81</v>
      </c>
      <c r="K38" s="12">
        <v>0</v>
      </c>
      <c r="L38" s="12">
        <v>0</v>
      </c>
      <c r="M38" s="73" t="s">
        <v>158</v>
      </c>
      <c r="N38" s="12">
        <v>1137158.3500000001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75">
        <f t="shared" si="4"/>
        <v>-1.999999862164259E-3</v>
      </c>
    </row>
    <row r="39" spans="1:28" s="71" customFormat="1" ht="31.95" customHeight="1">
      <c r="A39" s="56">
        <v>24</v>
      </c>
      <c r="B39" s="51" t="s">
        <v>82</v>
      </c>
      <c r="C39" s="12">
        <f>'Форма 1 перечень МКД'!P41</f>
        <v>806074.29500000004</v>
      </c>
      <c r="D39" s="12">
        <v>0</v>
      </c>
      <c r="E39" s="12">
        <v>0</v>
      </c>
      <c r="F39" s="12">
        <v>0</v>
      </c>
      <c r="G39" s="12">
        <v>789815</v>
      </c>
      <c r="H39" s="12">
        <v>0</v>
      </c>
      <c r="I39" s="12">
        <v>0</v>
      </c>
      <c r="J39" s="12">
        <v>16259.3</v>
      </c>
      <c r="K39" s="12">
        <v>0</v>
      </c>
      <c r="L39" s="12">
        <v>0</v>
      </c>
      <c r="M39" s="73" t="s">
        <v>158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75">
        <f t="shared" si="4"/>
        <v>5.0000000046566129E-3</v>
      </c>
    </row>
    <row r="40" spans="1:28" s="71" customFormat="1" ht="31.95" customHeight="1">
      <c r="A40" s="56">
        <v>25</v>
      </c>
      <c r="B40" s="51" t="s">
        <v>164</v>
      </c>
      <c r="C40" s="12">
        <f>'Форма 1 перечень МКД'!P42</f>
        <v>909556.51199999999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73" t="s">
        <v>166</v>
      </c>
      <c r="N40" s="12">
        <v>909556.51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75">
        <f t="shared" si="4"/>
        <v>-1.9999999785795808E-3</v>
      </c>
    </row>
    <row r="41" spans="1:28" s="71" customFormat="1" ht="31.95" customHeight="1">
      <c r="A41" s="56">
        <v>26</v>
      </c>
      <c r="B41" s="51" t="s">
        <v>86</v>
      </c>
      <c r="C41" s="12">
        <f>'Форма 1 перечень МКД'!P43</f>
        <v>559143.43200000003</v>
      </c>
      <c r="D41" s="12">
        <v>0</v>
      </c>
      <c r="E41" s="12">
        <v>559143.43000000005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73" t="s">
        <v>158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75">
        <f t="shared" si="4"/>
        <v>-1.9999999785795808E-3</v>
      </c>
    </row>
    <row r="42" spans="1:28" s="71" customFormat="1" ht="31.95" customHeight="1">
      <c r="A42" s="56">
        <v>27</v>
      </c>
      <c r="B42" s="51" t="s">
        <v>195</v>
      </c>
      <c r="C42" s="12">
        <f>'Форма 1 перечень МКД'!P44</f>
        <v>770059.81200000003</v>
      </c>
      <c r="D42" s="12">
        <v>770059.81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73" t="s">
        <v>158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75">
        <f t="shared" si="4"/>
        <v>-1.9999999785795808E-3</v>
      </c>
    </row>
    <row r="43" spans="1:28" s="71" customFormat="1" ht="28.95" customHeight="1">
      <c r="A43" s="128" t="s">
        <v>30</v>
      </c>
      <c r="B43" s="128"/>
      <c r="C43" s="70">
        <f t="shared" ref="C43:AA43" si="5">SUM(C44:C57)</f>
        <v>38673365.256999999</v>
      </c>
      <c r="D43" s="88">
        <f t="shared" si="5"/>
        <v>328557.8</v>
      </c>
      <c r="E43" s="88">
        <f t="shared" si="5"/>
        <v>16634273.729999999</v>
      </c>
      <c r="F43" s="88">
        <f t="shared" si="5"/>
        <v>0</v>
      </c>
      <c r="G43" s="88">
        <f t="shared" si="5"/>
        <v>806055</v>
      </c>
      <c r="H43" s="88">
        <f t="shared" si="5"/>
        <v>0</v>
      </c>
      <c r="I43" s="88">
        <f t="shared" si="5"/>
        <v>0</v>
      </c>
      <c r="J43" s="88">
        <f t="shared" si="5"/>
        <v>16593.61</v>
      </c>
      <c r="K43" s="88">
        <f t="shared" si="5"/>
        <v>0</v>
      </c>
      <c r="L43" s="88">
        <f t="shared" si="5"/>
        <v>0</v>
      </c>
      <c r="M43" s="88">
        <f t="shared" si="5"/>
        <v>5343</v>
      </c>
      <c r="N43" s="88">
        <f t="shared" si="5"/>
        <v>19937858.09</v>
      </c>
      <c r="O43" s="88">
        <f t="shared" si="5"/>
        <v>0</v>
      </c>
      <c r="P43" s="88">
        <f t="shared" si="5"/>
        <v>0</v>
      </c>
      <c r="Q43" s="88">
        <f t="shared" si="5"/>
        <v>450.6</v>
      </c>
      <c r="R43" s="88">
        <f t="shared" si="5"/>
        <v>950027.02</v>
      </c>
      <c r="S43" s="88">
        <f t="shared" si="5"/>
        <v>0</v>
      </c>
      <c r="T43" s="88">
        <f t="shared" si="5"/>
        <v>0</v>
      </c>
      <c r="U43" s="88">
        <f t="shared" si="5"/>
        <v>0</v>
      </c>
      <c r="V43" s="88">
        <f t="shared" si="5"/>
        <v>0</v>
      </c>
      <c r="W43" s="88">
        <f t="shared" si="5"/>
        <v>0</v>
      </c>
      <c r="X43" s="88">
        <f t="shared" si="5"/>
        <v>0</v>
      </c>
      <c r="Y43" s="88">
        <f t="shared" si="5"/>
        <v>0</v>
      </c>
      <c r="Z43" s="88">
        <f t="shared" si="5"/>
        <v>0</v>
      </c>
      <c r="AA43" s="88">
        <f t="shared" si="5"/>
        <v>0</v>
      </c>
      <c r="AB43" s="65">
        <f t="shared" si="4"/>
        <v>-6.9999992847442627E-3</v>
      </c>
    </row>
    <row r="44" spans="1:28" s="71" customFormat="1" ht="31.95" customHeight="1">
      <c r="A44" s="56">
        <v>1</v>
      </c>
      <c r="B44" s="74" t="s">
        <v>122</v>
      </c>
      <c r="C44" s="61">
        <f>'Форма 1 перечень МКД'!P46</f>
        <v>2897459.3000000003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85" t="s">
        <v>124</v>
      </c>
      <c r="N44" s="61">
        <v>2897459.3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75">
        <f t="shared" si="4"/>
        <v>0</v>
      </c>
    </row>
    <row r="45" spans="1:28" s="71" customFormat="1" ht="31.95" customHeight="1">
      <c r="A45" s="56">
        <v>2</v>
      </c>
      <c r="B45" s="74" t="s">
        <v>167</v>
      </c>
      <c r="C45" s="61">
        <f>'Форма 1 перечень МКД'!P47</f>
        <v>4676092.16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85" t="s">
        <v>168</v>
      </c>
      <c r="N45" s="61">
        <v>4676092.16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75">
        <f t="shared" si="4"/>
        <v>0</v>
      </c>
    </row>
    <row r="46" spans="1:28" s="71" customFormat="1" ht="31.95" customHeight="1">
      <c r="A46" s="56">
        <v>3</v>
      </c>
      <c r="B46" s="74" t="s">
        <v>169</v>
      </c>
      <c r="C46" s="61">
        <f>'Форма 1 перечень МКД'!P48</f>
        <v>2760299.1540000001</v>
      </c>
      <c r="D46" s="61">
        <v>0</v>
      </c>
      <c r="E46" s="61">
        <v>2760299.15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85" t="s">
        <v>158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75">
        <f t="shared" si="4"/>
        <v>-4.0000001899898052E-3</v>
      </c>
    </row>
    <row r="47" spans="1:28" s="71" customFormat="1" ht="31.95" customHeight="1">
      <c r="A47" s="56">
        <v>4</v>
      </c>
      <c r="B47" s="74" t="s">
        <v>116</v>
      </c>
      <c r="C47" s="61">
        <f>'Форма 1 перечень МКД'!P49</f>
        <v>1569703.456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85" t="s">
        <v>117</v>
      </c>
      <c r="N47" s="61">
        <v>1569703.46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75">
        <f t="shared" si="4"/>
        <v>3.9999999571591616E-3</v>
      </c>
    </row>
    <row r="48" spans="1:28" s="71" customFormat="1" ht="31.95" customHeight="1">
      <c r="A48" s="56">
        <v>5</v>
      </c>
      <c r="B48" s="74" t="s">
        <v>172</v>
      </c>
      <c r="C48" s="61">
        <f>'Форма 1 перечень МКД'!P50</f>
        <v>2326480.9740000004</v>
      </c>
      <c r="D48" s="61"/>
      <c r="E48" s="61">
        <v>2326480.9700000002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85" t="s">
        <v>158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75">
        <f t="shared" si="4"/>
        <v>-4.0000001899898052E-3</v>
      </c>
    </row>
    <row r="49" spans="1:28" s="71" customFormat="1" ht="31.95" customHeight="1">
      <c r="A49" s="56">
        <v>6</v>
      </c>
      <c r="B49" s="74" t="s">
        <v>87</v>
      </c>
      <c r="C49" s="61">
        <f>'Форма 1 перечень МКД'!P51</f>
        <v>6520931.0800000001</v>
      </c>
      <c r="D49" s="61"/>
      <c r="E49" s="61">
        <v>6520931.0800000001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85" t="s">
        <v>158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75">
        <f t="shared" si="4"/>
        <v>0</v>
      </c>
    </row>
    <row r="50" spans="1:28" s="71" customFormat="1" ht="31.95" customHeight="1">
      <c r="A50" s="56">
        <v>7</v>
      </c>
      <c r="B50" s="74" t="s">
        <v>182</v>
      </c>
      <c r="C50" s="61">
        <f>'Форма 1 перечень МКД'!P52</f>
        <v>3208577.9400000004</v>
      </c>
      <c r="D50" s="61">
        <v>0</v>
      </c>
      <c r="E50" s="61">
        <v>3208577.94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85" t="s">
        <v>158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75">
        <f t="shared" si="4"/>
        <v>0</v>
      </c>
    </row>
    <row r="51" spans="1:28" s="71" customFormat="1" ht="31.95" customHeight="1">
      <c r="A51" s="56">
        <v>8</v>
      </c>
      <c r="B51" s="74" t="s">
        <v>184</v>
      </c>
      <c r="C51" s="61">
        <f>'Форма 1 перечень МКД'!P53</f>
        <v>1817984.5920000002</v>
      </c>
      <c r="D51" s="61">
        <v>0</v>
      </c>
      <c r="E51" s="61">
        <v>1817984.59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85" t="s">
        <v>158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75">
        <f t="shared" si="4"/>
        <v>-2.0000000949949026E-3</v>
      </c>
    </row>
    <row r="52" spans="1:28" s="71" customFormat="1" ht="31.95" customHeight="1">
      <c r="A52" s="56">
        <v>9</v>
      </c>
      <c r="B52" s="74" t="s">
        <v>186</v>
      </c>
      <c r="C52" s="61">
        <f>'Форма 1 перечень МКД'!P54</f>
        <v>6787528.4780000001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85" t="s">
        <v>188</v>
      </c>
      <c r="N52" s="61">
        <v>6787528.4800000004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75">
        <f t="shared" si="4"/>
        <v>2.0000003278255463E-3</v>
      </c>
    </row>
    <row r="53" spans="1:28" s="44" customFormat="1" ht="31.95" customHeight="1">
      <c r="A53" s="56">
        <v>10</v>
      </c>
      <c r="B53" s="51" t="s">
        <v>190</v>
      </c>
      <c r="C53" s="12">
        <f>'Форма 1 перечень МКД'!P55</f>
        <v>942739.58399999992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73" t="s">
        <v>192</v>
      </c>
      <c r="N53" s="12">
        <v>942739.58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65">
        <f t="shared" si="4"/>
        <v>-3.9999999571591616E-3</v>
      </c>
    </row>
    <row r="54" spans="1:28" s="71" customFormat="1" ht="30.6" customHeight="1">
      <c r="A54" s="56">
        <v>11</v>
      </c>
      <c r="B54" s="51" t="s">
        <v>193</v>
      </c>
      <c r="C54" s="12">
        <f>'Форма 1 перечень МКД'!P56</f>
        <v>950027.01600000006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73" t="s">
        <v>158</v>
      </c>
      <c r="N54" s="12">
        <v>0</v>
      </c>
      <c r="O54" s="12">
        <v>0</v>
      </c>
      <c r="P54" s="12">
        <v>0</v>
      </c>
      <c r="Q54" s="12">
        <v>450.6</v>
      </c>
      <c r="R54" s="12">
        <v>950027.02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75">
        <f t="shared" si="4"/>
        <v>3.9999999571591616E-3</v>
      </c>
    </row>
    <row r="55" spans="1:28" s="71" customFormat="1" ht="31.95" customHeight="1">
      <c r="A55" s="56">
        <v>12</v>
      </c>
      <c r="B55" s="51" t="s">
        <v>97</v>
      </c>
      <c r="C55" s="12">
        <f>'Форма 1 перечень МКД'!P57</f>
        <v>822648.61499999987</v>
      </c>
      <c r="D55" s="12">
        <v>0</v>
      </c>
      <c r="E55" s="12">
        <v>0</v>
      </c>
      <c r="F55" s="12"/>
      <c r="G55" s="12">
        <v>806055</v>
      </c>
      <c r="H55" s="12">
        <v>0</v>
      </c>
      <c r="I55" s="12">
        <v>0</v>
      </c>
      <c r="J55" s="12">
        <v>16593.61</v>
      </c>
      <c r="K55" s="12">
        <v>0</v>
      </c>
      <c r="L55" s="12">
        <v>0</v>
      </c>
      <c r="M55" s="73" t="s">
        <v>158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75">
        <f t="shared" si="4"/>
        <v>-4.999999888241291E-3</v>
      </c>
    </row>
    <row r="56" spans="1:28" s="71" customFormat="1" ht="31.95" customHeight="1">
      <c r="A56" s="56">
        <v>13</v>
      </c>
      <c r="B56" s="51" t="s">
        <v>77</v>
      </c>
      <c r="C56" s="12">
        <f>'Форма 1 перечень МКД'!P58</f>
        <v>328557.8</v>
      </c>
      <c r="D56" s="12">
        <v>328557.8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73" t="s">
        <v>158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75">
        <f t="shared" si="4"/>
        <v>0</v>
      </c>
    </row>
    <row r="57" spans="1:28" s="71" customFormat="1" ht="31.95" customHeight="1">
      <c r="A57" s="56">
        <v>14</v>
      </c>
      <c r="B57" s="51" t="s">
        <v>88</v>
      </c>
      <c r="C57" s="12">
        <f>'Форма 1 перечень МКД'!P59</f>
        <v>3064335.108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73">
        <v>5343</v>
      </c>
      <c r="N57" s="12">
        <v>3064335.11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75">
        <f t="shared" ref="AB57" si="6">D57+E57+F57+G57+H57+I57+J57+L57+N57+P57+R57+T57+U57+V57+W57+X57+Y57+Z57+AA57-C57</f>
        <v>1.999999862164259E-3</v>
      </c>
    </row>
  </sheetData>
  <mergeCells count="24">
    <mergeCell ref="V6:V7"/>
    <mergeCell ref="X6:X7"/>
    <mergeCell ref="M6:N7"/>
    <mergeCell ref="O6:P7"/>
    <mergeCell ref="Q6:R7"/>
    <mergeCell ref="S6:T7"/>
    <mergeCell ref="U6:U7"/>
    <mergeCell ref="W6:W7"/>
    <mergeCell ref="A15:B15"/>
    <mergeCell ref="A43:B43"/>
    <mergeCell ref="AA6:AA7"/>
    <mergeCell ref="Z3:AA3"/>
    <mergeCell ref="Y6:Y7"/>
    <mergeCell ref="Z6:Z7"/>
    <mergeCell ref="A11:B11"/>
    <mergeCell ref="D5:T5"/>
    <mergeCell ref="U5:AA5"/>
    <mergeCell ref="D6:I6"/>
    <mergeCell ref="K6:L7"/>
    <mergeCell ref="A4:A7"/>
    <mergeCell ref="B4:B7"/>
    <mergeCell ref="A10:B10"/>
    <mergeCell ref="D2:R3"/>
    <mergeCell ref="C5:C7"/>
  </mergeCells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view="pageBreakPreview" zoomScale="60" zoomScaleNormal="80" workbookViewId="0">
      <selection activeCell="A38" sqref="A38"/>
    </sheetView>
  </sheetViews>
  <sheetFormatPr defaultRowHeight="14.4"/>
  <cols>
    <col min="1" max="1" width="53.33203125" customWidth="1"/>
    <col min="2" max="2" width="10.5546875" customWidth="1"/>
    <col min="3" max="3" width="19.109375" customWidth="1"/>
    <col min="12" max="12" width="22.109375" customWidth="1"/>
    <col min="13" max="13" width="22.33203125" customWidth="1"/>
  </cols>
  <sheetData>
    <row r="2" spans="1:13" ht="20.399999999999999">
      <c r="A2" s="23"/>
      <c r="B2" s="24"/>
      <c r="C2" s="25"/>
      <c r="D2" s="25"/>
      <c r="E2" s="26" t="s">
        <v>61</v>
      </c>
      <c r="F2" s="25"/>
      <c r="G2" s="25"/>
      <c r="H2" s="25"/>
      <c r="I2" s="24"/>
      <c r="J2" s="27"/>
      <c r="K2" s="27"/>
      <c r="L2" s="27"/>
      <c r="M2" s="27"/>
    </row>
    <row r="3" spans="1:13" ht="20.25" customHeight="1">
      <c r="A3" s="23"/>
      <c r="B3" s="24"/>
      <c r="C3" s="25"/>
      <c r="D3" s="25"/>
      <c r="E3" s="26" t="s">
        <v>62</v>
      </c>
      <c r="F3" s="25"/>
      <c r="G3" s="25"/>
      <c r="H3" s="25"/>
      <c r="I3" s="24"/>
      <c r="J3" s="24"/>
      <c r="K3" s="24"/>
      <c r="L3" s="27"/>
      <c r="M3" s="27" t="s">
        <v>63</v>
      </c>
    </row>
    <row r="4" spans="1:13" s="35" customFormat="1" ht="18" customHeight="1">
      <c r="A4" s="137" t="s">
        <v>64</v>
      </c>
      <c r="B4" s="137" t="s">
        <v>65</v>
      </c>
      <c r="C4" s="138" t="s">
        <v>9</v>
      </c>
      <c r="D4" s="138" t="s">
        <v>66</v>
      </c>
      <c r="E4" s="138"/>
      <c r="F4" s="138"/>
      <c r="G4" s="138"/>
      <c r="H4" s="138"/>
      <c r="I4" s="139" t="s">
        <v>10</v>
      </c>
      <c r="J4" s="139"/>
      <c r="K4" s="139"/>
      <c r="L4" s="139"/>
      <c r="M4" s="139"/>
    </row>
    <row r="5" spans="1:13" s="35" customFormat="1" ht="103.95" customHeight="1">
      <c r="A5" s="137"/>
      <c r="B5" s="137"/>
      <c r="C5" s="138"/>
      <c r="D5" s="28" t="s">
        <v>67</v>
      </c>
      <c r="E5" s="28" t="s">
        <v>68</v>
      </c>
      <c r="F5" s="28" t="s">
        <v>69</v>
      </c>
      <c r="G5" s="28" t="s">
        <v>70</v>
      </c>
      <c r="H5" s="28" t="s">
        <v>71</v>
      </c>
      <c r="I5" s="29" t="s">
        <v>67</v>
      </c>
      <c r="J5" s="29" t="s">
        <v>68</v>
      </c>
      <c r="K5" s="29" t="s">
        <v>69</v>
      </c>
      <c r="L5" s="14" t="s">
        <v>70</v>
      </c>
      <c r="M5" s="14" t="s">
        <v>71</v>
      </c>
    </row>
    <row r="6" spans="1:13" s="35" customFormat="1" ht="28.2" customHeight="1">
      <c r="A6" s="137"/>
      <c r="B6" s="39" t="s">
        <v>72</v>
      </c>
      <c r="C6" s="40" t="s">
        <v>24</v>
      </c>
      <c r="D6" s="40" t="s">
        <v>56</v>
      </c>
      <c r="E6" s="40" t="s">
        <v>56</v>
      </c>
      <c r="F6" s="40" t="s">
        <v>56</v>
      </c>
      <c r="G6" s="40" t="s">
        <v>56</v>
      </c>
      <c r="H6" s="40" t="s">
        <v>56</v>
      </c>
      <c r="I6" s="39" t="s">
        <v>25</v>
      </c>
      <c r="J6" s="39" t="s">
        <v>25</v>
      </c>
      <c r="K6" s="39" t="s">
        <v>25</v>
      </c>
      <c r="L6" s="41" t="s">
        <v>25</v>
      </c>
      <c r="M6" s="41" t="s">
        <v>25</v>
      </c>
    </row>
    <row r="7" spans="1:13" s="35" customFormat="1" ht="15.6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</row>
    <row r="8" spans="1:13" s="35" customFormat="1" ht="15.6">
      <c r="A8" s="30" t="s">
        <v>73</v>
      </c>
      <c r="B8" s="38">
        <f>B9+B10+B11</f>
        <v>15413.1</v>
      </c>
      <c r="C8" s="38">
        <f t="shared" ref="C8:L8" si="0">C9+C10+C11</f>
        <v>2829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104539920.78219999</v>
      </c>
      <c r="M8" s="60">
        <f t="shared" ref="M8" si="1">M9+M10+M11</f>
        <v>104539920.78219999</v>
      </c>
    </row>
    <row r="9" spans="1:13" s="35" customFormat="1" ht="23.25" customHeight="1">
      <c r="A9" s="29" t="s">
        <v>74</v>
      </c>
      <c r="B9" s="12">
        <f>'Форма 1 перечень МКД'!H13</f>
        <v>1911.4</v>
      </c>
      <c r="C9" s="12">
        <f>'Форма 1 перечень МКД'!K13</f>
        <v>86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f>'Форма 2 Виды ремонтов'!C11</f>
        <v>3658449.122</v>
      </c>
      <c r="M9" s="12">
        <f>L9</f>
        <v>3658449.122</v>
      </c>
    </row>
    <row r="10" spans="1:13" s="35" customFormat="1" ht="23.25" customHeight="1">
      <c r="A10" s="29" t="s">
        <v>75</v>
      </c>
      <c r="B10" s="36">
        <f>'Форма 1 перечень МКД'!H17</f>
        <v>8158.7</v>
      </c>
      <c r="C10" s="13">
        <f>'Форма 1 перечень МКД'!K17</f>
        <v>1761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'Форма 2 Виды ремонтов'!C15</f>
        <v>62208106.403199993</v>
      </c>
      <c r="M10" s="12">
        <f>L10</f>
        <v>62208106.403199993</v>
      </c>
    </row>
    <row r="11" spans="1:13" s="35" customFormat="1" ht="23.25" customHeight="1">
      <c r="A11" s="29" t="s">
        <v>76</v>
      </c>
      <c r="B11" s="36">
        <f>'Форма 1 перечень МКД'!H45</f>
        <v>5343</v>
      </c>
      <c r="C11" s="13">
        <f>'Форма 1 перечень МКД'!K45</f>
        <v>982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>'Форма 2 Виды ремонтов'!C43</f>
        <v>38673365.256999999</v>
      </c>
      <c r="M11" s="12">
        <f>L11</f>
        <v>38673365.256999999</v>
      </c>
    </row>
    <row r="12" spans="1:13" s="35" customFormat="1" ht="15.6"/>
  </sheetData>
  <mergeCells count="5">
    <mergeCell ref="A4:A6"/>
    <mergeCell ref="B4:B5"/>
    <mergeCell ref="C4:C5"/>
    <mergeCell ref="D4:H4"/>
    <mergeCell ref="I4:M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 перечень МКД</vt:lpstr>
      <vt:lpstr>Форма 2 Виды ремонтов</vt:lpstr>
      <vt:lpstr>Форма 3 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2018-09-27T03:55:15Z</dcterms:modified>
</cp:coreProperties>
</file>