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120" windowWidth="17220" windowHeight="7410" activeTab="2"/>
  </bookViews>
  <sheets>
    <sheet name="СХО и КФХ" sheetId="1" r:id="rId1"/>
    <sheet name="Лист3" sheetId="3" r:id="rId2"/>
    <sheet name="КФХ" sheetId="2" r:id="rId3"/>
  </sheets>
  <definedNames>
    <definedName name="_xlnm.Print_Area" localSheetId="0">'СХО и КФХ'!$A$1:$X$30</definedName>
  </definedNames>
  <calcPr calcId="162913"/>
</workbook>
</file>

<file path=xl/calcChain.xml><?xml version="1.0" encoding="utf-8"?>
<calcChain xmlns="http://schemas.openxmlformats.org/spreadsheetml/2006/main">
  <c r="Q33" i="2" l="1"/>
  <c r="R33" i="2"/>
  <c r="S33" i="2"/>
  <c r="T33" i="2"/>
  <c r="U33" i="2"/>
  <c r="V33" i="2"/>
  <c r="W33" i="2"/>
  <c r="X33" i="2"/>
  <c r="P33" i="2"/>
  <c r="K29" i="1" l="1"/>
  <c r="D27" i="2" l="1"/>
  <c r="E27" i="2" l="1"/>
  <c r="K27" i="1" l="1"/>
  <c r="C27" i="2" l="1"/>
  <c r="N14" i="2"/>
  <c r="M14" i="2"/>
  <c r="K14" i="2"/>
  <c r="J14" i="2"/>
  <c r="H14" i="2"/>
  <c r="G14" i="2"/>
  <c r="F7" i="2"/>
  <c r="F11" i="2"/>
  <c r="F12" i="2"/>
  <c r="F13" i="2"/>
  <c r="F13" i="1"/>
  <c r="F26" i="2" l="1"/>
  <c r="F21" i="2" l="1"/>
  <c r="F22" i="2"/>
  <c r="F23" i="2"/>
  <c r="F24" i="2"/>
  <c r="F25" i="2"/>
  <c r="C14" i="2" l="1"/>
  <c r="D7" i="2"/>
  <c r="D11" i="2"/>
  <c r="D12" i="2"/>
  <c r="E12" i="2" s="1"/>
  <c r="D13" i="2"/>
  <c r="E13" i="2" s="1"/>
  <c r="X12" i="2"/>
  <c r="U12" i="2"/>
  <c r="R12" i="2"/>
  <c r="O12" i="2"/>
  <c r="L12" i="2"/>
  <c r="I12" i="2"/>
  <c r="X27" i="2" l="1"/>
  <c r="W27" i="2"/>
  <c r="V27" i="2"/>
  <c r="U27" i="2"/>
  <c r="T27" i="2"/>
  <c r="S27" i="2"/>
  <c r="R27" i="2"/>
  <c r="Q27" i="2"/>
  <c r="P27" i="2"/>
  <c r="O27" i="2"/>
  <c r="N27" i="2"/>
  <c r="I27" i="2"/>
  <c r="G27" i="2"/>
  <c r="J26" i="2"/>
  <c r="H26" i="2"/>
  <c r="J25" i="2"/>
  <c r="H25" i="2"/>
  <c r="J24" i="2"/>
  <c r="H24" i="2"/>
  <c r="J23" i="2"/>
  <c r="H23" i="2"/>
  <c r="J22" i="2"/>
  <c r="H22" i="2"/>
  <c r="J21" i="2"/>
  <c r="H21" i="2"/>
  <c r="J20" i="2"/>
  <c r="F20" i="2"/>
  <c r="H20" i="2" s="1"/>
  <c r="T14" i="2"/>
  <c r="S14" i="2"/>
  <c r="Q14" i="2"/>
  <c r="P14" i="2"/>
  <c r="X11" i="2"/>
  <c r="U11" i="2"/>
  <c r="R11" i="2"/>
  <c r="O11" i="2"/>
  <c r="L11" i="2"/>
  <c r="I11" i="2"/>
  <c r="B11" i="2"/>
  <c r="E11" i="2"/>
  <c r="W10" i="2"/>
  <c r="F10" i="2" s="1"/>
  <c r="V10" i="2"/>
  <c r="D10" i="2" s="1"/>
  <c r="U10" i="2"/>
  <c r="R10" i="2"/>
  <c r="O10" i="2"/>
  <c r="L10" i="2"/>
  <c r="I10" i="2"/>
  <c r="E10" i="2"/>
  <c r="W9" i="2"/>
  <c r="F9" i="2" s="1"/>
  <c r="V9" i="2"/>
  <c r="D9" i="2" s="1"/>
  <c r="U9" i="2"/>
  <c r="R9" i="2"/>
  <c r="O9" i="2"/>
  <c r="L9" i="2"/>
  <c r="I9" i="2"/>
  <c r="E9" i="2"/>
  <c r="W8" i="2"/>
  <c r="F8" i="2" s="1"/>
  <c r="V8" i="2"/>
  <c r="D8" i="2" s="1"/>
  <c r="E8" i="2" s="1"/>
  <c r="U8" i="2"/>
  <c r="R8" i="2"/>
  <c r="O8" i="2"/>
  <c r="L8" i="2"/>
  <c r="I8" i="2"/>
  <c r="X7" i="2"/>
  <c r="U7" i="2"/>
  <c r="R7" i="2"/>
  <c r="O7" i="2"/>
  <c r="L7" i="2"/>
  <c r="I7" i="2"/>
  <c r="E7" i="2"/>
  <c r="W6" i="2"/>
  <c r="F6" i="2" s="1"/>
  <c r="V6" i="2"/>
  <c r="D6" i="2" s="1"/>
  <c r="U6" i="2"/>
  <c r="R6" i="2"/>
  <c r="O6" i="2"/>
  <c r="L6" i="2"/>
  <c r="I6" i="2"/>
  <c r="W5" i="2"/>
  <c r="F5" i="2" s="1"/>
  <c r="V5" i="2"/>
  <c r="D5" i="2" s="1"/>
  <c r="U5" i="2"/>
  <c r="R5" i="2"/>
  <c r="O5" i="2"/>
  <c r="L5" i="2"/>
  <c r="I5" i="2"/>
  <c r="E5" i="2"/>
  <c r="F14" i="2" l="1"/>
  <c r="W14" i="2"/>
  <c r="X14" i="2" s="1"/>
  <c r="D14" i="2"/>
  <c r="X6" i="2"/>
  <c r="X8" i="2"/>
  <c r="X9" i="2"/>
  <c r="X10" i="2"/>
  <c r="V14" i="2"/>
  <c r="J27" i="2"/>
  <c r="F27" i="2"/>
  <c r="H27" i="2" s="1"/>
  <c r="B7" i="2"/>
  <c r="E6" i="2"/>
  <c r="L14" i="2"/>
  <c r="R14" i="2"/>
  <c r="B5" i="2"/>
  <c r="X5" i="2"/>
  <c r="B6" i="2"/>
  <c r="B8" i="2"/>
  <c r="B9" i="2"/>
  <c r="B10" i="2"/>
  <c r="I14" i="2"/>
  <c r="O14" i="2"/>
  <c r="U14" i="2"/>
  <c r="E14" i="2" l="1"/>
  <c r="B14" i="2"/>
  <c r="F7" i="1"/>
  <c r="F9" i="1"/>
  <c r="F11" i="1"/>
  <c r="D6" i="1"/>
  <c r="E6" i="1" s="1"/>
  <c r="D7" i="1"/>
  <c r="E7" i="1" s="1"/>
  <c r="C12" i="1"/>
  <c r="C14" i="1" s="1"/>
  <c r="O27" i="1"/>
  <c r="O29" i="1" s="1"/>
  <c r="P27" i="1"/>
  <c r="P29" i="1" s="1"/>
  <c r="Q27" i="1"/>
  <c r="Q29" i="1" s="1"/>
  <c r="R27" i="1"/>
  <c r="R29" i="1" s="1"/>
  <c r="S27" i="1"/>
  <c r="S29" i="1" s="1"/>
  <c r="T27" i="1"/>
  <c r="T29" i="1" s="1"/>
  <c r="U27" i="1"/>
  <c r="U29" i="1" s="1"/>
  <c r="V27" i="1"/>
  <c r="V29" i="1" s="1"/>
  <c r="W27" i="1"/>
  <c r="W29" i="1" s="1"/>
  <c r="X27" i="1"/>
  <c r="X29" i="1" s="1"/>
  <c r="N27" i="1"/>
  <c r="N29" i="1" s="1"/>
  <c r="I27" i="1"/>
  <c r="I29" i="1" s="1"/>
  <c r="J28" i="1"/>
  <c r="J21" i="1"/>
  <c r="J22" i="1"/>
  <c r="J23" i="1"/>
  <c r="J24" i="1"/>
  <c r="J25" i="1"/>
  <c r="J26" i="1"/>
  <c r="J20" i="1"/>
  <c r="H28" i="1"/>
  <c r="G27" i="1"/>
  <c r="G29" i="1" s="1"/>
  <c r="F27" i="1"/>
  <c r="F29" i="1" s="1"/>
  <c r="H26" i="1"/>
  <c r="H25" i="1"/>
  <c r="H24" i="1"/>
  <c r="H23" i="1"/>
  <c r="H22" i="1"/>
  <c r="H21" i="1"/>
  <c r="H20" i="1"/>
  <c r="E28" i="1"/>
  <c r="D27" i="1"/>
  <c r="D29" i="1" s="1"/>
  <c r="C27" i="1"/>
  <c r="C29" i="1" s="1"/>
  <c r="E26" i="1"/>
  <c r="E25" i="1"/>
  <c r="E24" i="1"/>
  <c r="E23" i="1"/>
  <c r="E22" i="1"/>
  <c r="E21" i="1"/>
  <c r="E20" i="1"/>
  <c r="W13" i="1"/>
  <c r="V13" i="1"/>
  <c r="X7" i="1"/>
  <c r="X9" i="1"/>
  <c r="X11" i="1"/>
  <c r="W6" i="1"/>
  <c r="F6" i="1" s="1"/>
  <c r="B6" i="1" s="1"/>
  <c r="W8" i="1"/>
  <c r="F8" i="1" s="1"/>
  <c r="W9" i="1"/>
  <c r="W10" i="1"/>
  <c r="F10" i="1" s="1"/>
  <c r="W5" i="1"/>
  <c r="W12" i="1" s="1"/>
  <c r="W14" i="1" s="1"/>
  <c r="V6" i="1"/>
  <c r="V8" i="1"/>
  <c r="D8" i="1" s="1"/>
  <c r="E8" i="1" s="1"/>
  <c r="V9" i="1"/>
  <c r="D9" i="1" s="1"/>
  <c r="E9" i="1" s="1"/>
  <c r="V10" i="1"/>
  <c r="D10" i="1" s="1"/>
  <c r="E10" i="1" s="1"/>
  <c r="D11" i="1"/>
  <c r="E11" i="1" s="1"/>
  <c r="V5" i="1"/>
  <c r="D5" i="1" s="1"/>
  <c r="E5" i="1" s="1"/>
  <c r="U13" i="1"/>
  <c r="T12" i="1"/>
  <c r="T14" i="1" s="1"/>
  <c r="S12" i="1"/>
  <c r="S14" i="1" s="1"/>
  <c r="U11" i="1"/>
  <c r="U10" i="1"/>
  <c r="U9" i="1"/>
  <c r="U8" i="1"/>
  <c r="U7" i="1"/>
  <c r="U6" i="1"/>
  <c r="U5" i="1"/>
  <c r="R13" i="1"/>
  <c r="Q12" i="1"/>
  <c r="Q14" i="1" s="1"/>
  <c r="P12" i="1"/>
  <c r="P14" i="1" s="1"/>
  <c r="R11" i="1"/>
  <c r="R10" i="1"/>
  <c r="R9" i="1"/>
  <c r="R8" i="1"/>
  <c r="R7" i="1"/>
  <c r="R6" i="1"/>
  <c r="R5" i="1"/>
  <c r="O13" i="1"/>
  <c r="N12" i="1"/>
  <c r="M12" i="1"/>
  <c r="M14" i="1" s="1"/>
  <c r="O11" i="1"/>
  <c r="O10" i="1"/>
  <c r="O9" i="1"/>
  <c r="O8" i="1"/>
  <c r="O7" i="1"/>
  <c r="O6" i="1"/>
  <c r="O5" i="1"/>
  <c r="L13" i="1"/>
  <c r="K12" i="1"/>
  <c r="K14" i="1" s="1"/>
  <c r="J12" i="1"/>
  <c r="J14" i="1" s="1"/>
  <c r="L11" i="1"/>
  <c r="L10" i="1"/>
  <c r="L9" i="1"/>
  <c r="L8" i="1"/>
  <c r="L7" i="1"/>
  <c r="L6" i="1"/>
  <c r="L5" i="1"/>
  <c r="I13" i="1"/>
  <c r="H12" i="1"/>
  <c r="H14" i="1" s="1"/>
  <c r="G12" i="1"/>
  <c r="G14" i="1" s="1"/>
  <c r="I6" i="1"/>
  <c r="I7" i="1"/>
  <c r="I8" i="1"/>
  <c r="I9" i="1"/>
  <c r="I10" i="1"/>
  <c r="I11" i="1"/>
  <c r="I5" i="1"/>
  <c r="B13" i="1" l="1"/>
  <c r="E13" i="1"/>
  <c r="B10" i="1"/>
  <c r="B8" i="1"/>
  <c r="B9" i="1"/>
  <c r="X13" i="1"/>
  <c r="X10" i="1"/>
  <c r="X8" i="1"/>
  <c r="X6" i="1"/>
  <c r="F5" i="1"/>
  <c r="B5" i="1" s="1"/>
  <c r="O12" i="1"/>
  <c r="B7" i="1"/>
  <c r="B11" i="1"/>
  <c r="F12" i="1"/>
  <c r="D12" i="1"/>
  <c r="J27" i="1"/>
  <c r="J29" i="1" s="1"/>
  <c r="H29" i="1"/>
  <c r="H27" i="1"/>
  <c r="E29" i="1"/>
  <c r="E27" i="1"/>
  <c r="X5" i="1"/>
  <c r="V12" i="1"/>
  <c r="U14" i="1"/>
  <c r="U12" i="1"/>
  <c r="R14" i="1"/>
  <c r="R12" i="1"/>
  <c r="N14" i="1"/>
  <c r="O14" i="1" s="1"/>
  <c r="L14" i="1"/>
  <c r="L12" i="1"/>
  <c r="I14" i="1"/>
  <c r="I12" i="1"/>
  <c r="F14" i="1" l="1"/>
  <c r="D14" i="1"/>
  <c r="B12" i="1"/>
  <c r="E12" i="1"/>
  <c r="V14" i="1"/>
  <c r="X14" i="1" s="1"/>
  <c r="X12" i="1"/>
  <c r="E14" i="1" l="1"/>
  <c r="B14" i="1"/>
</calcChain>
</file>

<file path=xl/sharedStrings.xml><?xml version="1.0" encoding="utf-8"?>
<sst xmlns="http://schemas.openxmlformats.org/spreadsheetml/2006/main" count="171" uniqueCount="71">
  <si>
    <t>Наименование хозяйства</t>
  </si>
  <si>
    <t>%</t>
  </si>
  <si>
    <t>Намолот зерна, всего, тонн</t>
  </si>
  <si>
    <t>Яровые культуры</t>
  </si>
  <si>
    <t>пшеница</t>
  </si>
  <si>
    <t>скошено, сжато, га</t>
  </si>
  <si>
    <t>урожайность, ц/га</t>
  </si>
  <si>
    <t>план</t>
  </si>
  <si>
    <t>факт</t>
  </si>
  <si>
    <t>ячмень</t>
  </si>
  <si>
    <t>овес</t>
  </si>
  <si>
    <t>горох</t>
  </si>
  <si>
    <t>вика</t>
  </si>
  <si>
    <t>намолот зерна, тонн</t>
  </si>
  <si>
    <t>Уборка зерновых и зернобобовых, всего, га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</si>
  <si>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</si>
  <si>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</si>
  <si>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</si>
  <si>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</si>
  <si>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</si>
  <si>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</si>
  <si>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</si>
  <si>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Итого по предприятиям:</t>
  </si>
  <si>
    <t>КФХ</t>
  </si>
  <si>
    <t>Всего СХП и КФХ</t>
  </si>
  <si>
    <t>рожь</t>
  </si>
  <si>
    <t>озимые культуры</t>
  </si>
  <si>
    <t>вспахано почвы под посев озимызх, га</t>
  </si>
  <si>
    <t>посеяно озимых, всего, в том числе:</t>
  </si>
  <si>
    <t>зерносмесь</t>
  </si>
  <si>
    <t xml:space="preserve">пшеница </t>
  </si>
  <si>
    <t>тритикале (рожь и пшеница)</t>
  </si>
  <si>
    <t>озимые тритикале</t>
  </si>
  <si>
    <t>озимая рожь</t>
  </si>
  <si>
    <t>зерносмесь, однолетка</t>
  </si>
  <si>
    <t>на фураж</t>
  </si>
  <si>
    <t>Запресовано соломы, тонн</t>
  </si>
  <si>
    <t>(горох и вика)</t>
  </si>
  <si>
    <t>засыпано семян, тонн</t>
  </si>
  <si>
    <t>посев озимых, га</t>
  </si>
  <si>
    <t xml:space="preserve">Средняя урожайнось </t>
  </si>
  <si>
    <t>вспашка зяби</t>
  </si>
  <si>
    <t>КФХ Азанов П.И.</t>
  </si>
  <si>
    <t>КФХ Мартюшев В.А.</t>
  </si>
  <si>
    <t>КФХ Шипицин В.А.</t>
  </si>
  <si>
    <t>КФХ Соловьев П.Г.</t>
  </si>
  <si>
    <t>КХ Кадочников В.А.</t>
  </si>
  <si>
    <t>КФХ Филимонов М.П.</t>
  </si>
  <si>
    <t>КФХ Баженов С.С.</t>
  </si>
  <si>
    <t>КФХ Жданов А.И.</t>
  </si>
  <si>
    <t>КФХ Сулима И.А.</t>
  </si>
  <si>
    <t>картошка</t>
  </si>
  <si>
    <t>КФЗ Илюшин П.З.</t>
  </si>
  <si>
    <t>План, га</t>
  </si>
  <si>
    <t>убрано, га</t>
  </si>
  <si>
    <t>накопано, т</t>
  </si>
  <si>
    <t>КФХ Мальцева Л.В.</t>
  </si>
  <si>
    <t>КФХ Блинов А.В.</t>
  </si>
  <si>
    <t>КФЗХ Тиунова Л.П.</t>
  </si>
  <si>
    <t>КФХ Шалунцов О.С.</t>
  </si>
  <si>
    <t>Итого по КФХ:</t>
  </si>
  <si>
    <t>закончили</t>
  </si>
  <si>
    <t xml:space="preserve">должно быть </t>
  </si>
  <si>
    <t>Сулима 42 га убрал на сено.</t>
  </si>
  <si>
    <t>Итого:</t>
  </si>
  <si>
    <t>Примечание: Шипицин картошку из 1,7 га посаженной выкопал 1 га, остальное запахал.</t>
  </si>
  <si>
    <t>Тиунова  2,4 га картошки запахала</t>
  </si>
  <si>
    <t>Информация по КФХ о ходе уборки урожая, сева озимых и вспашки зяби по Верещагинскому муниципальному району на 27.09.2019 года</t>
  </si>
  <si>
    <t>ДТ 9т ост 3,0 т</t>
  </si>
  <si>
    <t>ДТ 1,5 т , ост.0,3</t>
  </si>
  <si>
    <t>Информация о ходе уборки урожая, сева озимых и вспашки зяби по Верещагинскому муниципальному району на 01.10.2019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</si>
</sst>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64" fontId="7" fillId="0" borderId="1" xfId="0" applyNumberFormat="1" applyFont="1" applyBorder="1"/>
    <xf numFmtId="2" fontId="1" fillId="0" borderId="1" xfId="0" applyNumberFormat="1" applyFont="1" applyBorder="1"/>
    <xf numFmtId="2" fontId="7" fillId="0" borderId="1" xfId="0" applyNumberFormat="1" applyFont="1" applyBorder="1"/>
    <xf numFmtId="0" fontId="0" fillId="0" borderId="0" xfId="0" applyBorder="1"/>
    <xf numFmtId="0" fontId="1" fillId="0" borderId="0" xfId="0" applyFont="1" applyBorder="1"/>
    <xf numFmtId="0" fontId="7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Border="1"/>
    <xf numFmtId="2" fontId="9" fillId="0" borderId="1" xfId="0" applyNumberFormat="1" applyFont="1" applyBorder="1"/>
    <xf numFmtId="164" fontId="9" fillId="0" borderId="1" xfId="0" applyNumberFormat="1" applyFont="1" applyBorder="1"/>
    <xf numFmtId="0" fontId="13" fillId="0" borderId="1" xfId="0" applyFont="1" applyBorder="1"/>
    <xf numFmtId="164" fontId="13" fillId="0" borderId="1" xfId="0" applyNumberFormat="1" applyFont="1" applyBorder="1"/>
    <xf numFmtId="2" fontId="13" fillId="0" borderId="1" xfId="0" applyNumberFormat="1" applyFont="1" applyBorder="1"/>
    <xf numFmtId="0" fontId="10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/>
    <xf numFmtId="0" fontId="11" fillId="3" borderId="0" xfId="0" applyFont="1" applyFill="1"/>
    <xf numFmtId="2" fontId="9" fillId="0" borderId="1" xfId="0" applyNumberFormat="1" applyFont="1" applyFill="1" applyBorder="1"/>
    <xf numFmtId="0" fontId="9" fillId="3" borderId="1" xfId="0" applyFont="1" applyFill="1" applyBorder="1"/>
    <xf numFmtId="0" fontId="0" fillId="3" borderId="0" xfId="0" applyFill="1"/>
    <xf numFmtId="0" fontId="1" fillId="0" borderId="1" xfId="0" applyFont="1" applyFill="1" applyBorder="1"/>
    <xf numFmtId="2" fontId="1" fillId="0" borderId="1" xfId="0" applyNumberFormat="1" applyFont="1" applyFill="1" applyBorder="1"/>
    <xf numFmtId="164" fontId="1" fillId="0" borderId="1" xfId="0" applyNumberFormat="1" applyFont="1" applyFill="1" applyBorder="1"/>
    <xf numFmtId="0" fontId="7" fillId="0" borderId="1" xfId="0" applyFont="1" applyFill="1" applyBorder="1"/>
    <xf numFmtId="164" fontId="7" fillId="0" borderId="1" xfId="0" applyNumberFormat="1" applyFont="1" applyFill="1" applyBorder="1"/>
    <xf numFmtId="2" fontId="7" fillId="0" borderId="1" xfId="0" applyNumberFormat="1" applyFont="1" applyFill="1" applyBorder="1"/>
    <xf numFmtId="0" fontId="14" fillId="0" borderId="1" xfId="0" applyFont="1" applyFill="1" applyBorder="1"/>
    <xf numFmtId="0" fontId="11" fillId="0" borderId="0" xfId="0" applyFont="1"/>
    <xf numFmtId="0" fontId="11" fillId="2" borderId="0" xfId="0" applyFont="1" applyFill="1"/>
    <xf numFmtId="0" fontId="11" fillId="4" borderId="0" xfId="0" applyFont="1" applyFill="1"/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4"/>
  <sheetViews>
    <sheetView view="pageBreakPreview" zoomScale="110" zoomScaleNormal="100" zoomScaleSheetLayoutView="110" workbookViewId="0">
      <selection activeCell="N4" sqref="N4"/>
    </sheetView>
  </sheetViews>
  <sheetFormatPr defaultRowHeight="15" x14ac:dyDescent="0.25"/>
  <cols>
    <col min="1" max="1" width="26.28515625" customWidth="1"/>
    <col min="2" max="2" width="6.7109375" customWidth="1"/>
    <col min="3" max="3" width="7.85546875" customWidth="1"/>
    <col min="4" max="4" width="10.85546875" customWidth="1"/>
    <col min="5" max="8" width="7.7109375" customWidth="1"/>
    <col min="9" max="9" width="6.85546875" customWidth="1"/>
    <col min="10" max="10" width="7.140625" customWidth="1"/>
    <col min="11" max="11" width="6.7109375" customWidth="1"/>
    <col min="12" max="12" width="7.7109375" customWidth="1"/>
    <col min="13" max="13" width="5.42578125" customWidth="1"/>
    <col min="14" max="14" width="7.42578125" customWidth="1"/>
    <col min="15" max="15" width="7.7109375" customWidth="1"/>
    <col min="16" max="24" width="6.7109375" customWidth="1"/>
    <col min="25" max="25" width="5.42578125" customWidth="1"/>
  </cols>
  <sheetData>
    <row r="1" spans="1:26" ht="24.6" customHeight="1" x14ac:dyDescent="0.25">
      <c r="A1" s="39" t="s">
        <v>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4"/>
      <c r="W1" s="44"/>
      <c r="X1" s="44"/>
    </row>
    <row r="2" spans="1:26" ht="31.9" customHeight="1" x14ac:dyDescent="0.25">
      <c r="A2" s="48" t="s">
        <v>0</v>
      </c>
      <c r="B2" s="55" t="s">
        <v>40</v>
      </c>
      <c r="C2" s="42" t="s">
        <v>14</v>
      </c>
      <c r="D2" s="42"/>
      <c r="E2" s="42"/>
      <c r="F2" s="40" t="s">
        <v>2</v>
      </c>
      <c r="G2" s="39" t="s">
        <v>3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4"/>
      <c r="W2" s="44"/>
      <c r="X2" s="44"/>
    </row>
    <row r="3" spans="1:26" x14ac:dyDescent="0.25">
      <c r="A3" s="49"/>
      <c r="B3" s="56"/>
      <c r="C3" s="39" t="s">
        <v>7</v>
      </c>
      <c r="D3" s="39" t="s">
        <v>8</v>
      </c>
      <c r="E3" s="39" t="s">
        <v>1</v>
      </c>
      <c r="F3" s="40"/>
      <c r="G3" s="43" t="s">
        <v>4</v>
      </c>
      <c r="H3" s="43"/>
      <c r="I3" s="43"/>
      <c r="J3" s="43" t="s">
        <v>9</v>
      </c>
      <c r="K3" s="43"/>
      <c r="L3" s="43"/>
      <c r="M3" s="43" t="s">
        <v>10</v>
      </c>
      <c r="N3" s="43"/>
      <c r="O3" s="43"/>
      <c r="P3" s="43" t="s">
        <v>11</v>
      </c>
      <c r="Q3" s="43"/>
      <c r="R3" s="43"/>
      <c r="S3" s="43" t="s">
        <v>12</v>
      </c>
      <c r="T3" s="43"/>
      <c r="U3" s="43"/>
      <c r="V3" s="45" t="s">
        <v>37</v>
      </c>
      <c r="W3" s="46"/>
      <c r="X3" s="47"/>
    </row>
    <row r="4" spans="1:26" ht="74.45" customHeight="1" x14ac:dyDescent="0.25">
      <c r="A4" s="50"/>
      <c r="B4" s="57"/>
      <c r="C4" s="39"/>
      <c r="D4" s="39"/>
      <c r="E4" s="39"/>
      <c r="F4" s="41"/>
      <c r="G4" s="3" t="s">
        <v>5</v>
      </c>
      <c r="H4" s="3" t="s">
        <v>13</v>
      </c>
      <c r="I4" s="6" t="s">
        <v>6</v>
      </c>
      <c r="J4" s="3" t="s">
        <v>5</v>
      </c>
      <c r="K4" s="3" t="s">
        <v>13</v>
      </c>
      <c r="L4" s="6" t="s">
        <v>6</v>
      </c>
      <c r="M4" s="3" t="s">
        <v>5</v>
      </c>
      <c r="N4" s="3" t="s">
        <v>13</v>
      </c>
      <c r="O4" s="6" t="s">
        <v>6</v>
      </c>
      <c r="P4" s="6" t="s">
        <v>5</v>
      </c>
      <c r="Q4" s="6" t="s">
        <v>13</v>
      </c>
      <c r="R4" s="6" t="s">
        <v>6</v>
      </c>
      <c r="S4" s="6" t="s">
        <v>5</v>
      </c>
      <c r="T4" s="6" t="s">
        <v>13</v>
      </c>
      <c r="U4" s="6" t="s">
        <v>6</v>
      </c>
      <c r="V4" s="6" t="s">
        <v>5</v>
      </c>
      <c r="W4" s="6" t="s">
        <v>13</v>
      </c>
      <c r="X4" s="6" t="s">
        <v>6</v>
      </c>
    </row>
    <row r="5" spans="1:26" ht="18" customHeight="1" x14ac:dyDescent="0.25">
      <c r="A5" s="2" t="s">
        <v>15</v>
      </c>
      <c r="B5" s="2" t="e">
        <f>F5/D5*10</f>
        <v>#DIV/0!</v>
      </c>
      <c r="C5" s="2">
        <v>0</v>
      </c>
      <c r="D5" s="2">
        <f>G5+J5+M5+V5+C20+F20</f>
        <v>0</v>
      </c>
      <c r="E5" s="2" t="e">
        <f>D5/C5*100</f>
        <v>#DIV/0!</v>
      </c>
      <c r="F5" s="2">
        <f>H5+K5+N5+W5+D20+G20</f>
        <v>0</v>
      </c>
      <c r="G5" s="2">
        <v>0</v>
      </c>
      <c r="H5" s="2">
        <v>0</v>
      </c>
      <c r="I5" s="9" t="e">
        <f>H5/G5*10</f>
        <v>#DIV/0!</v>
      </c>
      <c r="J5" s="2">
        <v>0</v>
      </c>
      <c r="K5" s="2">
        <v>0</v>
      </c>
      <c r="L5" s="9" t="e">
        <f>K5/J5*10</f>
        <v>#DIV/0!</v>
      </c>
      <c r="M5" s="2">
        <v>0</v>
      </c>
      <c r="N5" s="2">
        <v>0</v>
      </c>
      <c r="O5" s="9" t="e">
        <f>N5/M5*10</f>
        <v>#DIV/0!</v>
      </c>
      <c r="P5" s="2">
        <v>0</v>
      </c>
      <c r="Q5" s="2">
        <v>0</v>
      </c>
      <c r="R5" s="9" t="e">
        <f>Q5/P5*10</f>
        <v>#DIV/0!</v>
      </c>
      <c r="S5" s="2">
        <v>0</v>
      </c>
      <c r="T5" s="2">
        <v>0</v>
      </c>
      <c r="U5" s="9" t="e">
        <f>T5/S5*10</f>
        <v>#DIV/0!</v>
      </c>
      <c r="V5" s="2">
        <f>P5+S5</f>
        <v>0</v>
      </c>
      <c r="W5" s="2">
        <f>Q5+T5</f>
        <v>0</v>
      </c>
      <c r="X5" s="9" t="e">
        <f>W5/V5*10</f>
        <v>#DIV/0!</v>
      </c>
    </row>
    <row r="6" spans="1:26" ht="18" customHeight="1" x14ac:dyDescent="0.25">
      <c r="A6" s="2" t="s">
        <v>16</v>
      </c>
      <c r="B6" s="2" t="e">
        <f t="shared" ref="B6:B11" si="0">F6/D6*10</f>
        <v>#DIV/0!</v>
      </c>
      <c r="C6" s="2">
        <v>0</v>
      </c>
      <c r="D6" s="2">
        <f t="shared" ref="D6:D11" si="1">G6+J6+M6+V6+C21+F21</f>
        <v>0</v>
      </c>
      <c r="E6" s="2" t="e">
        <f t="shared" ref="E6:E11" si="2">D6/C6*100</f>
        <v>#DIV/0!</v>
      </c>
      <c r="F6" s="2">
        <f t="shared" ref="F6:F11" si="3">H6+K6+N6+W6+D21+G21</f>
        <v>0</v>
      </c>
      <c r="G6" s="2">
        <v>0</v>
      </c>
      <c r="H6" s="2">
        <v>0</v>
      </c>
      <c r="I6" s="9" t="e">
        <f t="shared" ref="I6:I12" si="4">H6/G6*10</f>
        <v>#DIV/0!</v>
      </c>
      <c r="J6" s="2">
        <v>0</v>
      </c>
      <c r="K6" s="2">
        <v>0</v>
      </c>
      <c r="L6" s="9" t="e">
        <f t="shared" ref="L6:L12" si="5">K6/J6*10</f>
        <v>#DIV/0!</v>
      </c>
      <c r="M6" s="2">
        <v>0</v>
      </c>
      <c r="N6" s="2">
        <v>0</v>
      </c>
      <c r="O6" s="9" t="e">
        <f t="shared" ref="O6:O12" si="6">N6/M6*10</f>
        <v>#DIV/0!</v>
      </c>
      <c r="P6" s="2">
        <v>0</v>
      </c>
      <c r="Q6" s="2">
        <v>0</v>
      </c>
      <c r="R6" s="9" t="e">
        <f t="shared" ref="R6:R12" si="7">Q6/P6*10</f>
        <v>#DIV/0!</v>
      </c>
      <c r="S6" s="2">
        <v>0</v>
      </c>
      <c r="T6" s="2">
        <v>0</v>
      </c>
      <c r="U6" s="9" t="e">
        <f t="shared" ref="U6:U12" si="8">T6/S6*10</f>
        <v>#DIV/0!</v>
      </c>
      <c r="V6" s="2">
        <f t="shared" ref="V6:V10" si="9">P6+S6</f>
        <v>0</v>
      </c>
      <c r="W6" s="2">
        <f t="shared" ref="W6:W10" si="10">Q6+T6</f>
        <v>0</v>
      </c>
      <c r="X6" s="9" t="e">
        <f t="shared" ref="X6:X11" si="11">W6/V6*10</f>
        <v>#DIV/0!</v>
      </c>
    </row>
    <row r="7" spans="1:26" s="28" customFormat="1" ht="18" customHeight="1" x14ac:dyDescent="0.25">
      <c r="A7" s="29" t="s">
        <v>17</v>
      </c>
      <c r="B7" s="30">
        <f t="shared" si="0"/>
        <v>15.178329571106097</v>
      </c>
      <c r="C7" s="29">
        <v>2289</v>
      </c>
      <c r="D7" s="29">
        <f t="shared" si="1"/>
        <v>886</v>
      </c>
      <c r="E7" s="31">
        <f t="shared" si="2"/>
        <v>38.706858890345131</v>
      </c>
      <c r="F7" s="29">
        <f t="shared" si="3"/>
        <v>1344.8000000000002</v>
      </c>
      <c r="G7" s="29">
        <v>357</v>
      </c>
      <c r="H7" s="29">
        <v>478.7</v>
      </c>
      <c r="I7" s="30">
        <f t="shared" si="4"/>
        <v>13.408963585434172</v>
      </c>
      <c r="J7" s="29">
        <v>142</v>
      </c>
      <c r="K7" s="29">
        <v>200.8</v>
      </c>
      <c r="L7" s="30">
        <f t="shared" si="5"/>
        <v>14.140845070422536</v>
      </c>
      <c r="M7" s="29">
        <v>198</v>
      </c>
      <c r="N7" s="29">
        <v>381.4</v>
      </c>
      <c r="O7" s="30">
        <f t="shared" si="6"/>
        <v>19.262626262626263</v>
      </c>
      <c r="P7" s="29">
        <v>0</v>
      </c>
      <c r="Q7" s="29">
        <v>0</v>
      </c>
      <c r="R7" s="30" t="e">
        <f t="shared" si="7"/>
        <v>#DIV/0!</v>
      </c>
      <c r="S7" s="29">
        <v>0</v>
      </c>
      <c r="T7" s="29">
        <v>0</v>
      </c>
      <c r="U7" s="30" t="e">
        <f t="shared" si="8"/>
        <v>#DIV/0!</v>
      </c>
      <c r="V7" s="29">
        <v>189</v>
      </c>
      <c r="W7" s="29">
        <v>283.89999999999998</v>
      </c>
      <c r="X7" s="30">
        <f t="shared" si="11"/>
        <v>15.021164021164019</v>
      </c>
    </row>
    <row r="8" spans="1:26" ht="18" customHeight="1" x14ac:dyDescent="0.25">
      <c r="A8" s="29" t="s">
        <v>18</v>
      </c>
      <c r="B8" s="29">
        <f t="shared" si="0"/>
        <v>24.20289855072464</v>
      </c>
      <c r="C8" s="29">
        <v>350</v>
      </c>
      <c r="D8" s="29">
        <f t="shared" si="1"/>
        <v>69</v>
      </c>
      <c r="E8" s="31">
        <f t="shared" si="2"/>
        <v>19.714285714285715</v>
      </c>
      <c r="F8" s="29">
        <f t="shared" si="3"/>
        <v>167</v>
      </c>
      <c r="G8" s="29">
        <v>0</v>
      </c>
      <c r="H8" s="29">
        <v>0</v>
      </c>
      <c r="I8" s="30" t="e">
        <f t="shared" si="4"/>
        <v>#DIV/0!</v>
      </c>
      <c r="J8" s="29">
        <v>0</v>
      </c>
      <c r="K8" s="29">
        <v>0</v>
      </c>
      <c r="L8" s="30" t="e">
        <f t="shared" si="5"/>
        <v>#DIV/0!</v>
      </c>
      <c r="M8" s="29">
        <v>55</v>
      </c>
      <c r="N8" s="29">
        <v>145</v>
      </c>
      <c r="O8" s="30">
        <f t="shared" si="6"/>
        <v>26.363636363636363</v>
      </c>
      <c r="P8" s="29">
        <v>0</v>
      </c>
      <c r="Q8" s="29">
        <v>0</v>
      </c>
      <c r="R8" s="30" t="e">
        <f t="shared" si="7"/>
        <v>#DIV/0!</v>
      </c>
      <c r="S8" s="29">
        <v>0</v>
      </c>
      <c r="T8" s="29">
        <v>0</v>
      </c>
      <c r="U8" s="30" t="e">
        <f t="shared" si="8"/>
        <v>#DIV/0!</v>
      </c>
      <c r="V8" s="29">
        <f t="shared" si="9"/>
        <v>0</v>
      </c>
      <c r="W8" s="29">
        <f t="shared" si="10"/>
        <v>0</v>
      </c>
      <c r="X8" s="30" t="e">
        <f t="shared" si="11"/>
        <v>#DIV/0!</v>
      </c>
    </row>
    <row r="9" spans="1:26" ht="18" customHeight="1" x14ac:dyDescent="0.25">
      <c r="A9" s="29" t="s">
        <v>19</v>
      </c>
      <c r="B9" s="29" t="e">
        <f t="shared" si="0"/>
        <v>#DIV/0!</v>
      </c>
      <c r="C9" s="29">
        <v>370</v>
      </c>
      <c r="D9" s="29">
        <f t="shared" si="1"/>
        <v>0</v>
      </c>
      <c r="E9" s="29">
        <f t="shared" si="2"/>
        <v>0</v>
      </c>
      <c r="F9" s="29">
        <f t="shared" si="3"/>
        <v>0</v>
      </c>
      <c r="G9" s="29">
        <v>0</v>
      </c>
      <c r="H9" s="29">
        <v>0</v>
      </c>
      <c r="I9" s="30" t="e">
        <f t="shared" si="4"/>
        <v>#DIV/0!</v>
      </c>
      <c r="J9" s="29">
        <v>0</v>
      </c>
      <c r="K9" s="29">
        <v>0</v>
      </c>
      <c r="L9" s="30" t="e">
        <f t="shared" si="5"/>
        <v>#DIV/0!</v>
      </c>
      <c r="M9" s="29">
        <v>0</v>
      </c>
      <c r="N9" s="29">
        <v>0</v>
      </c>
      <c r="O9" s="30" t="e">
        <f t="shared" si="6"/>
        <v>#DIV/0!</v>
      </c>
      <c r="P9" s="29">
        <v>0</v>
      </c>
      <c r="Q9" s="29">
        <v>0</v>
      </c>
      <c r="R9" s="30" t="e">
        <f t="shared" si="7"/>
        <v>#DIV/0!</v>
      </c>
      <c r="S9" s="29">
        <v>0</v>
      </c>
      <c r="T9" s="29">
        <v>0</v>
      </c>
      <c r="U9" s="30" t="e">
        <f t="shared" si="8"/>
        <v>#DIV/0!</v>
      </c>
      <c r="V9" s="29">
        <f t="shared" si="9"/>
        <v>0</v>
      </c>
      <c r="W9" s="29">
        <f t="shared" si="10"/>
        <v>0</v>
      </c>
      <c r="X9" s="30" t="e">
        <f t="shared" si="11"/>
        <v>#DIV/0!</v>
      </c>
    </row>
    <row r="10" spans="1:26" s="28" customFormat="1" ht="18" customHeight="1" x14ac:dyDescent="0.25">
      <c r="A10" s="29" t="s">
        <v>20</v>
      </c>
      <c r="B10" s="29">
        <f t="shared" si="0"/>
        <v>26.54</v>
      </c>
      <c r="C10" s="29">
        <v>500</v>
      </c>
      <c r="D10" s="29">
        <f t="shared" si="1"/>
        <v>500</v>
      </c>
      <c r="E10" s="29">
        <f t="shared" si="2"/>
        <v>100</v>
      </c>
      <c r="F10" s="29">
        <f t="shared" si="3"/>
        <v>1327</v>
      </c>
      <c r="G10" s="29">
        <v>100</v>
      </c>
      <c r="H10" s="29">
        <v>214</v>
      </c>
      <c r="I10" s="30">
        <f t="shared" si="4"/>
        <v>21.400000000000002</v>
      </c>
      <c r="J10" s="29">
        <v>112</v>
      </c>
      <c r="K10" s="29">
        <v>305</v>
      </c>
      <c r="L10" s="30">
        <f t="shared" si="5"/>
        <v>27.232142857142854</v>
      </c>
      <c r="M10" s="29">
        <v>288</v>
      </c>
      <c r="N10" s="29">
        <v>808</v>
      </c>
      <c r="O10" s="30">
        <f t="shared" si="6"/>
        <v>28.055555555555554</v>
      </c>
      <c r="P10" s="29">
        <v>0</v>
      </c>
      <c r="Q10" s="29">
        <v>0</v>
      </c>
      <c r="R10" s="30" t="e">
        <f t="shared" si="7"/>
        <v>#DIV/0!</v>
      </c>
      <c r="S10" s="29">
        <v>0</v>
      </c>
      <c r="T10" s="29">
        <v>0</v>
      </c>
      <c r="U10" s="30" t="e">
        <f t="shared" si="8"/>
        <v>#DIV/0!</v>
      </c>
      <c r="V10" s="29">
        <f t="shared" si="9"/>
        <v>0</v>
      </c>
      <c r="W10" s="29">
        <f t="shared" si="10"/>
        <v>0</v>
      </c>
      <c r="X10" s="30" t="e">
        <f t="shared" si="11"/>
        <v>#DIV/0!</v>
      </c>
    </row>
    <row r="11" spans="1:26" s="28" customFormat="1" ht="18" customHeight="1" x14ac:dyDescent="0.25">
      <c r="A11" s="29" t="s">
        <v>21</v>
      </c>
      <c r="B11" s="30">
        <f t="shared" si="0"/>
        <v>27.607843137254903</v>
      </c>
      <c r="C11" s="29">
        <v>2293</v>
      </c>
      <c r="D11" s="29">
        <f t="shared" si="1"/>
        <v>1785</v>
      </c>
      <c r="E11" s="31">
        <f t="shared" si="2"/>
        <v>77.845617095508075</v>
      </c>
      <c r="F11" s="29">
        <f t="shared" si="3"/>
        <v>4928</v>
      </c>
      <c r="G11" s="29">
        <v>34</v>
      </c>
      <c r="H11" s="29">
        <v>57</v>
      </c>
      <c r="I11" s="30">
        <f t="shared" si="4"/>
        <v>16.764705882352942</v>
      </c>
      <c r="J11" s="35">
        <v>1158</v>
      </c>
      <c r="K11" s="35">
        <v>3126</v>
      </c>
      <c r="L11" s="30">
        <f t="shared" si="5"/>
        <v>26.994818652849737</v>
      </c>
      <c r="M11" s="29">
        <v>398</v>
      </c>
      <c r="N11" s="29">
        <v>1251</v>
      </c>
      <c r="O11" s="30">
        <f t="shared" si="6"/>
        <v>31.4321608040201</v>
      </c>
      <c r="P11" s="29">
        <v>0</v>
      </c>
      <c r="Q11" s="29">
        <v>0</v>
      </c>
      <c r="R11" s="30" t="e">
        <f t="shared" si="7"/>
        <v>#DIV/0!</v>
      </c>
      <c r="S11" s="29">
        <v>0</v>
      </c>
      <c r="T11" s="29">
        <v>0</v>
      </c>
      <c r="U11" s="30" t="e">
        <f t="shared" si="8"/>
        <v>#DIV/0!</v>
      </c>
      <c r="V11" s="29">
        <v>90</v>
      </c>
      <c r="W11" s="29">
        <v>150</v>
      </c>
      <c r="X11" s="30">
        <f t="shared" si="11"/>
        <v>16.666666666666668</v>
      </c>
    </row>
    <row r="12" spans="1:26" ht="18" customHeight="1" x14ac:dyDescent="0.25">
      <c r="A12" s="32" t="s">
        <v>22</v>
      </c>
      <c r="B12" s="32">
        <f>F12/D12*10</f>
        <v>23.971604938271604</v>
      </c>
      <c r="C12" s="32">
        <f>C5+C6+C7+C8+C9+C10+C11</f>
        <v>5802</v>
      </c>
      <c r="D12" s="32">
        <f>D5+D6+D7+D8+D9+D10+D11</f>
        <v>3240</v>
      </c>
      <c r="E12" s="33">
        <f>D12/C12*100</f>
        <v>55.842812823164422</v>
      </c>
      <c r="F12" s="32">
        <f>H12+K12+N12+W12+D27+G27</f>
        <v>7766.7999999999993</v>
      </c>
      <c r="G12" s="32">
        <f>G5+G6+G7+G8+G9+G10+G11</f>
        <v>491</v>
      </c>
      <c r="H12" s="32">
        <f>H5+H6+H7+H8+H9+H10+H11</f>
        <v>749.7</v>
      </c>
      <c r="I12" s="34">
        <f t="shared" si="4"/>
        <v>15.268839103869654</v>
      </c>
      <c r="J12" s="32">
        <f>J5+J6+J7+J8+J9+J10+J11</f>
        <v>1412</v>
      </c>
      <c r="K12" s="32">
        <f>K5+K6+K7+K8+K9+K10+K11</f>
        <v>3631.8</v>
      </c>
      <c r="L12" s="34">
        <f t="shared" si="5"/>
        <v>25.720963172804531</v>
      </c>
      <c r="M12" s="32">
        <f>M5+M6+M7+M8+M9+M10+M11</f>
        <v>939</v>
      </c>
      <c r="N12" s="32">
        <f>N5+N6+N7+N8+N9+N10+N11</f>
        <v>2585.4</v>
      </c>
      <c r="O12" s="34">
        <f t="shared" si="6"/>
        <v>27.533546325878596</v>
      </c>
      <c r="P12" s="32">
        <f>P5+P6+P7+P8+P9+P10+P11</f>
        <v>0</v>
      </c>
      <c r="Q12" s="32">
        <f>Q5+Q6+Q7+Q8+Q9+Q10+Q11</f>
        <v>0</v>
      </c>
      <c r="R12" s="34" t="e">
        <f t="shared" si="7"/>
        <v>#DIV/0!</v>
      </c>
      <c r="S12" s="32">
        <f>S5+S6+S7+S8+S9+S10+S11</f>
        <v>0</v>
      </c>
      <c r="T12" s="32">
        <f>T5+T6+T7+T8+T9+T10+T11</f>
        <v>0</v>
      </c>
      <c r="U12" s="34" t="e">
        <f t="shared" si="8"/>
        <v>#DIV/0!</v>
      </c>
      <c r="V12" s="32">
        <f>V5+V6+V7+V8+V9+V10+V11</f>
        <v>279</v>
      </c>
      <c r="W12" s="32">
        <f>W5+W6+W7+W8+W9+W10+W11</f>
        <v>433.9</v>
      </c>
      <c r="X12" s="34">
        <f>W12/V12*10</f>
        <v>15.551971326164873</v>
      </c>
    </row>
    <row r="13" spans="1:26" ht="18" customHeight="1" x14ac:dyDescent="0.25">
      <c r="A13" s="29" t="s">
        <v>23</v>
      </c>
      <c r="B13" s="30">
        <f>F13/D13*10</f>
        <v>13.957307060755337</v>
      </c>
      <c r="C13" s="29">
        <v>780</v>
      </c>
      <c r="D13" s="29">
        <v>609</v>
      </c>
      <c r="E13" s="30">
        <f>D13/C13*100</f>
        <v>78.07692307692308</v>
      </c>
      <c r="F13" s="29">
        <f>H13+K13+N13+Q13+T13+W13</f>
        <v>850</v>
      </c>
      <c r="G13" s="29">
        <v>397</v>
      </c>
      <c r="H13" s="29">
        <v>546.5</v>
      </c>
      <c r="I13" s="30">
        <f>H13/G13*10</f>
        <v>13.765743073047858</v>
      </c>
      <c r="J13" s="29">
        <v>32</v>
      </c>
      <c r="K13" s="29">
        <v>42</v>
      </c>
      <c r="L13" s="30">
        <f>K13/J13*10</f>
        <v>13.125</v>
      </c>
      <c r="M13" s="29">
        <v>180</v>
      </c>
      <c r="N13" s="29">
        <v>261.5</v>
      </c>
      <c r="O13" s="30">
        <f>N13/M13*10</f>
        <v>14.527777777777777</v>
      </c>
      <c r="P13" s="29">
        <v>0</v>
      </c>
      <c r="Q13" s="29">
        <v>0</v>
      </c>
      <c r="R13" s="30" t="e">
        <f>Q13/P13*10</f>
        <v>#DIV/0!</v>
      </c>
      <c r="S13" s="29">
        <v>0</v>
      </c>
      <c r="T13" s="29">
        <v>0</v>
      </c>
      <c r="U13" s="30" t="e">
        <f>T13/S13*10</f>
        <v>#DIV/0!</v>
      </c>
      <c r="V13" s="29">
        <f>P13+S13</f>
        <v>0</v>
      </c>
      <c r="W13" s="29">
        <f>Q13+T13</f>
        <v>0</v>
      </c>
      <c r="X13" s="30" t="e">
        <f>W13/V13*10</f>
        <v>#DIV/0!</v>
      </c>
    </row>
    <row r="14" spans="1:26" ht="18" customHeight="1" x14ac:dyDescent="0.25">
      <c r="A14" s="7" t="s">
        <v>24</v>
      </c>
      <c r="B14" s="7">
        <f>F14/D14*10</f>
        <v>22.387113535983371</v>
      </c>
      <c r="C14" s="7">
        <f>C12+C13</f>
        <v>6582</v>
      </c>
      <c r="D14" s="7">
        <f>D12+D13</f>
        <v>3849</v>
      </c>
      <c r="E14" s="8">
        <f>D14/C14*100</f>
        <v>58.477666362807653</v>
      </c>
      <c r="F14" s="7">
        <f>H14+K14+N14+W14+D29+G29</f>
        <v>8616.7999999999993</v>
      </c>
      <c r="G14" s="7">
        <f>G12+G13</f>
        <v>888</v>
      </c>
      <c r="H14" s="7">
        <f>H12+H13</f>
        <v>1296.2</v>
      </c>
      <c r="I14" s="10">
        <f>H14/G14*10</f>
        <v>14.596846846846848</v>
      </c>
      <c r="J14" s="7">
        <f>J12+J13</f>
        <v>1444</v>
      </c>
      <c r="K14" s="7">
        <f>K12+K13</f>
        <v>3673.8</v>
      </c>
      <c r="L14" s="10">
        <f>K14/J14*10</f>
        <v>25.441828254847646</v>
      </c>
      <c r="M14" s="7">
        <f>M12+M13</f>
        <v>1119</v>
      </c>
      <c r="N14" s="7">
        <f>N12+N13</f>
        <v>2846.9</v>
      </c>
      <c r="O14" s="10">
        <f>N14/M14*10</f>
        <v>25.441465594280608</v>
      </c>
      <c r="P14" s="7">
        <f>P12+P13</f>
        <v>0</v>
      </c>
      <c r="Q14" s="7">
        <f>Q12+Q13</f>
        <v>0</v>
      </c>
      <c r="R14" s="10" t="e">
        <f>Q14/P14*10</f>
        <v>#DIV/0!</v>
      </c>
      <c r="S14" s="7">
        <f>S12+S13</f>
        <v>0</v>
      </c>
      <c r="T14" s="7">
        <f>T12+T13</f>
        <v>0</v>
      </c>
      <c r="U14" s="10" t="e">
        <f>T14/S14*10</f>
        <v>#DIV/0!</v>
      </c>
      <c r="V14" s="7">
        <f>V12+V13</f>
        <v>279</v>
      </c>
      <c r="W14" s="7">
        <f>W12+W13</f>
        <v>433.9</v>
      </c>
      <c r="X14" s="10">
        <f>W14/V14*10</f>
        <v>15.551971326164873</v>
      </c>
    </row>
    <row r="15" spans="1:26" ht="18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"/>
      <c r="W15" s="5"/>
      <c r="X15" s="5"/>
      <c r="Y15" s="11"/>
      <c r="Z15" s="11"/>
    </row>
    <row r="16" spans="1:26" x14ac:dyDescent="0.25">
      <c r="A16" s="53"/>
      <c r="B16" s="5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11"/>
      <c r="Z16" s="11"/>
    </row>
    <row r="17" spans="1:26" ht="14.45" customHeight="1" x14ac:dyDescent="0.25">
      <c r="A17" s="39" t="s">
        <v>0</v>
      </c>
      <c r="B17" s="52"/>
      <c r="C17" s="39" t="s">
        <v>26</v>
      </c>
      <c r="D17" s="39"/>
      <c r="E17" s="39"/>
      <c r="F17" s="39"/>
      <c r="G17" s="39"/>
      <c r="H17" s="39"/>
      <c r="I17" s="51" t="s">
        <v>27</v>
      </c>
      <c r="J17" s="39" t="s">
        <v>39</v>
      </c>
      <c r="K17" s="39"/>
      <c r="L17" s="39"/>
      <c r="M17" s="39"/>
      <c r="N17" s="60" t="s">
        <v>38</v>
      </c>
      <c r="O17" s="60"/>
      <c r="P17" s="60"/>
      <c r="Q17" s="60"/>
      <c r="R17" s="60"/>
      <c r="S17" s="60"/>
      <c r="T17" s="60"/>
      <c r="U17" s="60"/>
      <c r="V17" s="60"/>
      <c r="W17" s="60"/>
      <c r="X17" s="58" t="s">
        <v>41</v>
      </c>
      <c r="Y17" s="59"/>
      <c r="Z17" s="11"/>
    </row>
    <row r="18" spans="1:26" ht="35.450000000000003" customHeight="1" x14ac:dyDescent="0.25">
      <c r="A18" s="39"/>
      <c r="B18" s="52"/>
      <c r="C18" s="39" t="s">
        <v>25</v>
      </c>
      <c r="D18" s="39"/>
      <c r="E18" s="39"/>
      <c r="F18" s="39" t="s">
        <v>31</v>
      </c>
      <c r="G18" s="39"/>
      <c r="H18" s="39"/>
      <c r="I18" s="52"/>
      <c r="J18" s="51" t="s">
        <v>28</v>
      </c>
      <c r="K18" s="51" t="s">
        <v>25</v>
      </c>
      <c r="L18" s="51" t="s">
        <v>30</v>
      </c>
      <c r="M18" s="51" t="s">
        <v>29</v>
      </c>
      <c r="N18" s="58" t="s">
        <v>32</v>
      </c>
      <c r="O18" s="58" t="s">
        <v>33</v>
      </c>
      <c r="P18" s="58" t="s">
        <v>4</v>
      </c>
      <c r="Q18" s="58" t="s">
        <v>9</v>
      </c>
      <c r="R18" s="58" t="s">
        <v>10</v>
      </c>
      <c r="S18" s="58" t="s">
        <v>11</v>
      </c>
      <c r="T18" s="58" t="s">
        <v>12</v>
      </c>
      <c r="U18" s="58" t="s">
        <v>34</v>
      </c>
      <c r="V18" s="58" t="s">
        <v>35</v>
      </c>
      <c r="W18" s="58" t="s">
        <v>36</v>
      </c>
      <c r="X18" s="58"/>
      <c r="Y18" s="59"/>
      <c r="Z18" s="11"/>
    </row>
    <row r="19" spans="1:26" ht="31.15" customHeight="1" x14ac:dyDescent="0.25">
      <c r="A19" s="39"/>
      <c r="B19" s="52"/>
      <c r="C19" s="6" t="s">
        <v>5</v>
      </c>
      <c r="D19" s="6" t="s">
        <v>13</v>
      </c>
      <c r="E19" s="4" t="s">
        <v>6</v>
      </c>
      <c r="F19" s="6" t="s">
        <v>5</v>
      </c>
      <c r="G19" s="6" t="s">
        <v>13</v>
      </c>
      <c r="H19" s="4" t="s">
        <v>6</v>
      </c>
      <c r="I19" s="52"/>
      <c r="J19" s="54"/>
      <c r="K19" s="54"/>
      <c r="L19" s="54"/>
      <c r="M19" s="54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11"/>
    </row>
    <row r="20" spans="1:26" ht="18" customHeight="1" x14ac:dyDescent="0.25">
      <c r="A20" s="53" t="s">
        <v>15</v>
      </c>
      <c r="B20" s="53"/>
      <c r="C20" s="2">
        <v>0</v>
      </c>
      <c r="D20" s="2">
        <v>0</v>
      </c>
      <c r="E20" s="9" t="e">
        <f>D20/C20*10</f>
        <v>#DIV/0!</v>
      </c>
      <c r="F20" s="2">
        <v>0</v>
      </c>
      <c r="G20" s="2">
        <v>0</v>
      </c>
      <c r="H20" s="9" t="e">
        <f>G20/F20*10</f>
        <v>#DIV/0!</v>
      </c>
      <c r="I20" s="4"/>
      <c r="J20" s="2">
        <f>K20+L20+M20</f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"/>
      <c r="W20" s="5"/>
      <c r="X20" s="2"/>
      <c r="Y20" s="12"/>
      <c r="Z20" s="11"/>
    </row>
    <row r="21" spans="1:26" ht="18" customHeight="1" x14ac:dyDescent="0.25">
      <c r="A21" s="53" t="s">
        <v>16</v>
      </c>
      <c r="B21" s="53"/>
      <c r="C21" s="2">
        <v>0</v>
      </c>
      <c r="D21" s="2">
        <v>0</v>
      </c>
      <c r="E21" s="9" t="e">
        <f t="shared" ref="E21:E27" si="12">D21/C21*10</f>
        <v>#DIV/0!</v>
      </c>
      <c r="F21" s="2">
        <v>0</v>
      </c>
      <c r="G21" s="2">
        <v>0</v>
      </c>
      <c r="H21" s="9" t="e">
        <f t="shared" ref="H21:H27" si="13">G21/F21*10</f>
        <v>#DIV/0!</v>
      </c>
      <c r="I21" s="2"/>
      <c r="J21" s="2">
        <f t="shared" ref="J21:J26" si="14">K21+L21+M21</f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"/>
      <c r="W21" s="5"/>
      <c r="X21" s="2"/>
      <c r="Y21" s="12"/>
      <c r="Z21" s="11"/>
    </row>
    <row r="22" spans="1:26" ht="18" customHeight="1" x14ac:dyDescent="0.25">
      <c r="A22" s="53" t="s">
        <v>17</v>
      </c>
      <c r="B22" s="53"/>
      <c r="C22" s="2">
        <v>0</v>
      </c>
      <c r="D22" s="2">
        <v>0</v>
      </c>
      <c r="E22" s="9" t="e">
        <f t="shared" si="12"/>
        <v>#DIV/0!</v>
      </c>
      <c r="F22" s="2">
        <v>0</v>
      </c>
      <c r="G22" s="2">
        <v>0</v>
      </c>
      <c r="H22" s="9" t="e">
        <f t="shared" si="13"/>
        <v>#DIV/0!</v>
      </c>
      <c r="I22" s="2">
        <v>63</v>
      </c>
      <c r="J22" s="2">
        <f t="shared" si="14"/>
        <v>63</v>
      </c>
      <c r="K22" s="2">
        <v>63</v>
      </c>
      <c r="L22" s="2"/>
      <c r="M22" s="2"/>
      <c r="N22" s="2"/>
      <c r="O22" s="2"/>
      <c r="P22" s="2">
        <v>13.8</v>
      </c>
      <c r="Q22" s="2"/>
      <c r="R22" s="2"/>
      <c r="S22" s="2"/>
      <c r="T22" s="2"/>
      <c r="U22" s="2"/>
      <c r="V22" s="2">
        <v>433.4</v>
      </c>
      <c r="W22" s="29">
        <v>247.4</v>
      </c>
      <c r="X22" s="2">
        <v>538</v>
      </c>
      <c r="Y22" s="12"/>
      <c r="Z22" s="11"/>
    </row>
    <row r="23" spans="1:26" ht="18" customHeight="1" x14ac:dyDescent="0.25">
      <c r="A23" s="53" t="s">
        <v>18</v>
      </c>
      <c r="B23" s="53"/>
      <c r="C23" s="2">
        <v>14</v>
      </c>
      <c r="D23" s="2">
        <v>22</v>
      </c>
      <c r="E23" s="9">
        <f t="shared" si="12"/>
        <v>15.714285714285714</v>
      </c>
      <c r="F23" s="2">
        <v>0</v>
      </c>
      <c r="G23" s="2">
        <v>0</v>
      </c>
      <c r="H23" s="9" t="e">
        <f t="shared" si="13"/>
        <v>#DIV/0!</v>
      </c>
      <c r="I23" s="2">
        <v>0</v>
      </c>
      <c r="J23" s="2">
        <f t="shared" si="14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7"/>
      <c r="W23" s="2"/>
      <c r="X23" s="2">
        <v>70</v>
      </c>
      <c r="Y23" s="12"/>
      <c r="Z23" s="11"/>
    </row>
    <row r="24" spans="1:26" ht="18" customHeight="1" x14ac:dyDescent="0.25">
      <c r="A24" s="53" t="s">
        <v>19</v>
      </c>
      <c r="B24" s="53"/>
      <c r="C24" s="2">
        <v>0</v>
      </c>
      <c r="D24" s="2">
        <v>0</v>
      </c>
      <c r="E24" s="9" t="e">
        <f t="shared" si="12"/>
        <v>#DIV/0!</v>
      </c>
      <c r="F24" s="2">
        <v>0</v>
      </c>
      <c r="G24" s="2">
        <v>0</v>
      </c>
      <c r="H24" s="9" t="e">
        <f t="shared" si="13"/>
        <v>#DIV/0!</v>
      </c>
      <c r="I24" s="2">
        <v>0</v>
      </c>
      <c r="J24" s="2">
        <f t="shared" si="14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v>48</v>
      </c>
      <c r="Y24" s="12"/>
      <c r="Z24" s="11"/>
    </row>
    <row r="25" spans="1:26" ht="18" customHeight="1" x14ac:dyDescent="0.25">
      <c r="A25" s="53" t="s">
        <v>20</v>
      </c>
      <c r="B25" s="53"/>
      <c r="C25" s="2">
        <v>0</v>
      </c>
      <c r="D25" s="2">
        <v>0</v>
      </c>
      <c r="E25" s="9" t="e">
        <f t="shared" si="12"/>
        <v>#DIV/0!</v>
      </c>
      <c r="F25" s="2">
        <v>0</v>
      </c>
      <c r="G25" s="2">
        <v>0</v>
      </c>
      <c r="H25" s="9" t="e">
        <f t="shared" si="13"/>
        <v>#DIV/0!</v>
      </c>
      <c r="I25" s="2">
        <v>0</v>
      </c>
      <c r="J25" s="2">
        <f t="shared" si="14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500</v>
      </c>
      <c r="W25" s="2">
        <v>646</v>
      </c>
      <c r="X25" s="2">
        <v>627</v>
      </c>
      <c r="Y25" s="12"/>
      <c r="Z25" s="11"/>
    </row>
    <row r="26" spans="1:26" ht="18" customHeight="1" x14ac:dyDescent="0.25">
      <c r="A26" s="53" t="s">
        <v>21</v>
      </c>
      <c r="B26" s="53"/>
      <c r="C26" s="2">
        <v>105</v>
      </c>
      <c r="D26" s="2">
        <v>344</v>
      </c>
      <c r="E26" s="9">
        <f t="shared" si="12"/>
        <v>32.761904761904759</v>
      </c>
      <c r="F26" s="2">
        <v>0</v>
      </c>
      <c r="G26" s="2">
        <v>0</v>
      </c>
      <c r="H26" s="9" t="e">
        <f t="shared" si="13"/>
        <v>#DIV/0!</v>
      </c>
      <c r="I26" s="2">
        <v>0</v>
      </c>
      <c r="J26" s="2">
        <f t="shared" si="14"/>
        <v>0</v>
      </c>
      <c r="K26" s="2"/>
      <c r="L26" s="2"/>
      <c r="M26" s="2"/>
      <c r="N26" s="2"/>
      <c r="O26" s="2">
        <v>71</v>
      </c>
      <c r="P26" s="2"/>
      <c r="Q26" s="2">
        <v>500</v>
      </c>
      <c r="R26" s="2"/>
      <c r="S26" s="2"/>
      <c r="T26" s="2"/>
      <c r="U26" s="2"/>
      <c r="V26" s="2">
        <v>3608.4</v>
      </c>
      <c r="W26" s="2">
        <v>1070</v>
      </c>
      <c r="X26" s="2">
        <v>1769</v>
      </c>
      <c r="Y26" s="12"/>
      <c r="Z26" s="11"/>
    </row>
    <row r="27" spans="1:26" ht="18" customHeight="1" x14ac:dyDescent="0.25">
      <c r="A27" s="61" t="s">
        <v>22</v>
      </c>
      <c r="B27" s="61"/>
      <c r="C27" s="7">
        <f>C20+C21+C22+C23+C24+C25+C26</f>
        <v>119</v>
      </c>
      <c r="D27" s="7">
        <f>D20+D21+D22+D23+D24+D25+D26</f>
        <v>366</v>
      </c>
      <c r="E27" s="10">
        <f t="shared" si="12"/>
        <v>30.756302521008404</v>
      </c>
      <c r="F27" s="7">
        <f>F20+F21+F22+F23+F24+F25+F26</f>
        <v>0</v>
      </c>
      <c r="G27" s="7">
        <f>G20+G21+G22+G23+G24+G25+G26</f>
        <v>0</v>
      </c>
      <c r="H27" s="10" t="e">
        <f t="shared" si="13"/>
        <v>#DIV/0!</v>
      </c>
      <c r="I27" s="7">
        <f>I20+I21+I22+I23+I24+I25+I26</f>
        <v>63</v>
      </c>
      <c r="J27" s="2">
        <f>J20+J21+J22+J23+J24+J25+J26</f>
        <v>63</v>
      </c>
      <c r="K27" s="2">
        <f>SUM(K20:K26)</f>
        <v>63</v>
      </c>
      <c r="L27" s="2"/>
      <c r="M27" s="2"/>
      <c r="N27" s="7">
        <f>N20+N21+N22+N23+N24+N25+N26</f>
        <v>0</v>
      </c>
      <c r="O27" s="7">
        <f t="shared" ref="O27:X27" si="15">O20+O21+O22+O23+O24+O25+O26</f>
        <v>71</v>
      </c>
      <c r="P27" s="7">
        <f t="shared" si="15"/>
        <v>13.8</v>
      </c>
      <c r="Q27" s="7">
        <f t="shared" si="15"/>
        <v>500</v>
      </c>
      <c r="R27" s="7">
        <f t="shared" si="15"/>
        <v>0</v>
      </c>
      <c r="S27" s="7">
        <f t="shared" si="15"/>
        <v>0</v>
      </c>
      <c r="T27" s="7">
        <f t="shared" si="15"/>
        <v>0</v>
      </c>
      <c r="U27" s="7">
        <f t="shared" si="15"/>
        <v>0</v>
      </c>
      <c r="V27" s="7">
        <f t="shared" si="15"/>
        <v>4541.8</v>
      </c>
      <c r="W27" s="7">
        <f t="shared" si="15"/>
        <v>1963.4</v>
      </c>
      <c r="X27" s="7">
        <f t="shared" si="15"/>
        <v>3052</v>
      </c>
      <c r="Y27" s="13"/>
      <c r="Z27" s="11"/>
    </row>
    <row r="28" spans="1:26" ht="18" customHeight="1" x14ac:dyDescent="0.25">
      <c r="A28" s="53" t="s">
        <v>23</v>
      </c>
      <c r="B28" s="53"/>
      <c r="C28" s="2">
        <v>0</v>
      </c>
      <c r="D28" s="2">
        <v>0</v>
      </c>
      <c r="E28" s="9" t="e">
        <f>D28/C28*10</f>
        <v>#DIV/0!</v>
      </c>
      <c r="F28" s="2">
        <v>0</v>
      </c>
      <c r="G28" s="2">
        <v>0</v>
      </c>
      <c r="H28" s="9" t="e">
        <f>G28/F28*10</f>
        <v>#DIV/0!</v>
      </c>
      <c r="I28" s="2"/>
      <c r="J28" s="2">
        <f>K28+L28+M28</f>
        <v>0</v>
      </c>
      <c r="K28" s="2"/>
      <c r="L28" s="2"/>
      <c r="M28" s="2"/>
      <c r="N28" s="2"/>
      <c r="O28" s="2"/>
      <c r="P28" s="2">
        <v>71.5</v>
      </c>
      <c r="Q28" s="2">
        <v>1.5</v>
      </c>
      <c r="R28" s="2">
        <v>41</v>
      </c>
      <c r="S28" s="2"/>
      <c r="T28" s="2"/>
      <c r="U28" s="2"/>
      <c r="V28" s="2"/>
      <c r="W28" s="2">
        <v>52.5</v>
      </c>
      <c r="X28" s="2">
        <v>90</v>
      </c>
      <c r="Y28" s="12"/>
      <c r="Z28" s="11"/>
    </row>
    <row r="29" spans="1:26" ht="18" customHeight="1" x14ac:dyDescent="0.25">
      <c r="A29" s="61" t="s">
        <v>24</v>
      </c>
      <c r="B29" s="61"/>
      <c r="C29" s="7">
        <f>C27+C28</f>
        <v>119</v>
      </c>
      <c r="D29" s="7">
        <f>D27+D28</f>
        <v>366</v>
      </c>
      <c r="E29" s="10">
        <f>D29/C29*10</f>
        <v>30.756302521008404</v>
      </c>
      <c r="F29" s="7">
        <f>F27+F28</f>
        <v>0</v>
      </c>
      <c r="G29" s="7">
        <f>G27+G28</f>
        <v>0</v>
      </c>
      <c r="H29" s="10" t="e">
        <f>G29/F29*10</f>
        <v>#DIV/0!</v>
      </c>
      <c r="I29" s="7">
        <f>I27+I28</f>
        <v>63</v>
      </c>
      <c r="J29" s="2">
        <f>J27+J28</f>
        <v>63</v>
      </c>
      <c r="K29" s="2">
        <f>K27+K28</f>
        <v>63</v>
      </c>
      <c r="L29" s="2"/>
      <c r="M29" s="2"/>
      <c r="N29" s="7">
        <f>N27+N28</f>
        <v>0</v>
      </c>
      <c r="O29" s="7">
        <f t="shared" ref="O29:X29" si="16">O27+O28</f>
        <v>71</v>
      </c>
      <c r="P29" s="7">
        <f t="shared" si="16"/>
        <v>85.3</v>
      </c>
      <c r="Q29" s="7">
        <f t="shared" si="16"/>
        <v>501.5</v>
      </c>
      <c r="R29" s="7">
        <f t="shared" si="16"/>
        <v>41</v>
      </c>
      <c r="S29" s="7">
        <f t="shared" si="16"/>
        <v>0</v>
      </c>
      <c r="T29" s="7">
        <f t="shared" si="16"/>
        <v>0</v>
      </c>
      <c r="U29" s="7">
        <f t="shared" si="16"/>
        <v>0</v>
      </c>
      <c r="V29" s="7">
        <f t="shared" si="16"/>
        <v>4541.8</v>
      </c>
      <c r="W29" s="7">
        <f t="shared" si="16"/>
        <v>2015.9</v>
      </c>
      <c r="X29" s="7">
        <f t="shared" si="16"/>
        <v>3142</v>
      </c>
      <c r="Y29" s="13"/>
      <c r="Z29" s="11"/>
    </row>
    <row r="30" spans="1:26" ht="18" customHeight="1" x14ac:dyDescent="0.25">
      <c r="A30" s="53"/>
      <c r="B30" s="5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"/>
      <c r="Z30" s="1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Y31" s="11"/>
      <c r="Z31" s="1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Y32" s="11"/>
      <c r="Z32" s="1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Y33" s="11"/>
      <c r="Z33" s="1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</sheetData>
  <mergeCells count="50">
    <mergeCell ref="A28:B28"/>
    <mergeCell ref="A29:B29"/>
    <mergeCell ref="A30:B30"/>
    <mergeCell ref="A23:B23"/>
    <mergeCell ref="A24:B24"/>
    <mergeCell ref="A25:B25"/>
    <mergeCell ref="A26:B26"/>
    <mergeCell ref="A27:B27"/>
    <mergeCell ref="A17:B19"/>
    <mergeCell ref="A20:B20"/>
    <mergeCell ref="A21:B21"/>
    <mergeCell ref="A22:B22"/>
    <mergeCell ref="Y17:Y19"/>
    <mergeCell ref="Q18:Q19"/>
    <mergeCell ref="R18:R19"/>
    <mergeCell ref="S18:S19"/>
    <mergeCell ref="T18:T19"/>
    <mergeCell ref="U18:U19"/>
    <mergeCell ref="O18:O19"/>
    <mergeCell ref="N17:W17"/>
    <mergeCell ref="X17:X19"/>
    <mergeCell ref="V18:V19"/>
    <mergeCell ref="W18:W19"/>
    <mergeCell ref="P18:P19"/>
    <mergeCell ref="A1:X1"/>
    <mergeCell ref="G2:X2"/>
    <mergeCell ref="C18:E18"/>
    <mergeCell ref="F18:H18"/>
    <mergeCell ref="C17:H17"/>
    <mergeCell ref="V3:X3"/>
    <mergeCell ref="A2:A4"/>
    <mergeCell ref="I17:I19"/>
    <mergeCell ref="J17:M17"/>
    <mergeCell ref="A16:X16"/>
    <mergeCell ref="J18:J19"/>
    <mergeCell ref="K18:K19"/>
    <mergeCell ref="B2:B4"/>
    <mergeCell ref="L18:L19"/>
    <mergeCell ref="M18:M19"/>
    <mergeCell ref="N18:N19"/>
    <mergeCell ref="S3:U3"/>
    <mergeCell ref="G3:I3"/>
    <mergeCell ref="J3:L3"/>
    <mergeCell ref="M3:O3"/>
    <mergeCell ref="P3:R3"/>
    <mergeCell ref="C3:C4"/>
    <mergeCell ref="D3:D4"/>
    <mergeCell ref="E3:E4"/>
    <mergeCell ref="F2:F4"/>
    <mergeCell ref="C2:E2"/>
  </mergeCells>
  <pageMargins left="0.11811023622047245" right="0.11811023622047245" top="0.19685039370078741" bottom="0.15748031496062992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abSelected="1" topLeftCell="E19" workbookViewId="0">
      <selection activeCell="P33" sqref="P33:X33"/>
    </sheetView>
  </sheetViews>
  <sheetFormatPr defaultRowHeight="15" x14ac:dyDescent="0.25"/>
  <cols>
    <col min="1" max="1" width="28.42578125" customWidth="1"/>
    <col min="6" max="6" width="9.5703125" bestFit="1" customWidth="1"/>
  </cols>
  <sheetData>
    <row r="1" spans="1:25" ht="29.25" customHeight="1" x14ac:dyDescent="0.3">
      <c r="A1" s="74" t="s">
        <v>67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  <c r="W1" s="75"/>
      <c r="X1" s="75"/>
    </row>
    <row r="2" spans="1:25" ht="48.75" customHeight="1" x14ac:dyDescent="0.25">
      <c r="A2" s="48" t="s">
        <v>0</v>
      </c>
      <c r="B2" s="48" t="s">
        <v>40</v>
      </c>
      <c r="C2" s="76" t="s">
        <v>14</v>
      </c>
      <c r="D2" s="76"/>
      <c r="E2" s="76"/>
      <c r="F2" s="77" t="s">
        <v>2</v>
      </c>
      <c r="G2" s="66" t="s">
        <v>3</v>
      </c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71"/>
      <c r="W2" s="71"/>
      <c r="X2" s="71"/>
      <c r="Y2" s="15"/>
    </row>
    <row r="3" spans="1:25" ht="23.25" customHeight="1" x14ac:dyDescent="0.25">
      <c r="A3" s="49"/>
      <c r="B3" s="49"/>
      <c r="C3" s="66" t="s">
        <v>7</v>
      </c>
      <c r="D3" s="66" t="s">
        <v>8</v>
      </c>
      <c r="E3" s="66" t="s">
        <v>1</v>
      </c>
      <c r="F3" s="77"/>
      <c r="G3" s="76" t="s">
        <v>4</v>
      </c>
      <c r="H3" s="76"/>
      <c r="I3" s="76"/>
      <c r="J3" s="76" t="s">
        <v>9</v>
      </c>
      <c r="K3" s="76"/>
      <c r="L3" s="76"/>
      <c r="M3" s="76" t="s">
        <v>10</v>
      </c>
      <c r="N3" s="76"/>
      <c r="O3" s="76"/>
      <c r="P3" s="76" t="s">
        <v>11</v>
      </c>
      <c r="Q3" s="76"/>
      <c r="R3" s="76"/>
      <c r="S3" s="76" t="s">
        <v>12</v>
      </c>
      <c r="T3" s="76"/>
      <c r="U3" s="76"/>
      <c r="V3" s="68" t="s">
        <v>37</v>
      </c>
      <c r="W3" s="69"/>
      <c r="X3" s="70"/>
      <c r="Y3" s="15"/>
    </row>
    <row r="4" spans="1:25" ht="75.75" customHeight="1" x14ac:dyDescent="0.25">
      <c r="A4" s="50"/>
      <c r="B4" s="50"/>
      <c r="C4" s="66"/>
      <c r="D4" s="66"/>
      <c r="E4" s="66"/>
      <c r="F4" s="76"/>
      <c r="G4" s="14" t="s">
        <v>5</v>
      </c>
      <c r="H4" s="14" t="s">
        <v>13</v>
      </c>
      <c r="I4" s="14" t="s">
        <v>6</v>
      </c>
      <c r="J4" s="14" t="s">
        <v>5</v>
      </c>
      <c r="K4" s="14" t="s">
        <v>13</v>
      </c>
      <c r="L4" s="14" t="s">
        <v>6</v>
      </c>
      <c r="M4" s="14" t="s">
        <v>5</v>
      </c>
      <c r="N4" s="14" t="s">
        <v>13</v>
      </c>
      <c r="O4" s="14" t="s">
        <v>6</v>
      </c>
      <c r="P4" s="14" t="s">
        <v>5</v>
      </c>
      <c r="Q4" s="14" t="s">
        <v>13</v>
      </c>
      <c r="R4" s="14" t="s">
        <v>6</v>
      </c>
      <c r="S4" s="14" t="s">
        <v>5</v>
      </c>
      <c r="T4" s="14" t="s">
        <v>13</v>
      </c>
      <c r="U4" s="14" t="s">
        <v>6</v>
      </c>
      <c r="V4" s="14" t="s">
        <v>5</v>
      </c>
      <c r="W4" s="14" t="s">
        <v>13</v>
      </c>
      <c r="X4" s="14" t="s">
        <v>6</v>
      </c>
      <c r="Y4" s="15"/>
    </row>
    <row r="5" spans="1:25" ht="15.75" x14ac:dyDescent="0.25">
      <c r="A5" s="16" t="s">
        <v>42</v>
      </c>
      <c r="B5" s="16">
        <f>F5/D5*10</f>
        <v>12</v>
      </c>
      <c r="C5" s="16">
        <v>50</v>
      </c>
      <c r="D5" s="16">
        <f>G5+J5+M5+P5+S5+V5</f>
        <v>50</v>
      </c>
      <c r="E5" s="16">
        <f>D5/C5*100</f>
        <v>100</v>
      </c>
      <c r="F5" s="16">
        <f>H5+K5+N5+Q5+T5+W5</f>
        <v>60</v>
      </c>
      <c r="G5" s="24">
        <v>35</v>
      </c>
      <c r="H5" s="16">
        <v>42</v>
      </c>
      <c r="I5" s="17">
        <f>H5/G5*10</f>
        <v>12</v>
      </c>
      <c r="J5" s="16">
        <v>0</v>
      </c>
      <c r="K5" s="16">
        <v>0</v>
      </c>
      <c r="L5" s="17" t="e">
        <f>K5/J5*10</f>
        <v>#DIV/0!</v>
      </c>
      <c r="M5" s="24">
        <v>15</v>
      </c>
      <c r="N5" s="16">
        <v>18</v>
      </c>
      <c r="O5" s="17">
        <f>N5/M5*10</f>
        <v>12</v>
      </c>
      <c r="P5" s="16">
        <v>0</v>
      </c>
      <c r="Q5" s="16">
        <v>0</v>
      </c>
      <c r="R5" s="17" t="e">
        <f>Q5/P5*10</f>
        <v>#DIV/0!</v>
      </c>
      <c r="S5" s="16">
        <v>0</v>
      </c>
      <c r="T5" s="16">
        <v>0</v>
      </c>
      <c r="U5" s="17" t="e">
        <f>T5/S5*10</f>
        <v>#DIV/0!</v>
      </c>
      <c r="V5" s="16">
        <f>P5+S5</f>
        <v>0</v>
      </c>
      <c r="W5" s="16">
        <f>Q5+T5</f>
        <v>0</v>
      </c>
      <c r="X5" s="17" t="e">
        <f>W5/V5*10</f>
        <v>#DIV/0!</v>
      </c>
      <c r="Y5" s="15"/>
    </row>
    <row r="6" spans="1:25" ht="15.75" x14ac:dyDescent="0.25">
      <c r="A6" s="16" t="s">
        <v>43</v>
      </c>
      <c r="B6" s="16">
        <f t="shared" ref="B6:B11" si="0">F6/D6*10</f>
        <v>13.821428571428573</v>
      </c>
      <c r="C6" s="16">
        <v>138</v>
      </c>
      <c r="D6" s="16">
        <f t="shared" ref="D6:D13" si="1">G6+J6+M6+P6+V6</f>
        <v>56</v>
      </c>
      <c r="E6" s="16">
        <f t="shared" ref="E6:E13" si="2">D6/C6*100</f>
        <v>40.579710144927539</v>
      </c>
      <c r="F6" s="16">
        <f t="shared" ref="F6:F13" si="3">H6+K6+N6+Q6+T6+W6</f>
        <v>77.400000000000006</v>
      </c>
      <c r="G6" s="24">
        <v>51</v>
      </c>
      <c r="H6" s="16">
        <v>71.400000000000006</v>
      </c>
      <c r="I6" s="17">
        <f t="shared" ref="I6:I14" si="4">H6/G6*10</f>
        <v>14.000000000000002</v>
      </c>
      <c r="J6" s="27"/>
      <c r="K6" s="16">
        <v>0</v>
      </c>
      <c r="L6" s="17" t="e">
        <f t="shared" ref="L6:L14" si="5">K6/J6*10</f>
        <v>#DIV/0!</v>
      </c>
      <c r="M6" s="27">
        <v>5</v>
      </c>
      <c r="N6" s="16">
        <v>6</v>
      </c>
      <c r="O6" s="17">
        <f t="shared" ref="O6:O14" si="6">N6/M6*10</f>
        <v>12</v>
      </c>
      <c r="P6" s="16">
        <v>0</v>
      </c>
      <c r="Q6" s="16">
        <v>0</v>
      </c>
      <c r="R6" s="17" t="e">
        <f t="shared" ref="R6:R14" si="7">Q6/P6*10</f>
        <v>#DIV/0!</v>
      </c>
      <c r="S6" s="16">
        <v>0</v>
      </c>
      <c r="T6" s="16">
        <v>0</v>
      </c>
      <c r="U6" s="17" t="e">
        <f t="shared" ref="U6:U14" si="8">T6/S6*10</f>
        <v>#DIV/0!</v>
      </c>
      <c r="V6" s="16">
        <f t="shared" ref="V6:W10" si="9">P6+S6</f>
        <v>0</v>
      </c>
      <c r="W6" s="16">
        <f t="shared" si="9"/>
        <v>0</v>
      </c>
      <c r="X6" s="17" t="e">
        <f t="shared" ref="X6:X12" si="10">W6/V6*10</f>
        <v>#DIV/0!</v>
      </c>
      <c r="Y6" s="15" t="s">
        <v>68</v>
      </c>
    </row>
    <row r="7" spans="1:25" ht="15.75" x14ac:dyDescent="0.25">
      <c r="A7" s="16" t="s">
        <v>44</v>
      </c>
      <c r="B7" s="16">
        <f t="shared" si="0"/>
        <v>11.166666666666668</v>
      </c>
      <c r="C7" s="16">
        <v>36</v>
      </c>
      <c r="D7" s="16">
        <f t="shared" si="1"/>
        <v>36</v>
      </c>
      <c r="E7" s="18">
        <f t="shared" si="2"/>
        <v>100</v>
      </c>
      <c r="F7" s="16">
        <f t="shared" si="3"/>
        <v>40.200000000000003</v>
      </c>
      <c r="G7" s="24">
        <v>21</v>
      </c>
      <c r="H7" s="16">
        <v>25.2</v>
      </c>
      <c r="I7" s="17">
        <f t="shared" si="4"/>
        <v>12</v>
      </c>
      <c r="J7" s="16"/>
      <c r="K7" s="16"/>
      <c r="L7" s="17" t="e">
        <f t="shared" si="5"/>
        <v>#DIV/0!</v>
      </c>
      <c r="M7" s="24">
        <v>15</v>
      </c>
      <c r="N7" s="16">
        <v>15</v>
      </c>
      <c r="O7" s="17">
        <f t="shared" si="6"/>
        <v>10</v>
      </c>
      <c r="P7" s="16">
        <v>0</v>
      </c>
      <c r="Q7" s="16">
        <v>0</v>
      </c>
      <c r="R7" s="17" t="e">
        <f t="shared" si="7"/>
        <v>#DIV/0!</v>
      </c>
      <c r="S7" s="16">
        <v>0</v>
      </c>
      <c r="T7" s="16">
        <v>0</v>
      </c>
      <c r="U7" s="17" t="e">
        <f t="shared" si="8"/>
        <v>#DIV/0!</v>
      </c>
      <c r="V7" s="16"/>
      <c r="W7" s="16"/>
      <c r="X7" s="17" t="e">
        <f t="shared" si="10"/>
        <v>#DIV/0!</v>
      </c>
      <c r="Y7" s="15"/>
    </row>
    <row r="8" spans="1:25" ht="15.75" x14ac:dyDescent="0.25">
      <c r="A8" s="16" t="s">
        <v>47</v>
      </c>
      <c r="B8" s="16">
        <f t="shared" si="0"/>
        <v>14.355191256830599</v>
      </c>
      <c r="C8" s="16">
        <v>366</v>
      </c>
      <c r="D8" s="16">
        <f t="shared" si="1"/>
        <v>366</v>
      </c>
      <c r="E8" s="16">
        <f t="shared" si="2"/>
        <v>100</v>
      </c>
      <c r="F8" s="16">
        <f t="shared" si="3"/>
        <v>525.4</v>
      </c>
      <c r="G8" s="24">
        <v>236</v>
      </c>
      <c r="H8" s="16">
        <v>330.4</v>
      </c>
      <c r="I8" s="17">
        <f t="shared" si="4"/>
        <v>14</v>
      </c>
      <c r="J8" s="16"/>
      <c r="K8" s="16">
        <v>0</v>
      </c>
      <c r="L8" s="17" t="e">
        <f t="shared" si="5"/>
        <v>#DIV/0!</v>
      </c>
      <c r="M8" s="24">
        <v>130</v>
      </c>
      <c r="N8" s="16">
        <v>195</v>
      </c>
      <c r="O8" s="17">
        <f t="shared" si="6"/>
        <v>15</v>
      </c>
      <c r="P8" s="16">
        <v>0</v>
      </c>
      <c r="Q8" s="16">
        <v>0</v>
      </c>
      <c r="R8" s="17" t="e">
        <f t="shared" si="7"/>
        <v>#DIV/0!</v>
      </c>
      <c r="S8" s="16">
        <v>0</v>
      </c>
      <c r="T8" s="16">
        <v>0</v>
      </c>
      <c r="U8" s="17" t="e">
        <f t="shared" si="8"/>
        <v>#DIV/0!</v>
      </c>
      <c r="V8" s="16">
        <f t="shared" si="9"/>
        <v>0</v>
      </c>
      <c r="W8" s="16">
        <f t="shared" si="9"/>
        <v>0</v>
      </c>
      <c r="X8" s="17" t="e">
        <f t="shared" si="10"/>
        <v>#DIV/0!</v>
      </c>
      <c r="Y8" s="15"/>
    </row>
    <row r="9" spans="1:25" ht="15.75" x14ac:dyDescent="0.25">
      <c r="A9" s="16" t="s">
        <v>46</v>
      </c>
      <c r="B9" s="16">
        <f t="shared" si="0"/>
        <v>12</v>
      </c>
      <c r="C9" s="16">
        <v>50</v>
      </c>
      <c r="D9" s="16">
        <f t="shared" si="1"/>
        <v>25</v>
      </c>
      <c r="E9" s="16">
        <f t="shared" si="2"/>
        <v>50</v>
      </c>
      <c r="F9" s="16">
        <f t="shared" si="3"/>
        <v>30</v>
      </c>
      <c r="G9" s="24">
        <v>25</v>
      </c>
      <c r="H9" s="16">
        <v>30</v>
      </c>
      <c r="I9" s="17">
        <f t="shared" si="4"/>
        <v>12</v>
      </c>
      <c r="J9" s="16"/>
      <c r="K9" s="16">
        <v>0</v>
      </c>
      <c r="L9" s="17" t="e">
        <f t="shared" si="5"/>
        <v>#DIV/0!</v>
      </c>
      <c r="M9" s="27">
        <v>0</v>
      </c>
      <c r="N9" s="16">
        <v>0</v>
      </c>
      <c r="O9" s="17" t="e">
        <f t="shared" si="6"/>
        <v>#DIV/0!</v>
      </c>
      <c r="P9" s="16">
        <v>0</v>
      </c>
      <c r="Q9" s="16">
        <v>0</v>
      </c>
      <c r="R9" s="17" t="e">
        <f t="shared" si="7"/>
        <v>#DIV/0!</v>
      </c>
      <c r="S9" s="16">
        <v>0</v>
      </c>
      <c r="T9" s="16">
        <v>0</v>
      </c>
      <c r="U9" s="17" t="e">
        <f t="shared" si="8"/>
        <v>#DIV/0!</v>
      </c>
      <c r="V9" s="16">
        <f t="shared" si="9"/>
        <v>0</v>
      </c>
      <c r="W9" s="16">
        <f t="shared" si="9"/>
        <v>0</v>
      </c>
      <c r="X9" s="17" t="e">
        <f t="shared" si="10"/>
        <v>#DIV/0!</v>
      </c>
      <c r="Y9" s="15"/>
    </row>
    <row r="10" spans="1:25" ht="15.75" x14ac:dyDescent="0.25">
      <c r="A10" s="16" t="s">
        <v>45</v>
      </c>
      <c r="B10" s="16">
        <f t="shared" si="0"/>
        <v>20.068965517241381</v>
      </c>
      <c r="C10" s="16">
        <v>58</v>
      </c>
      <c r="D10" s="16">
        <f t="shared" si="1"/>
        <v>58</v>
      </c>
      <c r="E10" s="16">
        <f t="shared" si="2"/>
        <v>100</v>
      </c>
      <c r="F10" s="16">
        <f t="shared" si="3"/>
        <v>116.4</v>
      </c>
      <c r="G10" s="24">
        <v>14</v>
      </c>
      <c r="H10" s="16">
        <v>28</v>
      </c>
      <c r="I10" s="17">
        <f t="shared" si="4"/>
        <v>20</v>
      </c>
      <c r="J10" s="24">
        <v>12</v>
      </c>
      <c r="K10" s="16">
        <v>18</v>
      </c>
      <c r="L10" s="17">
        <f t="shared" si="5"/>
        <v>15</v>
      </c>
      <c r="M10" s="24">
        <v>32</v>
      </c>
      <c r="N10" s="16">
        <v>70.400000000000006</v>
      </c>
      <c r="O10" s="17">
        <f t="shared" si="6"/>
        <v>22</v>
      </c>
      <c r="P10" s="16">
        <v>0</v>
      </c>
      <c r="Q10" s="16">
        <v>0</v>
      </c>
      <c r="R10" s="17" t="e">
        <f t="shared" si="7"/>
        <v>#DIV/0!</v>
      </c>
      <c r="S10" s="16">
        <v>0</v>
      </c>
      <c r="T10" s="16">
        <v>0</v>
      </c>
      <c r="U10" s="17" t="e">
        <f t="shared" si="8"/>
        <v>#DIV/0!</v>
      </c>
      <c r="V10" s="16">
        <f t="shared" si="9"/>
        <v>0</v>
      </c>
      <c r="W10" s="16">
        <f t="shared" si="9"/>
        <v>0</v>
      </c>
      <c r="X10" s="17" t="e">
        <f t="shared" si="10"/>
        <v>#DIV/0!</v>
      </c>
      <c r="Y10" s="15"/>
    </row>
    <row r="11" spans="1:25" ht="15.75" x14ac:dyDescent="0.25">
      <c r="A11" s="16" t="s">
        <v>48</v>
      </c>
      <c r="B11" s="16">
        <f t="shared" si="0"/>
        <v>10.5</v>
      </c>
      <c r="C11" s="16">
        <v>20</v>
      </c>
      <c r="D11" s="16">
        <f t="shared" si="1"/>
        <v>20</v>
      </c>
      <c r="E11" s="18">
        <f t="shared" si="2"/>
        <v>100</v>
      </c>
      <c r="F11" s="16">
        <f t="shared" si="3"/>
        <v>21</v>
      </c>
      <c r="G11" s="24">
        <v>10</v>
      </c>
      <c r="H11" s="16">
        <v>12</v>
      </c>
      <c r="I11" s="17">
        <f t="shared" si="4"/>
        <v>12</v>
      </c>
      <c r="J11" s="24">
        <v>10</v>
      </c>
      <c r="K11" s="16">
        <v>9</v>
      </c>
      <c r="L11" s="17">
        <f t="shared" si="5"/>
        <v>9</v>
      </c>
      <c r="M11" s="16"/>
      <c r="N11" s="16"/>
      <c r="O11" s="17" t="e">
        <f t="shared" si="6"/>
        <v>#DIV/0!</v>
      </c>
      <c r="P11" s="16">
        <v>0</v>
      </c>
      <c r="Q11" s="16">
        <v>0</v>
      </c>
      <c r="R11" s="17" t="e">
        <f t="shared" si="7"/>
        <v>#DIV/0!</v>
      </c>
      <c r="S11" s="16">
        <v>0</v>
      </c>
      <c r="T11" s="16">
        <v>0</v>
      </c>
      <c r="U11" s="17" t="e">
        <f t="shared" si="8"/>
        <v>#DIV/0!</v>
      </c>
      <c r="V11" s="16"/>
      <c r="W11" s="16"/>
      <c r="X11" s="17" t="e">
        <f t="shared" si="10"/>
        <v>#DIV/0!</v>
      </c>
      <c r="Y11" s="15"/>
    </row>
    <row r="12" spans="1:25" ht="15.75" x14ac:dyDescent="0.25">
      <c r="A12" s="16" t="s">
        <v>49</v>
      </c>
      <c r="B12" s="16"/>
      <c r="C12" s="16">
        <v>20</v>
      </c>
      <c r="D12" s="16">
        <f t="shared" si="1"/>
        <v>20</v>
      </c>
      <c r="E12" s="18">
        <f t="shared" si="2"/>
        <v>100</v>
      </c>
      <c r="F12" s="16">
        <f t="shared" si="3"/>
        <v>30</v>
      </c>
      <c r="G12" s="24">
        <v>5</v>
      </c>
      <c r="H12" s="16">
        <v>7.5</v>
      </c>
      <c r="I12" s="17">
        <f t="shared" si="4"/>
        <v>15</v>
      </c>
      <c r="J12" s="24">
        <v>10</v>
      </c>
      <c r="K12" s="16">
        <v>15</v>
      </c>
      <c r="L12" s="17">
        <f t="shared" si="5"/>
        <v>15</v>
      </c>
      <c r="M12" s="24">
        <v>5</v>
      </c>
      <c r="N12" s="16">
        <v>7.5</v>
      </c>
      <c r="O12" s="17">
        <f t="shared" si="6"/>
        <v>15</v>
      </c>
      <c r="P12" s="16"/>
      <c r="Q12" s="16"/>
      <c r="R12" s="17" t="e">
        <f t="shared" si="7"/>
        <v>#DIV/0!</v>
      </c>
      <c r="S12" s="16"/>
      <c r="T12" s="16"/>
      <c r="U12" s="17" t="e">
        <f t="shared" si="8"/>
        <v>#DIV/0!</v>
      </c>
      <c r="V12" s="16"/>
      <c r="W12" s="16"/>
      <c r="X12" s="17" t="e">
        <f t="shared" si="10"/>
        <v>#DIV/0!</v>
      </c>
      <c r="Y12" s="15" t="s">
        <v>69</v>
      </c>
    </row>
    <row r="13" spans="1:25" ht="15.75" x14ac:dyDescent="0.25">
      <c r="A13" s="16" t="s">
        <v>50</v>
      </c>
      <c r="B13" s="16"/>
      <c r="C13" s="16">
        <v>42</v>
      </c>
      <c r="D13" s="16">
        <f t="shared" si="1"/>
        <v>0</v>
      </c>
      <c r="E13" s="18">
        <f t="shared" si="2"/>
        <v>0</v>
      </c>
      <c r="F13" s="16">
        <f t="shared" si="3"/>
        <v>0</v>
      </c>
      <c r="G13" s="16"/>
      <c r="H13" s="16"/>
      <c r="I13" s="17"/>
      <c r="J13" s="16"/>
      <c r="K13" s="16"/>
      <c r="L13" s="17"/>
      <c r="M13" s="16"/>
      <c r="N13" s="16"/>
      <c r="O13" s="17"/>
      <c r="P13" s="16"/>
      <c r="Q13" s="16"/>
      <c r="R13" s="17"/>
      <c r="S13" s="16"/>
      <c r="T13" s="16"/>
      <c r="U13" s="17"/>
      <c r="V13" s="16"/>
      <c r="W13" s="16"/>
      <c r="X13" s="17"/>
      <c r="Y13" s="15"/>
    </row>
    <row r="14" spans="1:25" ht="15.75" x14ac:dyDescent="0.25">
      <c r="A14" s="19" t="s">
        <v>60</v>
      </c>
      <c r="B14" s="19">
        <f>F14/D14*10</f>
        <v>14.269413629160063</v>
      </c>
      <c r="C14" s="19">
        <f>SUM(C5:C13)</f>
        <v>780</v>
      </c>
      <c r="D14" s="19">
        <f>SUM(D5:D13)</f>
        <v>631</v>
      </c>
      <c r="E14" s="20">
        <f>D14/C14*100</f>
        <v>80.897435897435898</v>
      </c>
      <c r="F14" s="19">
        <f>SUM(F5:F13)</f>
        <v>900.4</v>
      </c>
      <c r="G14" s="19">
        <f>SUM(G5:G13)</f>
        <v>397</v>
      </c>
      <c r="H14" s="19">
        <f>SUM(H5:H13)</f>
        <v>546.5</v>
      </c>
      <c r="I14" s="21">
        <f t="shared" si="4"/>
        <v>13.765743073047858</v>
      </c>
      <c r="J14" s="19">
        <f>SUM(J5:J13)</f>
        <v>32</v>
      </c>
      <c r="K14" s="19">
        <f>SUM(K5:K13)</f>
        <v>42</v>
      </c>
      <c r="L14" s="21">
        <f t="shared" si="5"/>
        <v>13.125</v>
      </c>
      <c r="M14" s="19">
        <f>SUM(M5:M13)</f>
        <v>202</v>
      </c>
      <c r="N14" s="19">
        <f>SUM(N5:N13)</f>
        <v>311.89999999999998</v>
      </c>
      <c r="O14" s="21">
        <f t="shared" si="6"/>
        <v>15.440594059405939</v>
      </c>
      <c r="P14" s="19">
        <f>P5+P6+P7+P8+P9+P10+P11</f>
        <v>0</v>
      </c>
      <c r="Q14" s="19">
        <f>Q5+Q6+Q7+Q8+Q9+Q10+Q11</f>
        <v>0</v>
      </c>
      <c r="R14" s="21" t="e">
        <f t="shared" si="7"/>
        <v>#DIV/0!</v>
      </c>
      <c r="S14" s="19">
        <f>S5+S6+S7+S8+S9+S10+S11</f>
        <v>0</v>
      </c>
      <c r="T14" s="19">
        <f>T5+T6+T7+T8+T9+T10+T11</f>
        <v>0</v>
      </c>
      <c r="U14" s="21" t="e">
        <f t="shared" si="8"/>
        <v>#DIV/0!</v>
      </c>
      <c r="V14" s="19">
        <f>V5+V6+V7+V8+V9+V10+V11</f>
        <v>0</v>
      </c>
      <c r="W14" s="19">
        <f>W5+W6+W7+W8+W9+W10+W11</f>
        <v>0</v>
      </c>
      <c r="X14" s="21" t="e">
        <f>W14/V14*10</f>
        <v>#DIV/0!</v>
      </c>
      <c r="Y14" s="15"/>
    </row>
    <row r="15" spans="1:25" ht="15.75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2"/>
      <c r="W15" s="22"/>
      <c r="X15" s="22"/>
      <c r="Y15" s="15"/>
    </row>
    <row r="16" spans="1:25" ht="15.75" x14ac:dyDescent="0.25">
      <c r="A16" s="64"/>
      <c r="B16" s="64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15"/>
    </row>
    <row r="17" spans="1:25" ht="23.25" customHeight="1" x14ac:dyDescent="0.25">
      <c r="A17" s="66" t="s">
        <v>0</v>
      </c>
      <c r="B17" s="67"/>
      <c r="C17" s="66"/>
      <c r="D17" s="66"/>
      <c r="E17" s="66"/>
      <c r="F17" s="66"/>
      <c r="G17" s="66"/>
      <c r="H17" s="66"/>
      <c r="I17" s="66" t="s">
        <v>27</v>
      </c>
      <c r="J17" s="66" t="s">
        <v>39</v>
      </c>
      <c r="K17" s="66"/>
      <c r="L17" s="66"/>
      <c r="M17" s="66"/>
      <c r="N17" s="66" t="s">
        <v>38</v>
      </c>
      <c r="O17" s="66"/>
      <c r="P17" s="66"/>
      <c r="Q17" s="66"/>
      <c r="R17" s="66"/>
      <c r="S17" s="66"/>
      <c r="T17" s="66"/>
      <c r="U17" s="66"/>
      <c r="V17" s="66"/>
      <c r="W17" s="66"/>
      <c r="X17" s="66" t="s">
        <v>41</v>
      </c>
      <c r="Y17" s="15"/>
    </row>
    <row r="18" spans="1:25" ht="25.5" customHeight="1" x14ac:dyDescent="0.25">
      <c r="A18" s="66"/>
      <c r="B18" s="67"/>
      <c r="C18" s="68" t="s">
        <v>51</v>
      </c>
      <c r="D18" s="69"/>
      <c r="E18" s="69"/>
      <c r="F18" s="70"/>
      <c r="G18" s="23"/>
      <c r="H18" s="23"/>
      <c r="I18" s="67"/>
      <c r="J18" s="66" t="s">
        <v>28</v>
      </c>
      <c r="K18" s="66" t="s">
        <v>25</v>
      </c>
      <c r="L18" s="66" t="s">
        <v>30</v>
      </c>
      <c r="M18" s="66" t="s">
        <v>29</v>
      </c>
      <c r="N18" s="66" t="s">
        <v>32</v>
      </c>
      <c r="O18" s="66" t="s">
        <v>33</v>
      </c>
      <c r="P18" s="66" t="s">
        <v>4</v>
      </c>
      <c r="Q18" s="66" t="s">
        <v>9</v>
      </c>
      <c r="R18" s="66" t="s">
        <v>10</v>
      </c>
      <c r="S18" s="66" t="s">
        <v>11</v>
      </c>
      <c r="T18" s="66" t="s">
        <v>12</v>
      </c>
      <c r="U18" s="66" t="s">
        <v>34</v>
      </c>
      <c r="V18" s="66" t="s">
        <v>35</v>
      </c>
      <c r="W18" s="66" t="s">
        <v>36</v>
      </c>
      <c r="X18" s="66"/>
      <c r="Y18" s="15"/>
    </row>
    <row r="19" spans="1:25" ht="74.25" customHeight="1" x14ac:dyDescent="0.25">
      <c r="A19" s="66"/>
      <c r="B19" s="67"/>
      <c r="C19" s="14" t="s">
        <v>53</v>
      </c>
      <c r="D19" s="14" t="s">
        <v>54</v>
      </c>
      <c r="E19" s="14" t="s">
        <v>55</v>
      </c>
      <c r="F19" s="14" t="s">
        <v>6</v>
      </c>
      <c r="G19" s="14" t="s">
        <v>13</v>
      </c>
      <c r="H19" s="14" t="s">
        <v>6</v>
      </c>
      <c r="I19" s="67"/>
      <c r="J19" s="71"/>
      <c r="K19" s="71"/>
      <c r="L19" s="71"/>
      <c r="M19" s="71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15"/>
    </row>
    <row r="20" spans="1:25" ht="15.75" x14ac:dyDescent="0.25">
      <c r="A20" s="64" t="s">
        <v>52</v>
      </c>
      <c r="B20" s="64"/>
      <c r="C20" s="16">
        <v>1</v>
      </c>
      <c r="D20" s="24">
        <v>1</v>
      </c>
      <c r="E20" s="26">
        <v>15</v>
      </c>
      <c r="F20" s="16">
        <f>E20/D20*10</f>
        <v>150</v>
      </c>
      <c r="G20" s="16">
        <v>0</v>
      </c>
      <c r="H20" s="17">
        <f>G20/F20*10</f>
        <v>0</v>
      </c>
      <c r="I20" s="14"/>
      <c r="J20" s="16">
        <f>K20+L20+M20</f>
        <v>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2"/>
      <c r="W20" s="22"/>
      <c r="X20" s="16"/>
      <c r="Y20" s="15"/>
    </row>
    <row r="21" spans="1:25" ht="15.75" x14ac:dyDescent="0.25">
      <c r="A21" s="64" t="s">
        <v>44</v>
      </c>
      <c r="B21" s="64"/>
      <c r="C21" s="16">
        <v>1.7</v>
      </c>
      <c r="D21" s="24">
        <v>1</v>
      </c>
      <c r="E21" s="17">
        <v>0.5</v>
      </c>
      <c r="F21" s="17">
        <f t="shared" ref="F21:F27" si="11">E21/D21*10</f>
        <v>5</v>
      </c>
      <c r="G21" s="16">
        <v>0</v>
      </c>
      <c r="H21" s="17">
        <f t="shared" ref="H21:H27" si="12">G21/F21*10</f>
        <v>0</v>
      </c>
      <c r="I21" s="16"/>
      <c r="J21" s="16">
        <f t="shared" ref="J21:J26" si="13">K21+L21+M21</f>
        <v>0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2"/>
      <c r="W21" s="22"/>
      <c r="X21" s="16"/>
      <c r="Y21" s="15"/>
    </row>
    <row r="22" spans="1:25" ht="15.75" x14ac:dyDescent="0.25">
      <c r="A22" s="64" t="s">
        <v>49</v>
      </c>
      <c r="B22" s="64"/>
      <c r="C22" s="16">
        <v>5</v>
      </c>
      <c r="D22" s="24">
        <v>5</v>
      </c>
      <c r="E22" s="17">
        <v>7</v>
      </c>
      <c r="F22" s="16">
        <f t="shared" si="11"/>
        <v>14</v>
      </c>
      <c r="G22" s="16">
        <v>0</v>
      </c>
      <c r="H22" s="17">
        <f t="shared" si="12"/>
        <v>0</v>
      </c>
      <c r="I22" s="16"/>
      <c r="J22" s="16">
        <f t="shared" si="13"/>
        <v>0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2"/>
      <c r="W22" s="22"/>
      <c r="X22" s="16"/>
      <c r="Y22" s="15"/>
    </row>
    <row r="23" spans="1:25" ht="15.75" x14ac:dyDescent="0.25">
      <c r="A23" s="64" t="s">
        <v>56</v>
      </c>
      <c r="B23" s="64"/>
      <c r="C23" s="16">
        <v>3</v>
      </c>
      <c r="D23" s="24">
        <v>3</v>
      </c>
      <c r="E23" s="17">
        <v>36</v>
      </c>
      <c r="F23" s="16">
        <f t="shared" si="11"/>
        <v>120</v>
      </c>
      <c r="G23" s="16">
        <v>0</v>
      </c>
      <c r="H23" s="17">
        <f t="shared" si="12"/>
        <v>0</v>
      </c>
      <c r="I23" s="16"/>
      <c r="J23" s="16">
        <f t="shared" si="13"/>
        <v>0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2"/>
      <c r="W23" s="22"/>
      <c r="X23" s="16"/>
      <c r="Y23" s="15"/>
    </row>
    <row r="24" spans="1:25" ht="15.75" x14ac:dyDescent="0.25">
      <c r="A24" s="64" t="s">
        <v>57</v>
      </c>
      <c r="B24" s="64"/>
      <c r="C24" s="16">
        <v>8</v>
      </c>
      <c r="D24" s="16">
        <v>4</v>
      </c>
      <c r="E24" s="17">
        <v>40</v>
      </c>
      <c r="F24" s="16">
        <f t="shared" si="11"/>
        <v>100</v>
      </c>
      <c r="G24" s="16">
        <v>0</v>
      </c>
      <c r="H24" s="17">
        <f t="shared" si="12"/>
        <v>0</v>
      </c>
      <c r="I24" s="16"/>
      <c r="J24" s="16">
        <f t="shared" si="13"/>
        <v>0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2"/>
      <c r="W24" s="22"/>
      <c r="X24" s="16"/>
      <c r="Y24" s="15"/>
    </row>
    <row r="25" spans="1:25" ht="15.75" x14ac:dyDescent="0.25">
      <c r="A25" s="64" t="s">
        <v>58</v>
      </c>
      <c r="B25" s="64"/>
      <c r="C25" s="16">
        <v>3</v>
      </c>
      <c r="D25" s="24">
        <v>0.6</v>
      </c>
      <c r="E25" s="17">
        <v>15</v>
      </c>
      <c r="F25" s="16">
        <f t="shared" si="11"/>
        <v>250</v>
      </c>
      <c r="G25" s="16">
        <v>0</v>
      </c>
      <c r="H25" s="17">
        <f t="shared" si="12"/>
        <v>0</v>
      </c>
      <c r="I25" s="16"/>
      <c r="J25" s="16">
        <f t="shared" si="13"/>
        <v>0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2"/>
      <c r="W25" s="22"/>
      <c r="X25" s="16"/>
      <c r="Y25" s="15"/>
    </row>
    <row r="26" spans="1:25" ht="15.75" x14ac:dyDescent="0.25">
      <c r="A26" s="64" t="s">
        <v>59</v>
      </c>
      <c r="B26" s="64"/>
      <c r="C26" s="16">
        <v>7.5</v>
      </c>
      <c r="D26" s="24">
        <v>7.5</v>
      </c>
      <c r="E26" s="17">
        <v>140</v>
      </c>
      <c r="F26" s="17">
        <f t="shared" si="11"/>
        <v>186.66666666666669</v>
      </c>
      <c r="G26" s="16">
        <v>0</v>
      </c>
      <c r="H26" s="17">
        <f t="shared" si="12"/>
        <v>0</v>
      </c>
      <c r="I26" s="16"/>
      <c r="J26" s="16">
        <f t="shared" si="13"/>
        <v>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2"/>
      <c r="W26" s="22"/>
      <c r="X26" s="16"/>
      <c r="Y26" s="15"/>
    </row>
    <row r="27" spans="1:25" ht="15.75" x14ac:dyDescent="0.25">
      <c r="A27" s="65" t="s">
        <v>60</v>
      </c>
      <c r="B27" s="65"/>
      <c r="C27" s="19">
        <f>SUM(C20:C26)</f>
        <v>29.2</v>
      </c>
      <c r="D27" s="19">
        <f>SUM(D20:D26)</f>
        <v>22.1</v>
      </c>
      <c r="E27" s="19">
        <f>SUM(E20:E26)</f>
        <v>253.5</v>
      </c>
      <c r="F27" s="21">
        <f t="shared" si="11"/>
        <v>114.70588235294117</v>
      </c>
      <c r="G27" s="19">
        <f>G20+G21+G22+G23+G24+G25+G26</f>
        <v>0</v>
      </c>
      <c r="H27" s="21">
        <f t="shared" si="12"/>
        <v>0</v>
      </c>
      <c r="I27" s="19">
        <f>I20+I21+I22+I23+I24+I25+I26</f>
        <v>0</v>
      </c>
      <c r="J27" s="16">
        <f>J20+J21+J22+J23+J24+J25+J26</f>
        <v>0</v>
      </c>
      <c r="K27" s="16"/>
      <c r="L27" s="16"/>
      <c r="M27" s="16"/>
      <c r="N27" s="19">
        <f>N20+N21+N22+N23+N24+N25+N26</f>
        <v>0</v>
      </c>
      <c r="O27" s="19">
        <f t="shared" ref="O27:X27" si="14">O20+O21+O22+O23+O24+O25+O26</f>
        <v>0</v>
      </c>
      <c r="P27" s="19">
        <f t="shared" si="14"/>
        <v>0</v>
      </c>
      <c r="Q27" s="19">
        <f t="shared" si="14"/>
        <v>0</v>
      </c>
      <c r="R27" s="19">
        <f t="shared" si="14"/>
        <v>0</v>
      </c>
      <c r="S27" s="19">
        <f t="shared" si="14"/>
        <v>0</v>
      </c>
      <c r="T27" s="19">
        <f t="shared" si="14"/>
        <v>0</v>
      </c>
      <c r="U27" s="19">
        <f t="shared" si="14"/>
        <v>0</v>
      </c>
      <c r="V27" s="19">
        <f t="shared" si="14"/>
        <v>0</v>
      </c>
      <c r="W27" s="19">
        <f t="shared" si="14"/>
        <v>0</v>
      </c>
      <c r="X27" s="19">
        <f t="shared" si="14"/>
        <v>0</v>
      </c>
      <c r="Y27" s="15"/>
    </row>
    <row r="28" spans="1:25" ht="15.75" x14ac:dyDescent="0.25">
      <c r="A28" s="62" t="s">
        <v>43</v>
      </c>
      <c r="B28" s="63"/>
      <c r="C28" s="19"/>
      <c r="D28" s="19"/>
      <c r="E28" s="19"/>
      <c r="F28" s="21"/>
      <c r="G28" s="19"/>
      <c r="H28" s="21"/>
      <c r="I28" s="19"/>
      <c r="J28" s="16"/>
      <c r="K28" s="16"/>
      <c r="L28" s="16"/>
      <c r="M28" s="16"/>
      <c r="N28" s="19"/>
      <c r="O28" s="19"/>
      <c r="P28" s="16">
        <v>20</v>
      </c>
      <c r="Q28" s="19"/>
      <c r="R28" s="19"/>
      <c r="S28" s="19"/>
      <c r="T28" s="19"/>
      <c r="U28" s="19"/>
      <c r="V28" s="19"/>
      <c r="W28" s="16">
        <v>12.5</v>
      </c>
      <c r="X28" s="19"/>
      <c r="Y28" s="15"/>
    </row>
    <row r="29" spans="1:25" ht="15.75" x14ac:dyDescent="0.25">
      <c r="A29" s="64" t="s">
        <v>47</v>
      </c>
      <c r="B29" s="6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>
        <v>50</v>
      </c>
      <c r="Q29" s="16"/>
      <c r="R29" s="16">
        <v>40</v>
      </c>
      <c r="S29" s="16"/>
      <c r="T29" s="16"/>
      <c r="U29" s="16"/>
      <c r="V29" s="22"/>
      <c r="W29" s="22">
        <v>30</v>
      </c>
      <c r="X29" s="22">
        <v>90</v>
      </c>
      <c r="Y29" s="15"/>
    </row>
    <row r="30" spans="1:25" ht="15.75" x14ac:dyDescent="0.25">
      <c r="A30" s="62" t="s">
        <v>46</v>
      </c>
      <c r="B30" s="6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2"/>
      <c r="W30" s="22">
        <v>10</v>
      </c>
      <c r="X30" s="22"/>
      <c r="Y30" s="15"/>
    </row>
    <row r="31" spans="1:25" ht="15.75" x14ac:dyDescent="0.25">
      <c r="A31" s="62" t="s">
        <v>49</v>
      </c>
      <c r="B31" s="63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>
        <v>1.5</v>
      </c>
      <c r="Q31" s="16">
        <v>1.5</v>
      </c>
      <c r="R31" s="16">
        <v>1</v>
      </c>
      <c r="S31" s="16"/>
      <c r="T31" s="16"/>
      <c r="U31" s="16"/>
      <c r="V31" s="22"/>
      <c r="W31" s="22"/>
      <c r="X31" s="22"/>
      <c r="Y31" s="15"/>
    </row>
    <row r="32" spans="1:25" ht="15.75" x14ac:dyDescent="0.25">
      <c r="A32" s="62" t="s">
        <v>45</v>
      </c>
      <c r="B32" s="6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2"/>
      <c r="W32" s="22">
        <v>20</v>
      </c>
      <c r="X32" s="22"/>
      <c r="Y32" s="15"/>
    </row>
    <row r="33" spans="1:25" ht="15.75" x14ac:dyDescent="0.25">
      <c r="A33" s="72" t="s">
        <v>64</v>
      </c>
      <c r="B33" s="7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9">
        <f>SUM(P28:P32)</f>
        <v>71.5</v>
      </c>
      <c r="Q33" s="19">
        <f t="shared" ref="Q33:X33" si="15">SUM(Q28:Q32)</f>
        <v>1.5</v>
      </c>
      <c r="R33" s="19">
        <f t="shared" si="15"/>
        <v>41</v>
      </c>
      <c r="S33" s="19">
        <f t="shared" si="15"/>
        <v>0</v>
      </c>
      <c r="T33" s="19">
        <f t="shared" si="15"/>
        <v>0</v>
      </c>
      <c r="U33" s="19">
        <f t="shared" si="15"/>
        <v>0</v>
      </c>
      <c r="V33" s="19">
        <f t="shared" si="15"/>
        <v>0</v>
      </c>
      <c r="W33" s="19">
        <f t="shared" si="15"/>
        <v>72.5</v>
      </c>
      <c r="X33" s="19">
        <f t="shared" si="15"/>
        <v>90</v>
      </c>
      <c r="Y33" s="15"/>
    </row>
    <row r="34" spans="1:2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5" ht="18.75" x14ac:dyDescent="0.3">
      <c r="A35" s="38" t="s">
        <v>65</v>
      </c>
      <c r="B35" s="38"/>
      <c r="C35" s="38"/>
      <c r="D35" s="38"/>
      <c r="E35" s="38"/>
      <c r="F35" s="38"/>
      <c r="G35" s="38"/>
      <c r="H35" s="38"/>
      <c r="I35" s="38"/>
      <c r="J35" s="3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5" ht="18.75" x14ac:dyDescent="0.3">
      <c r="A36" s="38"/>
      <c r="B36" s="38" t="s">
        <v>63</v>
      </c>
      <c r="C36" s="38"/>
      <c r="D36" s="38"/>
      <c r="E36" s="38"/>
      <c r="F36" s="38"/>
      <c r="G36" s="38"/>
      <c r="H36" s="38"/>
      <c r="I36" s="38"/>
      <c r="J36" s="3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5" ht="18.75" x14ac:dyDescent="0.3">
      <c r="A37" s="38"/>
      <c r="B37" s="38" t="s">
        <v>66</v>
      </c>
      <c r="C37" s="38"/>
      <c r="D37" s="38"/>
      <c r="E37" s="38"/>
      <c r="F37" s="38"/>
      <c r="G37" s="38"/>
      <c r="H37" s="38"/>
      <c r="I37" s="38"/>
      <c r="J37" s="3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5" ht="18.75" x14ac:dyDescent="0.3">
      <c r="A38" s="36"/>
      <c r="B38" s="37" t="s">
        <v>61</v>
      </c>
      <c r="C38" s="37"/>
      <c r="D38" s="36"/>
      <c r="E38" s="36"/>
      <c r="F38" s="36"/>
      <c r="G38" s="36"/>
      <c r="H38" s="36"/>
      <c r="I38" s="36"/>
      <c r="J38" s="3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5" ht="18.75" x14ac:dyDescent="0.3">
      <c r="A39" s="36"/>
      <c r="B39" s="25" t="s">
        <v>62</v>
      </c>
      <c r="C39" s="25"/>
      <c r="D39" s="36"/>
      <c r="E39" s="36"/>
      <c r="F39" s="36"/>
      <c r="G39" s="36"/>
      <c r="H39" s="36"/>
      <c r="I39" s="36"/>
      <c r="J39" s="3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5" ht="18.75" x14ac:dyDescent="0.3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</sheetData>
  <mergeCells count="51">
    <mergeCell ref="A32:B32"/>
    <mergeCell ref="A33:B33"/>
    <mergeCell ref="A16:X16"/>
    <mergeCell ref="A1:X1"/>
    <mergeCell ref="A2:A4"/>
    <mergeCell ref="B2:B4"/>
    <mergeCell ref="C2:E2"/>
    <mergeCell ref="F2:F4"/>
    <mergeCell ref="G2:X2"/>
    <mergeCell ref="C3:C4"/>
    <mergeCell ref="D3:D4"/>
    <mergeCell ref="E3:E4"/>
    <mergeCell ref="G3:I3"/>
    <mergeCell ref="J3:L3"/>
    <mergeCell ref="M3:O3"/>
    <mergeCell ref="P3:R3"/>
    <mergeCell ref="S3:U3"/>
    <mergeCell ref="V3:X3"/>
    <mergeCell ref="X17:X19"/>
    <mergeCell ref="J18:J19"/>
    <mergeCell ref="K18:K19"/>
    <mergeCell ref="V18:V19"/>
    <mergeCell ref="W18:W19"/>
    <mergeCell ref="L18:L19"/>
    <mergeCell ref="M18:M19"/>
    <mergeCell ref="N18:N19"/>
    <mergeCell ref="O18:O19"/>
    <mergeCell ref="P18:P19"/>
    <mergeCell ref="Q18:Q19"/>
    <mergeCell ref="S18:S19"/>
    <mergeCell ref="T18:T19"/>
    <mergeCell ref="U18:U19"/>
    <mergeCell ref="A25:B25"/>
    <mergeCell ref="R18:R19"/>
    <mergeCell ref="A20:B20"/>
    <mergeCell ref="A21:B21"/>
    <mergeCell ref="A22:B22"/>
    <mergeCell ref="A23:B23"/>
    <mergeCell ref="A24:B24"/>
    <mergeCell ref="A17:B19"/>
    <mergeCell ref="C17:H17"/>
    <mergeCell ref="I17:I19"/>
    <mergeCell ref="J17:M17"/>
    <mergeCell ref="N17:W17"/>
    <mergeCell ref="C18:F18"/>
    <mergeCell ref="A31:B31"/>
    <mergeCell ref="A30:B30"/>
    <mergeCell ref="A26:B26"/>
    <mergeCell ref="A27:B27"/>
    <mergeCell ref="A29:B29"/>
    <mergeCell ref="A28:B28"/>
  </mergeCells>
  <pageMargins left="0.7" right="0.7" top="0.75" bottom="0.75" header="0.3" footer="0.3"/>
  <pageSetup paperSize="9" scale="5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СХО и КФХ</vt:lpstr>
      <vt:lpstr>Лист3</vt:lpstr>
      <vt:lpstr>КФХ</vt:lpstr>
      <vt:lpstr>'СХО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2019-10-01T03:29:01Z</cp:lastPrinted>
  <dcterms:created xsi:type="dcterms:W3CDTF">2018-08-13T09:44:55Z</dcterms:created>
  <dcterms:modified xsi:type="dcterms:W3CDTF">2019-10-01T09:30:12Z</dcterms:modified>
</cp:coreProperties>
</file>