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'оригинал'!$A$1:$P$156</definedName>
  </definedNames>
  <calcPr fullCalcOnLoad="1"/>
</workbook>
</file>

<file path=xl/sharedStrings.xml><?xml version="1.0" encoding="utf-8"?>
<sst xmlns="http://schemas.openxmlformats.org/spreadsheetml/2006/main" count="256" uniqueCount="107">
  <si>
    <t>Краевой бюджет</t>
  </si>
  <si>
    <t>Характеристика</t>
  </si>
  <si>
    <t xml:space="preserve"> муниципальной программы "Развитие сферы культуры, </t>
  </si>
  <si>
    <t>ед.</t>
  </si>
  <si>
    <t>Всего:</t>
  </si>
  <si>
    <t xml:space="preserve">Число экспозиций (выставок) 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</si>
  <si>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</si>
  <si>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</si>
  <si>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>ед. изм.</t>
  </si>
  <si>
    <t>2020 год</t>
  </si>
  <si>
    <t xml:space="preserve">Наименование показателя </t>
  </si>
  <si>
    <t xml:space="preserve">Целевые показатели  муниципальной программы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</si>
  <si>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</si>
  <si>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</si>
  <si>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</si>
  <si>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>Показатель  1.1.1.</t>
  </si>
  <si>
    <t>Показатель 1.1.2.</t>
  </si>
  <si>
    <t>Показатель  1.2.1.</t>
  </si>
  <si>
    <t>Показатель 1.2.2.</t>
  </si>
  <si>
    <t>Показатель 1.3.1.</t>
  </si>
  <si>
    <t xml:space="preserve">Мероприятие 1.1.2. Комплектование книжного фонда библиотек </t>
  </si>
  <si>
    <t>Показатель 3.1.2.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</si>
  <si>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</si>
  <si>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</si>
  <si>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посещ.</t>
  </si>
  <si>
    <t xml:space="preserve">Объем фонда библиотечной системы </t>
  </si>
  <si>
    <t>чел.</t>
  </si>
  <si>
    <t>Количество  структурных подразделений учреждений культуры, улучшивших материально-техническую базу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</si>
  <si>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</si>
  <si>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</si>
  <si>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посещений муниципальных  библиотек</t>
  </si>
  <si>
    <t>Количество посещений муниципального музея</t>
  </si>
  <si>
    <t>Количество участников мероприятий в возрасте от 14 до 25 лет</t>
  </si>
  <si>
    <t>Показатель 1.3.2.</t>
  </si>
  <si>
    <t>Количество участников мероприятий за пределами района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</si>
  <si>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</si>
  <si>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</si>
  <si>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отремонтированных  структурных подразделений учреждений культуры </t>
  </si>
  <si>
    <t>Мероприятие 1.3.2. Участие в международных, всероссийских, краевых и межтерриториальных мероприятиях в области культуры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</si>
  <si>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</si>
  <si>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</si>
  <si>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Объем финансирования (тыс. руб.)</t>
  </si>
  <si>
    <t>2021 год</t>
  </si>
  <si>
    <t xml:space="preserve">2024 год </t>
  </si>
  <si>
    <t xml:space="preserve">2023 год </t>
  </si>
  <si>
    <t>2022 год</t>
  </si>
  <si>
    <t xml:space="preserve">Муниципальная программа "Развитие сферы культуры, молодежной политики и туризма" </t>
  </si>
  <si>
    <t>Подпрограмма 1 "Развитие культурного потенциала "</t>
  </si>
  <si>
    <t xml:space="preserve">Мероприятие  1.2.3. Установка системы видеонаблюдения в целях обеспечения сохранности музейного фонда </t>
  </si>
  <si>
    <t>Показатель 1.3.3.</t>
  </si>
  <si>
    <t>Мероприятие 1.3.3.Организация деятельности клубных формирований и формирований самодеятельного народного творчества</t>
  </si>
  <si>
    <t>Количество участников клубных формирований</t>
  </si>
  <si>
    <t>Основное мероприятие 1.4. Приведение в нормативное состояние учреждений культуры</t>
  </si>
  <si>
    <t>Подпрограмма 2 "Молодежная политика"</t>
  </si>
  <si>
    <t>Основное мероприятие 2.1. Вовлечение молодежи в общественную деятельность, создание системы продвижения инициативной и талантливой молодежи</t>
  </si>
  <si>
    <t>Подпрограмма 3 "Развитие туризма"</t>
  </si>
  <si>
    <t>Основное мероприятие 3.1. Формирование доступной и комфортной туристской среды</t>
  </si>
  <si>
    <t xml:space="preserve">Мероприятие 1.3.1. Организация и проведение культурно-массовых мероприятий </t>
  </si>
  <si>
    <t>Показатель 3.1.1.</t>
  </si>
  <si>
    <t>Основное мероприятие 3.2. Сохранение культурного наследия</t>
  </si>
  <si>
    <t>Мероприятие 3.2.1. Ремонт и содержание объектов культурного наследия</t>
  </si>
  <si>
    <t>Количество ОКН в удовлетворительном состоянии</t>
  </si>
  <si>
    <t>Мероприятие 3.2.2. Ведение реестра объектов культурного наследия</t>
  </si>
  <si>
    <t>Количество ОКН, занесенных в реестр</t>
  </si>
  <si>
    <t>Мероприятие 2.1.1. Организация и проведение мероприятий  по работе с молодежью</t>
  </si>
  <si>
    <t xml:space="preserve">Количество посещений платных культурно-массовых  мероприятий </t>
  </si>
  <si>
    <t>Количество мероприятий, освещенных в СМИ</t>
  </si>
  <si>
    <t>Мероприятие 3.1.1. Разработка туристского маршрута</t>
  </si>
  <si>
    <t>Показатель 3.2.1</t>
  </si>
  <si>
    <t>Показатель 3.2.2</t>
  </si>
  <si>
    <t>Основное мероприятие 1.5. Реализация федерального проекта "Культурная среда"</t>
  </si>
  <si>
    <t xml:space="preserve">Мероприятие 1.4.2.  Ремонт и капитальный ремонт зданий и сооружений учреждений культуры </t>
  </si>
  <si>
    <t>Показатель 1.4.1.</t>
  </si>
  <si>
    <t>Мероприятие 1.5.1. Реновация  учреждений отрасли культуры</t>
  </si>
  <si>
    <t>Показатель 1.6.1.</t>
  </si>
  <si>
    <t>Количество изготовленных информационных баннеров</t>
  </si>
  <si>
    <t>Количество отремонтированныхзданий и сооружений</t>
  </si>
  <si>
    <t>Показатель 1.7.1.</t>
  </si>
  <si>
    <t>Показатель  1.7.2.</t>
  </si>
  <si>
    <t>Количество работников обеспеченных путевками на санаторно-курортное лечение и оздоровление</t>
  </si>
  <si>
    <t>Количество выездов</t>
  </si>
  <si>
    <t>Показатель 2.1.1.</t>
  </si>
  <si>
    <t>Показатель  2.1.2</t>
  </si>
  <si>
    <t>Количество разработанных туристских маршрутов</t>
  </si>
  <si>
    <t>Количество созданных объектов туристской инфраструктуры</t>
  </si>
  <si>
    <t>Показатель 1.5.1</t>
  </si>
  <si>
    <t>Мероприятие 3.1.2. Создание объектов туристской инфраструктуры</t>
  </si>
  <si>
    <t>молодежной политики и туризма"</t>
  </si>
  <si>
    <t xml:space="preserve">Приложение к муниципальной программе "Развитие сферы культуры, молодежной политики и туризма" 
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</si>
  <si>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</si>
  <si>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</si>
  <si>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 xml:space="preserve">Местный бюджет </t>
  </si>
  <si>
    <t>Основное мероприятие 1.6. Информационное сопровождение учреждений культуры</t>
  </si>
  <si>
    <t>Мероприятие 1.6.1. Освещение мероприятий в средствах массовой информации</t>
  </si>
  <si>
    <t>Показатель  1.6.2.</t>
  </si>
  <si>
    <t>Мероприятие 1.6.2. Изготовление и размещение информационных баннеров</t>
  </si>
  <si>
    <t>Основное мероприятие 1.7. Кадры сферы культуры</t>
  </si>
  <si>
    <t>Мероприятие 1.7.2. Участие в семинарах, форумах, конференциях, фестивалях и  других мероприятиях в сфере культуры</t>
  </si>
  <si>
    <t>Администрация Верещагинского городского округа</t>
  </si>
  <si>
    <t>Показатель 1.3.4.</t>
  </si>
  <si>
    <t>Мероприятие 1.3.4. Организация и проведение мероприятий, посвященных празднованию 75-летия годовщины Победы в Великой Отечественной войне</t>
  </si>
  <si>
    <t>Количество проведенных мероприятий</t>
  </si>
  <si>
    <t>Мероприятие 1.4.1.  Обеспечение развития и укрепление материально технической базы домов культуры в населенных пунктах с числом жителей до 50 тысяч человек</t>
  </si>
  <si>
    <t>Мероприятие 1.7.1. Обеспечение работников муниципальных учреждений бюджетной сферы путевками на санаторно-курортное лечение и оздоровление</t>
  </si>
  <si>
    <t>Мероприятие 2.1.2. Предоставление выплат победителям конкурса «Будущее Верещагинского муниципального района» по обязательствам, принятым муниципальным образованием «Верещагинский муниципальный район Пермского края» до 2019 года включительно</t>
  </si>
  <si>
    <t>Количество победителей в конкуре "Будущее Верещагинского муниципального района"</t>
  </si>
  <si>
    <t>Приложение к постановлению администрации Верещагинского муниципального района                                                                        от 09.06.2020    №254-01-01-840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</si>
</sst>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176" fontId="51" fillId="33" borderId="10" xfId="0" applyNumberFormat="1" applyFont="1" applyFill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176" fontId="51" fillId="0" borderId="10" xfId="0" applyNumberFormat="1" applyFont="1" applyFill="1" applyBorder="1" applyAlignment="1">
      <alignment vertical="center" wrapText="1"/>
    </xf>
    <xf numFmtId="176" fontId="51" fillId="0" borderId="10" xfId="0" applyNumberFormat="1" applyFont="1" applyBorder="1" applyAlignment="1">
      <alignment horizontal="right" vertical="center" wrapText="1"/>
    </xf>
    <xf numFmtId="176" fontId="51" fillId="0" borderId="10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6" fontId="49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1" fontId="51" fillId="0" borderId="19" xfId="0" applyNumberFormat="1" applyFont="1" applyBorder="1" applyAlignment="1">
      <alignment horizontal="right" vertical="center"/>
    </xf>
    <xf numFmtId="179" fontId="58" fillId="0" borderId="16" xfId="57" applyNumberFormat="1" applyFont="1" applyFill="1" applyBorder="1" applyAlignment="1">
      <alignment horizontal="center" vertical="center"/>
    </xf>
    <xf numFmtId="9" fontId="58" fillId="0" borderId="16" xfId="57" applyFont="1" applyFill="1" applyBorder="1" applyAlignment="1">
      <alignment horizontal="center" vertical="center" wrapText="1"/>
    </xf>
    <xf numFmtId="179" fontId="58" fillId="0" borderId="16" xfId="57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vertical="center" wrapText="1"/>
    </xf>
    <xf numFmtId="3" fontId="51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176" fontId="31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vertical="center" wrapText="1"/>
    </xf>
    <xf numFmtId="0" fontId="51" fillId="11" borderId="10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vertical="center" wrapText="1"/>
    </xf>
    <xf numFmtId="176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176" fontId="51" fillId="0" borderId="16" xfId="0" applyNumberFormat="1" applyFont="1" applyFill="1" applyBorder="1" applyAlignment="1">
      <alignment horizontal="center" vertical="center" wrapText="1"/>
    </xf>
    <xf numFmtId="176" fontId="51" fillId="0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176" fontId="51" fillId="0" borderId="16" xfId="0" applyNumberFormat="1" applyFont="1" applyBorder="1" applyAlignment="1">
      <alignment horizontal="center" vertical="center" wrapText="1"/>
    </xf>
    <xf numFmtId="176" fontId="51" fillId="0" borderId="17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56"/>
  <sheetViews>
    <sheetView tabSelected="1" view="pageLayout" zoomScale="90" zoomScaleNormal="90" zoomScalePageLayoutView="90" workbookViewId="0" topLeftCell="A112">
      <selection activeCell="K2" sqref="K2:P2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0" bestFit="1" customWidth="1"/>
    <col min="4" max="4" width="10.7109375" style="38" customWidth="1"/>
    <col min="5" max="5" width="10.421875" style="61" customWidth="1"/>
    <col min="6" max="6" width="10.421875" style="80" customWidth="1"/>
    <col min="7" max="7" width="10.421875" style="10" customWidth="1"/>
    <col min="8" max="8" width="9.140625" style="10" customWidth="1"/>
    <col min="9" max="9" width="16.00390625" style="0" customWidth="1"/>
    <col min="10" max="10" width="10.140625" style="0" customWidth="1"/>
    <col min="11" max="11" width="8.8515625" style="0" customWidth="1"/>
    <col min="12" max="12" width="10.28125" style="40" customWidth="1"/>
    <col min="13" max="13" width="9.00390625" style="62" customWidth="1"/>
    <col min="14" max="14" width="9.140625" style="62" customWidth="1"/>
    <col min="16" max="16" width="9.00390625" style="0" customWidth="1"/>
  </cols>
  <sheetData>
    <row r="1" spans="11:17" ht="66" customHeight="1">
      <c r="K1" s="129" t="s">
        <v>106</v>
      </c>
      <c r="L1" s="129"/>
      <c r="M1" s="129"/>
      <c r="N1" s="129"/>
      <c r="O1" s="129"/>
      <c r="P1" s="129"/>
      <c r="Q1" s="129"/>
    </row>
    <row r="2" spans="11:16" ht="75" customHeight="1">
      <c r="K2" s="108" t="s">
        <v>88</v>
      </c>
      <c r="L2" s="108"/>
      <c r="M2" s="108"/>
      <c r="N2" s="108"/>
      <c r="O2" s="108"/>
      <c r="P2" s="108"/>
    </row>
    <row r="3" spans="1:16" ht="15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8.7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5" customHeight="1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 customHeight="1">
      <c r="A7" s="34"/>
      <c r="B7" s="34"/>
      <c r="C7" s="34"/>
      <c r="D7" s="39"/>
      <c r="E7" s="60"/>
      <c r="F7" s="81"/>
      <c r="G7" s="54"/>
      <c r="H7" s="34"/>
      <c r="I7" s="34"/>
      <c r="J7" s="34"/>
      <c r="K7" s="34"/>
      <c r="L7" s="39"/>
      <c r="M7" s="60"/>
      <c r="N7" s="68"/>
      <c r="O7" s="54"/>
      <c r="P7" s="34"/>
    </row>
    <row r="8" spans="1:16" ht="24" customHeight="1">
      <c r="A8" s="117" t="s">
        <v>28</v>
      </c>
      <c r="B8" s="117" t="s">
        <v>6</v>
      </c>
      <c r="C8" s="120" t="s">
        <v>41</v>
      </c>
      <c r="D8" s="113"/>
      <c r="E8" s="113"/>
      <c r="F8" s="113"/>
      <c r="G8" s="113"/>
      <c r="H8" s="114"/>
      <c r="I8" s="105" t="s">
        <v>11</v>
      </c>
      <c r="J8" s="105"/>
      <c r="K8" s="105"/>
      <c r="L8" s="105"/>
      <c r="M8" s="105"/>
      <c r="N8" s="105"/>
      <c r="O8" s="105"/>
      <c r="P8" s="105"/>
    </row>
    <row r="9" spans="1:16" ht="24.75" customHeight="1">
      <c r="A9" s="118"/>
      <c r="B9" s="118"/>
      <c r="C9" s="111" t="s">
        <v>4</v>
      </c>
      <c r="D9" s="113"/>
      <c r="E9" s="113"/>
      <c r="F9" s="113"/>
      <c r="G9" s="113"/>
      <c r="H9" s="114"/>
      <c r="I9" s="105" t="s">
        <v>10</v>
      </c>
      <c r="J9" s="105" t="s">
        <v>8</v>
      </c>
      <c r="K9" s="115" t="s">
        <v>89</v>
      </c>
      <c r="L9" s="105" t="s">
        <v>90</v>
      </c>
      <c r="M9" s="105"/>
      <c r="N9" s="105"/>
      <c r="O9" s="105"/>
      <c r="P9" s="105"/>
    </row>
    <row r="10" spans="1:16" ht="68.25" customHeight="1">
      <c r="A10" s="119"/>
      <c r="B10" s="119"/>
      <c r="C10" s="112"/>
      <c r="D10" s="65" t="s">
        <v>9</v>
      </c>
      <c r="E10" s="65" t="s">
        <v>42</v>
      </c>
      <c r="F10" s="70" t="s">
        <v>45</v>
      </c>
      <c r="G10" s="66" t="s">
        <v>44</v>
      </c>
      <c r="H10" s="66" t="s">
        <v>43</v>
      </c>
      <c r="I10" s="105"/>
      <c r="J10" s="105"/>
      <c r="K10" s="115"/>
      <c r="L10" s="42" t="s">
        <v>9</v>
      </c>
      <c r="M10" s="58" t="s">
        <v>42</v>
      </c>
      <c r="N10" s="66" t="s">
        <v>45</v>
      </c>
      <c r="O10" s="5" t="s">
        <v>44</v>
      </c>
      <c r="P10" s="5" t="s">
        <v>43</v>
      </c>
    </row>
    <row r="11" spans="1:16" s="7" customFormat="1" ht="11.25">
      <c r="A11" s="36">
        <v>1</v>
      </c>
      <c r="B11" s="36">
        <v>2</v>
      </c>
      <c r="C11" s="12">
        <v>3</v>
      </c>
      <c r="D11" s="44">
        <v>4</v>
      </c>
      <c r="E11" s="12">
        <v>5</v>
      </c>
      <c r="F11" s="44">
        <v>6</v>
      </c>
      <c r="G11" s="12">
        <v>7</v>
      </c>
      <c r="H11" s="12">
        <v>8</v>
      </c>
      <c r="I11" s="36">
        <v>9</v>
      </c>
      <c r="J11" s="36">
        <v>10</v>
      </c>
      <c r="K11" s="36">
        <v>11</v>
      </c>
      <c r="L11" s="43">
        <v>12</v>
      </c>
      <c r="M11" s="59">
        <v>13</v>
      </c>
      <c r="N11" s="6">
        <v>14</v>
      </c>
      <c r="O11" s="6">
        <v>15</v>
      </c>
      <c r="P11" s="6">
        <v>16</v>
      </c>
    </row>
    <row r="12" spans="1:16" ht="63.75" customHeight="1">
      <c r="A12" s="8" t="s">
        <v>46</v>
      </c>
      <c r="B12" s="117"/>
      <c r="C12" s="14">
        <f aca="true" t="shared" si="0" ref="C12:H12">C13+C14+C15</f>
        <v>324802.64499999996</v>
      </c>
      <c r="D12" s="14">
        <f t="shared" si="0"/>
        <v>66352.109</v>
      </c>
      <c r="E12" s="14">
        <f t="shared" si="0"/>
        <v>64516.609000000004</v>
      </c>
      <c r="F12" s="82">
        <f t="shared" si="0"/>
        <v>64900.709</v>
      </c>
      <c r="G12" s="14">
        <f t="shared" si="0"/>
        <v>64516.609000000004</v>
      </c>
      <c r="H12" s="14">
        <f t="shared" si="0"/>
        <v>64516.609000000004</v>
      </c>
      <c r="I12" s="8"/>
      <c r="J12" s="8"/>
      <c r="K12" s="8"/>
      <c r="L12" s="8"/>
      <c r="M12" s="8"/>
      <c r="N12" s="8"/>
      <c r="O12" s="8"/>
      <c r="P12" s="8"/>
    </row>
    <row r="13" spans="1:16" ht="13.5" customHeight="1">
      <c r="A13" s="15" t="s">
        <v>12</v>
      </c>
      <c r="B13" s="118"/>
      <c r="C13" s="55">
        <f>SUM(D13:H13)</f>
        <v>0</v>
      </c>
      <c r="D13" s="24">
        <f aca="true" t="shared" si="1" ref="D13:H15">SUM(D17+D114+D130)</f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35"/>
      <c r="J13" s="35"/>
      <c r="K13" s="35"/>
      <c r="L13" s="42"/>
      <c r="M13" s="58"/>
      <c r="N13" s="69"/>
      <c r="O13" s="53"/>
      <c r="P13" s="35"/>
    </row>
    <row r="14" spans="1:16" ht="16.5" customHeight="1">
      <c r="A14" s="15" t="s">
        <v>0</v>
      </c>
      <c r="B14" s="118"/>
      <c r="C14" s="24">
        <f>SUM(C18+C115+C131)</f>
        <v>104.54499999999999</v>
      </c>
      <c r="D14" s="24">
        <f t="shared" si="1"/>
        <v>20.909</v>
      </c>
      <c r="E14" s="24">
        <f t="shared" si="1"/>
        <v>20.909</v>
      </c>
      <c r="F14" s="24">
        <f t="shared" si="1"/>
        <v>20.909</v>
      </c>
      <c r="G14" s="24">
        <f t="shared" si="1"/>
        <v>20.909</v>
      </c>
      <c r="H14" s="24">
        <f t="shared" si="1"/>
        <v>20.909</v>
      </c>
      <c r="I14" s="35"/>
      <c r="J14" s="35"/>
      <c r="K14" s="35"/>
      <c r="L14" s="42"/>
      <c r="M14" s="58"/>
      <c r="N14" s="69"/>
      <c r="O14" s="53"/>
      <c r="P14" s="35"/>
    </row>
    <row r="15" spans="1:16" ht="15.75" customHeight="1">
      <c r="A15" s="15" t="s">
        <v>91</v>
      </c>
      <c r="B15" s="118"/>
      <c r="C15" s="24">
        <f>SUM(C19+C116+C132)</f>
        <v>324698.1</v>
      </c>
      <c r="D15" s="24">
        <f t="shared" si="1"/>
        <v>66331.2</v>
      </c>
      <c r="E15" s="24">
        <f t="shared" si="1"/>
        <v>64495.700000000004</v>
      </c>
      <c r="F15" s="24">
        <f t="shared" si="1"/>
        <v>64879.8</v>
      </c>
      <c r="G15" s="24">
        <f t="shared" si="1"/>
        <v>64495.700000000004</v>
      </c>
      <c r="H15" s="24">
        <f t="shared" si="1"/>
        <v>64495.700000000004</v>
      </c>
      <c r="I15" s="35"/>
      <c r="J15" s="35"/>
      <c r="K15" s="35"/>
      <c r="L15" s="42"/>
      <c r="M15" s="58"/>
      <c r="N15" s="69"/>
      <c r="O15" s="53"/>
      <c r="P15" s="35"/>
    </row>
    <row r="16" spans="1:16" s="13" customFormat="1" ht="44.25" customHeight="1">
      <c r="A16" s="87" t="s">
        <v>47</v>
      </c>
      <c r="B16" s="94"/>
      <c r="C16" s="56">
        <f aca="true" t="shared" si="2" ref="C16:H16">C17+C18+C19</f>
        <v>321271.14499999996</v>
      </c>
      <c r="D16" s="25">
        <f t="shared" si="2"/>
        <v>65485.809</v>
      </c>
      <c r="E16" s="25">
        <f t="shared" si="2"/>
        <v>63850.309</v>
      </c>
      <c r="F16" s="83">
        <f t="shared" si="2"/>
        <v>64234.409</v>
      </c>
      <c r="G16" s="25">
        <f t="shared" si="2"/>
        <v>63850.309</v>
      </c>
      <c r="H16" s="25">
        <f t="shared" si="2"/>
        <v>63850.309</v>
      </c>
      <c r="I16" s="2"/>
      <c r="J16" s="2"/>
      <c r="K16" s="2"/>
      <c r="L16" s="2"/>
      <c r="M16" s="2"/>
      <c r="N16" s="2"/>
      <c r="O16" s="2"/>
      <c r="P16" s="2"/>
    </row>
    <row r="17" spans="1:16" s="13" customFormat="1" ht="14.25" customHeight="1">
      <c r="A17" s="17" t="s">
        <v>12</v>
      </c>
      <c r="B17" s="95"/>
      <c r="C17" s="57">
        <f>SUM(D17:H17)</f>
        <v>0</v>
      </c>
      <c r="D17" s="23">
        <f aca="true" t="shared" si="3" ref="D17:H19">SUM(D22+D34+D50+D70+D90+D82+D102)</f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"/>
      <c r="J17" s="2"/>
      <c r="K17" s="2"/>
      <c r="L17" s="2"/>
      <c r="M17" s="2"/>
      <c r="N17" s="2"/>
      <c r="O17" s="2"/>
      <c r="P17" s="2"/>
    </row>
    <row r="18" spans="1:16" s="13" customFormat="1" ht="18" customHeight="1">
      <c r="A18" s="17" t="s">
        <v>0</v>
      </c>
      <c r="B18" s="95"/>
      <c r="C18" s="23">
        <f>SUM(D18:H18)</f>
        <v>104.54499999999999</v>
      </c>
      <c r="D18" s="23">
        <f t="shared" si="3"/>
        <v>20.909</v>
      </c>
      <c r="E18" s="23">
        <f t="shared" si="3"/>
        <v>20.909</v>
      </c>
      <c r="F18" s="23">
        <f t="shared" si="3"/>
        <v>20.909</v>
      </c>
      <c r="G18" s="23">
        <f t="shared" si="3"/>
        <v>20.909</v>
      </c>
      <c r="H18" s="23">
        <f t="shared" si="3"/>
        <v>20.909</v>
      </c>
      <c r="I18" s="2"/>
      <c r="J18" s="2"/>
      <c r="K18" s="2"/>
      <c r="L18" s="2"/>
      <c r="M18" s="2"/>
      <c r="N18" s="2"/>
      <c r="O18" s="2"/>
      <c r="P18" s="2"/>
    </row>
    <row r="19" spans="1:16" s="13" customFormat="1" ht="16.5" customHeight="1">
      <c r="A19" s="15" t="s">
        <v>91</v>
      </c>
      <c r="B19" s="95"/>
      <c r="C19" s="23">
        <f>SUM(D19:H19)</f>
        <v>321166.6</v>
      </c>
      <c r="D19" s="23">
        <f t="shared" si="3"/>
        <v>65464.9</v>
      </c>
      <c r="E19" s="23">
        <f t="shared" si="3"/>
        <v>63829.4</v>
      </c>
      <c r="F19" s="23">
        <f t="shared" si="3"/>
        <v>64213.5</v>
      </c>
      <c r="G19" s="23">
        <f t="shared" si="3"/>
        <v>63829.4</v>
      </c>
      <c r="H19" s="23">
        <f t="shared" si="3"/>
        <v>63829.4</v>
      </c>
      <c r="I19" s="23"/>
      <c r="J19" s="2"/>
      <c r="K19" s="2"/>
      <c r="L19" s="2"/>
      <c r="M19" s="2"/>
      <c r="N19" s="2"/>
      <c r="O19" s="2"/>
      <c r="P19" s="2"/>
    </row>
    <row r="20" spans="1:16" s="13" customFormat="1" ht="32.25" customHeight="1">
      <c r="A20" s="86" t="s">
        <v>22</v>
      </c>
      <c r="B20" s="121"/>
      <c r="C20" s="23">
        <f aca="true" t="shared" si="4" ref="C20:H20">C22+C23+C24</f>
        <v>106168</v>
      </c>
      <c r="D20" s="23">
        <f t="shared" si="4"/>
        <v>21233.6</v>
      </c>
      <c r="E20" s="23">
        <f t="shared" si="4"/>
        <v>21233.6</v>
      </c>
      <c r="F20" s="30">
        <f t="shared" si="4"/>
        <v>21233.6</v>
      </c>
      <c r="G20" s="23">
        <f t="shared" si="4"/>
        <v>21233.6</v>
      </c>
      <c r="H20" s="23">
        <f t="shared" si="4"/>
        <v>21233.6</v>
      </c>
      <c r="I20" s="127"/>
      <c r="J20" s="123"/>
      <c r="K20" s="123"/>
      <c r="L20" s="123"/>
      <c r="M20" s="2"/>
      <c r="N20" s="2"/>
      <c r="O20" s="2"/>
      <c r="P20" s="2"/>
    </row>
    <row r="21" spans="1:16" s="13" customFormat="1" ht="0.75" customHeight="1" hidden="1">
      <c r="A21" s="26"/>
      <c r="B21" s="122"/>
      <c r="C21" s="27"/>
      <c r="D21" s="45"/>
      <c r="E21" s="27"/>
      <c r="F21" s="45"/>
      <c r="G21" s="28"/>
      <c r="H21" s="28"/>
      <c r="I21" s="128"/>
      <c r="J21" s="124"/>
      <c r="K21" s="124"/>
      <c r="L21" s="124"/>
      <c r="M21" s="22"/>
      <c r="N21" s="22"/>
      <c r="O21" s="29"/>
      <c r="P21" s="29"/>
    </row>
    <row r="22" spans="1:16" s="13" customFormat="1" ht="15.75" customHeight="1">
      <c r="A22" s="17" t="s">
        <v>12</v>
      </c>
      <c r="B22" s="122"/>
      <c r="C22" s="23">
        <f>D22+E22+F22+H22</f>
        <v>0</v>
      </c>
      <c r="D22" s="23">
        <f aca="true" t="shared" si="5" ref="D22:H24">SUM(D26+D30)</f>
        <v>0</v>
      </c>
      <c r="E22" s="23">
        <f t="shared" si="5"/>
        <v>0</v>
      </c>
      <c r="F22" s="30">
        <f t="shared" si="5"/>
        <v>0</v>
      </c>
      <c r="G22" s="23">
        <f t="shared" si="5"/>
        <v>0</v>
      </c>
      <c r="H22" s="23">
        <f t="shared" si="5"/>
        <v>0</v>
      </c>
      <c r="I22" s="94"/>
      <c r="J22" s="2"/>
      <c r="K22" s="2"/>
      <c r="L22" s="2"/>
      <c r="M22" s="2"/>
      <c r="N22" s="22"/>
      <c r="O22" s="22"/>
      <c r="P22" s="22"/>
    </row>
    <row r="23" spans="1:16" s="13" customFormat="1" ht="14.25" customHeight="1">
      <c r="A23" s="17" t="s">
        <v>0</v>
      </c>
      <c r="B23" s="122"/>
      <c r="C23" s="23">
        <f>D23+E23+F23+H23</f>
        <v>0</v>
      </c>
      <c r="D23" s="23">
        <f t="shared" si="5"/>
        <v>0</v>
      </c>
      <c r="E23" s="23">
        <f t="shared" si="5"/>
        <v>0</v>
      </c>
      <c r="F23" s="30">
        <f t="shared" si="5"/>
        <v>0</v>
      </c>
      <c r="G23" s="23">
        <f t="shared" si="5"/>
        <v>0</v>
      </c>
      <c r="H23" s="23">
        <f t="shared" si="5"/>
        <v>0</v>
      </c>
      <c r="I23" s="95"/>
      <c r="J23" s="2"/>
      <c r="K23" s="2"/>
      <c r="L23" s="2"/>
      <c r="M23" s="2"/>
      <c r="N23" s="22"/>
      <c r="O23" s="22"/>
      <c r="P23" s="22"/>
    </row>
    <row r="24" spans="1:16" s="13" customFormat="1" ht="18" customHeight="1">
      <c r="A24" s="17" t="s">
        <v>91</v>
      </c>
      <c r="B24" s="122"/>
      <c r="C24" s="11">
        <f>D24+E24+F24+H24+G24</f>
        <v>106168</v>
      </c>
      <c r="D24" s="23">
        <f t="shared" si="5"/>
        <v>21233.6</v>
      </c>
      <c r="E24" s="23">
        <f t="shared" si="5"/>
        <v>21233.6</v>
      </c>
      <c r="F24" s="30">
        <f t="shared" si="5"/>
        <v>21233.6</v>
      </c>
      <c r="G24" s="23">
        <f t="shared" si="5"/>
        <v>21233.6</v>
      </c>
      <c r="H24" s="23">
        <f t="shared" si="5"/>
        <v>21233.6</v>
      </c>
      <c r="I24" s="95"/>
      <c r="J24" s="2"/>
      <c r="K24" s="2"/>
      <c r="L24" s="2"/>
      <c r="M24" s="2"/>
      <c r="N24" s="22"/>
      <c r="O24" s="22"/>
      <c r="P24" s="22"/>
    </row>
    <row r="25" spans="1:16" ht="31.5" customHeight="1">
      <c r="A25" s="18" t="s">
        <v>40</v>
      </c>
      <c r="B25" s="93" t="s">
        <v>98</v>
      </c>
      <c r="C25" s="11">
        <f aca="true" t="shared" si="6" ref="C25:H25">C26+C27+C28</f>
        <v>106168</v>
      </c>
      <c r="D25" s="11">
        <f t="shared" si="6"/>
        <v>21233.6</v>
      </c>
      <c r="E25" s="11">
        <f t="shared" si="6"/>
        <v>21233.6</v>
      </c>
      <c r="F25" s="20">
        <f t="shared" si="6"/>
        <v>21233.6</v>
      </c>
      <c r="G25" s="11">
        <f t="shared" si="6"/>
        <v>21233.6</v>
      </c>
      <c r="H25" s="11">
        <f t="shared" si="6"/>
        <v>21233.6</v>
      </c>
      <c r="I25" s="31" t="s">
        <v>15</v>
      </c>
      <c r="J25" s="32" t="s">
        <v>24</v>
      </c>
      <c r="K25" s="32">
        <v>192211</v>
      </c>
      <c r="L25" s="32">
        <v>205500</v>
      </c>
      <c r="M25" s="8">
        <v>205500</v>
      </c>
      <c r="N25" s="8">
        <v>205500</v>
      </c>
      <c r="O25" s="8">
        <v>205500</v>
      </c>
      <c r="P25" s="8">
        <v>205500</v>
      </c>
    </row>
    <row r="26" spans="1:16" ht="15" customHeight="1">
      <c r="A26" s="16" t="s">
        <v>12</v>
      </c>
      <c r="B26" s="93"/>
      <c r="C26" s="11">
        <v>0</v>
      </c>
      <c r="D26" s="20">
        <v>0</v>
      </c>
      <c r="E26" s="11">
        <v>0</v>
      </c>
      <c r="F26" s="20">
        <v>0</v>
      </c>
      <c r="G26" s="11">
        <v>0</v>
      </c>
      <c r="H26" s="11">
        <v>0</v>
      </c>
      <c r="I26" s="99" t="s">
        <v>30</v>
      </c>
      <c r="J26" s="4"/>
      <c r="K26" s="4"/>
      <c r="L26" s="4"/>
      <c r="M26" s="4"/>
      <c r="N26" s="19"/>
      <c r="O26" s="19"/>
      <c r="P26" s="19"/>
    </row>
    <row r="27" spans="1:16" ht="15">
      <c r="A27" s="16" t="s">
        <v>0</v>
      </c>
      <c r="B27" s="93"/>
      <c r="C27" s="11">
        <v>0</v>
      </c>
      <c r="D27" s="20">
        <v>0</v>
      </c>
      <c r="E27" s="11">
        <v>0</v>
      </c>
      <c r="F27" s="20">
        <v>0</v>
      </c>
      <c r="G27" s="11">
        <v>0</v>
      </c>
      <c r="H27" s="11">
        <v>0</v>
      </c>
      <c r="I27" s="100"/>
      <c r="J27" s="4"/>
      <c r="K27" s="4"/>
      <c r="L27" s="4"/>
      <c r="M27" s="4"/>
      <c r="N27" s="19"/>
      <c r="O27" s="19"/>
      <c r="P27" s="19"/>
    </row>
    <row r="28" spans="1:16" ht="15">
      <c r="A28" s="16" t="s">
        <v>91</v>
      </c>
      <c r="B28" s="93"/>
      <c r="C28" s="11">
        <f>D28+E28+F28+H28+G28</f>
        <v>106168</v>
      </c>
      <c r="D28" s="20">
        <v>21233.6</v>
      </c>
      <c r="E28" s="20">
        <v>21233.6</v>
      </c>
      <c r="F28" s="20">
        <v>21233.6</v>
      </c>
      <c r="G28" s="20">
        <v>21233.6</v>
      </c>
      <c r="H28" s="20">
        <v>21233.6</v>
      </c>
      <c r="I28" s="100"/>
      <c r="J28" s="4"/>
      <c r="K28" s="4"/>
      <c r="L28" s="4"/>
      <c r="M28" s="4"/>
      <c r="N28" s="19"/>
      <c r="O28" s="19"/>
      <c r="P28" s="19"/>
    </row>
    <row r="29" spans="1:16" ht="28.5" customHeight="1">
      <c r="A29" s="15" t="s">
        <v>20</v>
      </c>
      <c r="B29" s="93" t="s">
        <v>98</v>
      </c>
      <c r="C29" s="11">
        <f>C32+C31+C30</f>
        <v>0</v>
      </c>
      <c r="D29" s="20">
        <v>0</v>
      </c>
      <c r="E29" s="11">
        <v>0</v>
      </c>
      <c r="F29" s="20">
        <v>0</v>
      </c>
      <c r="G29" s="11">
        <v>0</v>
      </c>
      <c r="H29" s="11">
        <v>0</v>
      </c>
      <c r="I29" s="33" t="s">
        <v>16</v>
      </c>
      <c r="J29" s="4" t="s">
        <v>3</v>
      </c>
      <c r="K29" s="4">
        <v>174000</v>
      </c>
      <c r="L29" s="4">
        <v>174000</v>
      </c>
      <c r="M29" s="4">
        <v>174000</v>
      </c>
      <c r="N29" s="4">
        <v>174000</v>
      </c>
      <c r="O29" s="4">
        <v>174000</v>
      </c>
      <c r="P29" s="4">
        <v>174000</v>
      </c>
    </row>
    <row r="30" spans="1:16" ht="15" customHeight="1">
      <c r="A30" s="15" t="s">
        <v>12</v>
      </c>
      <c r="B30" s="93"/>
      <c r="C30" s="11">
        <f>D30+E30+F30+H30</f>
        <v>0</v>
      </c>
      <c r="D30" s="20">
        <v>0</v>
      </c>
      <c r="E30" s="11">
        <v>0</v>
      </c>
      <c r="F30" s="20">
        <v>0</v>
      </c>
      <c r="G30" s="11">
        <v>0</v>
      </c>
      <c r="H30" s="11">
        <v>0</v>
      </c>
      <c r="I30" s="99" t="s">
        <v>25</v>
      </c>
      <c r="J30" s="9"/>
      <c r="K30" s="9"/>
      <c r="L30" s="46"/>
      <c r="M30" s="46"/>
      <c r="N30" s="46"/>
      <c r="O30" s="9"/>
      <c r="P30" s="9"/>
    </row>
    <row r="31" spans="1:16" ht="15.75" customHeight="1">
      <c r="A31" s="15" t="s">
        <v>0</v>
      </c>
      <c r="B31" s="93"/>
      <c r="C31" s="11">
        <f>D31+E31+F31+H31</f>
        <v>0</v>
      </c>
      <c r="D31" s="20">
        <v>0</v>
      </c>
      <c r="E31" s="11">
        <v>0</v>
      </c>
      <c r="F31" s="20">
        <v>0</v>
      </c>
      <c r="G31" s="11">
        <v>0</v>
      </c>
      <c r="H31" s="11">
        <v>0</v>
      </c>
      <c r="I31" s="100"/>
      <c r="J31" s="4"/>
      <c r="K31" s="4"/>
      <c r="L31" s="4"/>
      <c r="M31" s="4"/>
      <c r="N31" s="19"/>
      <c r="O31" s="19"/>
      <c r="P31" s="19"/>
    </row>
    <row r="32" spans="1:16" ht="15.75" customHeight="1">
      <c r="A32" s="16" t="s">
        <v>91</v>
      </c>
      <c r="B32" s="93"/>
      <c r="C32" s="11">
        <v>0</v>
      </c>
      <c r="D32" s="20">
        <v>0</v>
      </c>
      <c r="E32" s="11">
        <v>0</v>
      </c>
      <c r="F32" s="20">
        <v>0</v>
      </c>
      <c r="G32" s="11">
        <v>0</v>
      </c>
      <c r="H32" s="11">
        <v>0</v>
      </c>
      <c r="I32" s="100"/>
      <c r="J32" s="4"/>
      <c r="K32" s="4"/>
      <c r="L32" s="4"/>
      <c r="M32" s="4"/>
      <c r="N32" s="19"/>
      <c r="O32" s="19"/>
      <c r="P32" s="19"/>
    </row>
    <row r="33" spans="1:16" s="13" customFormat="1" ht="49.5" customHeight="1">
      <c r="A33" s="86" t="s">
        <v>13</v>
      </c>
      <c r="B33" s="94"/>
      <c r="C33" s="23">
        <f>SUM(D33:H33)</f>
        <v>24077.5</v>
      </c>
      <c r="D33" s="30">
        <f>SUM(D34:D36)</f>
        <v>4855.5</v>
      </c>
      <c r="E33" s="30">
        <f>SUM(E34:E36)</f>
        <v>4805.5</v>
      </c>
      <c r="F33" s="30">
        <f>SUM(F34:F36)</f>
        <v>4805.5</v>
      </c>
      <c r="G33" s="30">
        <f>SUM(G34:G36)</f>
        <v>4805.5</v>
      </c>
      <c r="H33" s="30">
        <f>SUM(H34:H36)</f>
        <v>4805.5</v>
      </c>
      <c r="I33" s="5"/>
      <c r="J33" s="2"/>
      <c r="K33" s="2"/>
      <c r="L33" s="2"/>
      <c r="M33" s="2"/>
      <c r="N33" s="2"/>
      <c r="O33" s="2"/>
      <c r="P33" s="2"/>
    </row>
    <row r="34" spans="1:16" s="13" customFormat="1" ht="19.5" customHeight="1">
      <c r="A34" s="17" t="s">
        <v>12</v>
      </c>
      <c r="B34" s="95"/>
      <c r="C34" s="23">
        <f>SUM(D34:H34)</f>
        <v>0</v>
      </c>
      <c r="D34" s="30">
        <v>0</v>
      </c>
      <c r="E34" s="23">
        <v>0</v>
      </c>
      <c r="F34" s="30">
        <v>0</v>
      </c>
      <c r="G34" s="23">
        <v>0</v>
      </c>
      <c r="H34" s="23">
        <v>0</v>
      </c>
      <c r="I34" s="94"/>
      <c r="J34" s="2"/>
      <c r="K34" s="2"/>
      <c r="L34" s="2"/>
      <c r="M34" s="2"/>
      <c r="N34" s="22"/>
      <c r="O34" s="22"/>
      <c r="P34" s="22"/>
    </row>
    <row r="35" spans="1:16" s="13" customFormat="1" ht="15">
      <c r="A35" s="17" t="s">
        <v>0</v>
      </c>
      <c r="B35" s="95"/>
      <c r="C35" s="23">
        <f>SUM(D35:H35)</f>
        <v>0</v>
      </c>
      <c r="D35" s="23">
        <v>0</v>
      </c>
      <c r="E35" s="23">
        <v>0</v>
      </c>
      <c r="F35" s="30">
        <v>0</v>
      </c>
      <c r="G35" s="23">
        <v>0</v>
      </c>
      <c r="H35" s="23">
        <v>0</v>
      </c>
      <c r="I35" s="95"/>
      <c r="J35" s="2"/>
      <c r="K35" s="2"/>
      <c r="L35" s="2"/>
      <c r="M35" s="2"/>
      <c r="N35" s="22"/>
      <c r="O35" s="22"/>
      <c r="P35" s="22"/>
    </row>
    <row r="36" spans="1:16" s="13" customFormat="1" ht="15">
      <c r="A36" s="17" t="s">
        <v>91</v>
      </c>
      <c r="B36" s="95"/>
      <c r="C36" s="23">
        <f>SUM(D36:H36)</f>
        <v>24077.5</v>
      </c>
      <c r="D36" s="23">
        <f>D40+D44+D48</f>
        <v>4855.5</v>
      </c>
      <c r="E36" s="23">
        <f>E40+E44+E48</f>
        <v>4805.5</v>
      </c>
      <c r="F36" s="30">
        <f>F40+F44+F48</f>
        <v>4805.5</v>
      </c>
      <c r="G36" s="23">
        <f>G40+G44+G48</f>
        <v>4805.5</v>
      </c>
      <c r="H36" s="23">
        <f>H40+H44+H48</f>
        <v>4805.5</v>
      </c>
      <c r="I36" s="95"/>
      <c r="J36" s="2"/>
      <c r="K36" s="2"/>
      <c r="L36" s="2"/>
      <c r="M36" s="2"/>
      <c r="N36" s="22"/>
      <c r="O36" s="22"/>
      <c r="P36" s="22"/>
    </row>
    <row r="37" spans="1:16" ht="30.75" customHeight="1">
      <c r="A37" s="4" t="s">
        <v>39</v>
      </c>
      <c r="B37" s="93" t="s">
        <v>98</v>
      </c>
      <c r="C37" s="11">
        <f aca="true" t="shared" si="7" ref="C37:H37">SUM(C38:C40)</f>
        <v>24027.5</v>
      </c>
      <c r="D37" s="11">
        <f t="shared" si="7"/>
        <v>4805.5</v>
      </c>
      <c r="E37" s="11">
        <f t="shared" si="7"/>
        <v>4805.5</v>
      </c>
      <c r="F37" s="20">
        <f t="shared" si="7"/>
        <v>4805.5</v>
      </c>
      <c r="G37" s="11">
        <f t="shared" si="7"/>
        <v>4805.5</v>
      </c>
      <c r="H37" s="11">
        <f t="shared" si="7"/>
        <v>4805.5</v>
      </c>
      <c r="I37" s="33" t="s">
        <v>17</v>
      </c>
      <c r="J37" s="4" t="s">
        <v>24</v>
      </c>
      <c r="K37" s="4">
        <v>13900</v>
      </c>
      <c r="L37" s="73">
        <v>14595</v>
      </c>
      <c r="M37" s="73">
        <v>14943</v>
      </c>
      <c r="N37" s="73">
        <v>15290</v>
      </c>
      <c r="O37" s="73">
        <v>15638</v>
      </c>
      <c r="P37" s="73">
        <v>15985</v>
      </c>
    </row>
    <row r="38" spans="1:16" ht="15" customHeight="1">
      <c r="A38" s="15" t="s">
        <v>12</v>
      </c>
      <c r="B38" s="93"/>
      <c r="C38" s="11">
        <f>SUM(D38:H38)</f>
        <v>0</v>
      </c>
      <c r="D38" s="20">
        <v>0</v>
      </c>
      <c r="E38" s="11">
        <v>0</v>
      </c>
      <c r="F38" s="20">
        <v>0</v>
      </c>
      <c r="G38" s="11">
        <v>0</v>
      </c>
      <c r="H38" s="11">
        <v>0</v>
      </c>
      <c r="I38" s="99" t="s">
        <v>31</v>
      </c>
      <c r="J38" s="4"/>
      <c r="K38" s="4"/>
      <c r="L38" s="4"/>
      <c r="M38" s="4"/>
      <c r="N38" s="19"/>
      <c r="O38" s="19"/>
      <c r="P38" s="19"/>
    </row>
    <row r="39" spans="1:16" ht="15">
      <c r="A39" s="15" t="s">
        <v>0</v>
      </c>
      <c r="B39" s="93"/>
      <c r="C39" s="11">
        <f>SUM(D39:H39)</f>
        <v>0</v>
      </c>
      <c r="D39" s="20">
        <v>0</v>
      </c>
      <c r="E39" s="11">
        <v>0</v>
      </c>
      <c r="F39" s="20">
        <v>0</v>
      </c>
      <c r="G39" s="11">
        <v>0</v>
      </c>
      <c r="H39" s="11">
        <v>0</v>
      </c>
      <c r="I39" s="100"/>
      <c r="J39" s="4"/>
      <c r="K39" s="4"/>
      <c r="L39" s="4"/>
      <c r="M39" s="4"/>
      <c r="N39" s="19"/>
      <c r="O39" s="19"/>
      <c r="P39" s="19"/>
    </row>
    <row r="40" spans="1:16" ht="15">
      <c r="A40" s="15" t="s">
        <v>91</v>
      </c>
      <c r="B40" s="93"/>
      <c r="C40" s="11">
        <f>SUM(D40:H40)</f>
        <v>24027.5</v>
      </c>
      <c r="D40" s="20">
        <v>4805.5</v>
      </c>
      <c r="E40" s="20">
        <v>4805.5</v>
      </c>
      <c r="F40" s="20">
        <v>4805.5</v>
      </c>
      <c r="G40" s="20">
        <v>4805.5</v>
      </c>
      <c r="H40" s="20">
        <v>4805.5</v>
      </c>
      <c r="I40" s="100"/>
      <c r="J40" s="4"/>
      <c r="K40" s="4"/>
      <c r="L40" s="4"/>
      <c r="M40" s="4"/>
      <c r="N40" s="19"/>
      <c r="O40" s="19"/>
      <c r="P40" s="19"/>
    </row>
    <row r="41" spans="1:16" ht="29.25" customHeight="1">
      <c r="A41" s="4" t="s">
        <v>23</v>
      </c>
      <c r="B41" s="93" t="s">
        <v>98</v>
      </c>
      <c r="C41" s="11">
        <f aca="true" t="shared" si="8" ref="C41:H41">C42+C43+C44</f>
        <v>0</v>
      </c>
      <c r="D41" s="11">
        <f t="shared" si="8"/>
        <v>0</v>
      </c>
      <c r="E41" s="11">
        <f t="shared" si="8"/>
        <v>0</v>
      </c>
      <c r="F41" s="20">
        <f t="shared" si="8"/>
        <v>0</v>
      </c>
      <c r="G41" s="11">
        <f t="shared" si="8"/>
        <v>0</v>
      </c>
      <c r="H41" s="11">
        <f t="shared" si="8"/>
        <v>0</v>
      </c>
      <c r="I41" s="33" t="s">
        <v>18</v>
      </c>
      <c r="J41" s="4" t="s">
        <v>3</v>
      </c>
      <c r="K41" s="4">
        <v>56</v>
      </c>
      <c r="L41" s="4">
        <v>58</v>
      </c>
      <c r="M41" s="4">
        <v>59</v>
      </c>
      <c r="N41" s="4">
        <v>60</v>
      </c>
      <c r="O41" s="4">
        <v>61</v>
      </c>
      <c r="P41" s="4">
        <v>62</v>
      </c>
    </row>
    <row r="42" spans="1:16" ht="15" customHeight="1">
      <c r="A42" s="15" t="s">
        <v>12</v>
      </c>
      <c r="B42" s="93"/>
      <c r="C42" s="11">
        <v>0</v>
      </c>
      <c r="D42" s="20">
        <v>0</v>
      </c>
      <c r="E42" s="11">
        <v>0</v>
      </c>
      <c r="F42" s="20">
        <v>0</v>
      </c>
      <c r="G42" s="11">
        <v>0</v>
      </c>
      <c r="H42" s="11">
        <v>0</v>
      </c>
      <c r="I42" s="99" t="s">
        <v>5</v>
      </c>
      <c r="J42" s="4"/>
      <c r="K42" s="4"/>
      <c r="L42" s="4"/>
      <c r="M42" s="4"/>
      <c r="N42" s="19"/>
      <c r="O42" s="19"/>
      <c r="P42" s="19"/>
    </row>
    <row r="43" spans="1:16" ht="15">
      <c r="A43" s="15" t="s">
        <v>0</v>
      </c>
      <c r="B43" s="93"/>
      <c r="C43" s="11">
        <v>0</v>
      </c>
      <c r="D43" s="20">
        <v>0</v>
      </c>
      <c r="E43" s="11">
        <v>0</v>
      </c>
      <c r="F43" s="20">
        <v>0</v>
      </c>
      <c r="G43" s="11">
        <v>0</v>
      </c>
      <c r="H43" s="11">
        <v>0</v>
      </c>
      <c r="I43" s="100"/>
      <c r="J43" s="4"/>
      <c r="K43" s="4"/>
      <c r="L43" s="4"/>
      <c r="M43" s="4"/>
      <c r="N43" s="19"/>
      <c r="O43" s="19"/>
      <c r="P43" s="19"/>
    </row>
    <row r="44" spans="1:16" ht="15">
      <c r="A44" s="15" t="s">
        <v>91</v>
      </c>
      <c r="B44" s="93"/>
      <c r="C44" s="11">
        <f>D44+E44+F44+H44+G44</f>
        <v>0</v>
      </c>
      <c r="D44" s="20">
        <v>0</v>
      </c>
      <c r="E44" s="11">
        <v>0</v>
      </c>
      <c r="F44" s="20">
        <v>0</v>
      </c>
      <c r="G44" s="11">
        <v>0</v>
      </c>
      <c r="H44" s="11">
        <v>0</v>
      </c>
      <c r="I44" s="100"/>
      <c r="J44" s="4"/>
      <c r="K44" s="4"/>
      <c r="L44" s="4"/>
      <c r="M44" s="4"/>
      <c r="N44" s="19"/>
      <c r="O44" s="19"/>
      <c r="P44" s="19"/>
    </row>
    <row r="45" spans="1:16" ht="36" customHeight="1">
      <c r="A45" s="4" t="s">
        <v>48</v>
      </c>
      <c r="B45" s="93" t="s">
        <v>98</v>
      </c>
      <c r="C45" s="11">
        <f aca="true" t="shared" si="9" ref="C45:H45">C46+C47+C48</f>
        <v>50</v>
      </c>
      <c r="D45" s="11">
        <f t="shared" si="9"/>
        <v>50</v>
      </c>
      <c r="E45" s="11">
        <f t="shared" si="9"/>
        <v>0</v>
      </c>
      <c r="F45" s="20">
        <f t="shared" si="9"/>
        <v>0</v>
      </c>
      <c r="G45" s="11">
        <f t="shared" si="9"/>
        <v>0</v>
      </c>
      <c r="H45" s="11">
        <f t="shared" si="9"/>
        <v>0</v>
      </c>
      <c r="I45" s="41" t="s">
        <v>36</v>
      </c>
      <c r="J45" s="4" t="s">
        <v>3</v>
      </c>
      <c r="K45" s="4">
        <v>0</v>
      </c>
      <c r="L45" s="4">
        <v>3</v>
      </c>
      <c r="M45" s="4">
        <v>0</v>
      </c>
      <c r="N45" s="4">
        <v>0</v>
      </c>
      <c r="O45" s="4">
        <v>0</v>
      </c>
      <c r="P45" s="4">
        <v>0</v>
      </c>
    </row>
    <row r="46" spans="1:16" ht="15">
      <c r="A46" s="15" t="s">
        <v>12</v>
      </c>
      <c r="B46" s="93"/>
      <c r="C46" s="11">
        <v>0</v>
      </c>
      <c r="D46" s="11">
        <v>0</v>
      </c>
      <c r="E46" s="11">
        <v>0</v>
      </c>
      <c r="F46" s="20">
        <v>0</v>
      </c>
      <c r="G46" s="11">
        <v>0</v>
      </c>
      <c r="H46" s="11">
        <v>0</v>
      </c>
      <c r="I46" s="99" t="s">
        <v>35</v>
      </c>
      <c r="J46" s="4"/>
      <c r="K46" s="4"/>
      <c r="L46" s="4"/>
      <c r="M46" s="4"/>
      <c r="N46" s="19"/>
      <c r="O46" s="19"/>
      <c r="P46" s="19"/>
    </row>
    <row r="47" spans="1:16" ht="15">
      <c r="A47" s="15" t="s">
        <v>0</v>
      </c>
      <c r="B47" s="93"/>
      <c r="C47" s="11">
        <v>0</v>
      </c>
      <c r="D47" s="11">
        <v>0</v>
      </c>
      <c r="E47" s="11">
        <v>0</v>
      </c>
      <c r="F47" s="20">
        <v>0</v>
      </c>
      <c r="G47" s="11">
        <v>0</v>
      </c>
      <c r="H47" s="11">
        <v>0</v>
      </c>
      <c r="I47" s="100"/>
      <c r="J47" s="4"/>
      <c r="K47" s="4"/>
      <c r="L47" s="4"/>
      <c r="M47" s="4"/>
      <c r="N47" s="19"/>
      <c r="O47" s="19"/>
      <c r="P47" s="19"/>
    </row>
    <row r="48" spans="1:16" ht="45.75" customHeight="1">
      <c r="A48" s="15" t="s">
        <v>91</v>
      </c>
      <c r="B48" s="93"/>
      <c r="C48" s="11">
        <f>D48+E48+F48+H48+G48</f>
        <v>50</v>
      </c>
      <c r="D48" s="11">
        <v>50</v>
      </c>
      <c r="E48" s="11">
        <v>0</v>
      </c>
      <c r="F48" s="20">
        <v>0</v>
      </c>
      <c r="G48" s="11">
        <v>0</v>
      </c>
      <c r="H48" s="11">
        <v>0</v>
      </c>
      <c r="I48" s="100"/>
      <c r="J48" s="4"/>
      <c r="K48" s="4"/>
      <c r="L48" s="4"/>
      <c r="M48" s="4"/>
      <c r="N48" s="19"/>
      <c r="O48" s="19"/>
      <c r="P48" s="19"/>
    </row>
    <row r="49" spans="1:16" s="3" customFormat="1" ht="46.5" customHeight="1">
      <c r="A49" s="86" t="s">
        <v>14</v>
      </c>
      <c r="B49" s="97"/>
      <c r="C49" s="23">
        <f aca="true" t="shared" si="10" ref="C49:H49">C50+C51+C52</f>
        <v>188655</v>
      </c>
      <c r="D49" s="23">
        <f t="shared" si="10"/>
        <v>38051</v>
      </c>
      <c r="E49" s="23">
        <f t="shared" si="10"/>
        <v>37651</v>
      </c>
      <c r="F49" s="30">
        <f t="shared" si="10"/>
        <v>37651</v>
      </c>
      <c r="G49" s="23">
        <f t="shared" si="10"/>
        <v>37651</v>
      </c>
      <c r="H49" s="23">
        <f t="shared" si="10"/>
        <v>37651</v>
      </c>
      <c r="I49" s="5"/>
      <c r="J49" s="2"/>
      <c r="K49" s="2"/>
      <c r="L49" s="2"/>
      <c r="M49" s="2"/>
      <c r="N49" s="2"/>
      <c r="O49" s="2"/>
      <c r="P49" s="2"/>
    </row>
    <row r="50" spans="1:16" s="13" customFormat="1" ht="15.75" customHeight="1">
      <c r="A50" s="17" t="s">
        <v>12</v>
      </c>
      <c r="B50" s="98"/>
      <c r="C50" s="30">
        <f>D50+E50+F50+H50+G50</f>
        <v>0</v>
      </c>
      <c r="D50" s="30">
        <f>SUM(D54+D58)</f>
        <v>0</v>
      </c>
      <c r="E50" s="23">
        <f>SUM(E54+E58)</f>
        <v>0</v>
      </c>
      <c r="F50" s="30">
        <f>SUM(F54+F58)</f>
        <v>0</v>
      </c>
      <c r="G50" s="30">
        <f>SUM(G54+G58)</f>
        <v>0</v>
      </c>
      <c r="H50" s="30">
        <f>SUM(H54+H58)</f>
        <v>0</v>
      </c>
      <c r="I50" s="94"/>
      <c r="J50" s="2"/>
      <c r="K50" s="2"/>
      <c r="L50" s="2"/>
      <c r="M50" s="2"/>
      <c r="N50" s="22"/>
      <c r="O50" s="22"/>
      <c r="P50" s="22"/>
    </row>
    <row r="51" spans="1:16" s="13" customFormat="1" ht="15.75" customHeight="1">
      <c r="A51" s="17" t="s">
        <v>0</v>
      </c>
      <c r="B51" s="98"/>
      <c r="C51" s="30">
        <f>D51+E51+F51+H51+G51</f>
        <v>0</v>
      </c>
      <c r="D51" s="30">
        <f>D55+D59</f>
        <v>0</v>
      </c>
      <c r="E51" s="23">
        <f>E55+E59</f>
        <v>0</v>
      </c>
      <c r="F51" s="30">
        <f>F55+F59</f>
        <v>0</v>
      </c>
      <c r="G51" s="23">
        <f>G55+G59</f>
        <v>0</v>
      </c>
      <c r="H51" s="23">
        <f>H55+H59</f>
        <v>0</v>
      </c>
      <c r="I51" s="95"/>
      <c r="J51" s="2"/>
      <c r="K51" s="2"/>
      <c r="L51" s="2"/>
      <c r="M51" s="2"/>
      <c r="N51" s="22"/>
      <c r="O51" s="22"/>
      <c r="P51" s="22"/>
    </row>
    <row r="52" spans="1:16" s="13" customFormat="1" ht="15.75" customHeight="1">
      <c r="A52" s="17" t="s">
        <v>91</v>
      </c>
      <c r="B52" s="98"/>
      <c r="C52" s="30">
        <f>D52+E52+F52+H52+G52</f>
        <v>188655</v>
      </c>
      <c r="D52" s="30">
        <f>D56+D60+D64+D68</f>
        <v>38051</v>
      </c>
      <c r="E52" s="30">
        <f>E56+E60+E64</f>
        <v>37651</v>
      </c>
      <c r="F52" s="30">
        <f>F56+F60+F64</f>
        <v>37651</v>
      </c>
      <c r="G52" s="30">
        <f>G56+G60+G64</f>
        <v>37651</v>
      </c>
      <c r="H52" s="30">
        <f>H56+H60+H64</f>
        <v>37651</v>
      </c>
      <c r="I52" s="95"/>
      <c r="J52" s="2"/>
      <c r="K52" s="2"/>
      <c r="L52" s="2"/>
      <c r="M52" s="2"/>
      <c r="N52" s="22"/>
      <c r="O52" s="22"/>
      <c r="P52" s="22"/>
    </row>
    <row r="53" spans="1:16" ht="48.75" customHeight="1">
      <c r="A53" s="4" t="s">
        <v>57</v>
      </c>
      <c r="B53" s="93" t="s">
        <v>98</v>
      </c>
      <c r="C53" s="11">
        <f aca="true" t="shared" si="11" ref="C53:H53">C54+C55+C56</f>
        <v>50983.5</v>
      </c>
      <c r="D53" s="11">
        <f t="shared" si="11"/>
        <v>10196.7</v>
      </c>
      <c r="E53" s="11">
        <f t="shared" si="11"/>
        <v>10196.7</v>
      </c>
      <c r="F53" s="20">
        <f t="shared" si="11"/>
        <v>10196.7</v>
      </c>
      <c r="G53" s="11">
        <f t="shared" si="11"/>
        <v>10196.7</v>
      </c>
      <c r="H53" s="11">
        <f t="shared" si="11"/>
        <v>10196.7</v>
      </c>
      <c r="I53" s="33" t="s">
        <v>19</v>
      </c>
      <c r="J53" s="4" t="s">
        <v>24</v>
      </c>
      <c r="K53" s="4">
        <v>44080</v>
      </c>
      <c r="L53" s="77">
        <f>K53*0.05+K53</f>
        <v>46284</v>
      </c>
      <c r="M53" s="77">
        <f>K53*0.075+K53</f>
        <v>47386</v>
      </c>
      <c r="N53" s="77">
        <f>K53*0.1+K53</f>
        <v>48488</v>
      </c>
      <c r="O53" s="77">
        <f>K53*0.125+K53</f>
        <v>49590</v>
      </c>
      <c r="P53" s="77">
        <f>K53*0.15+K53</f>
        <v>50692</v>
      </c>
    </row>
    <row r="54" spans="1:16" ht="14.25" customHeight="1">
      <c r="A54" s="15" t="s">
        <v>12</v>
      </c>
      <c r="B54" s="93"/>
      <c r="C54" s="20">
        <f>SUM(D54:H54)</f>
        <v>0</v>
      </c>
      <c r="D54" s="20">
        <v>0</v>
      </c>
      <c r="E54" s="11">
        <v>0</v>
      </c>
      <c r="F54" s="20">
        <v>0</v>
      </c>
      <c r="G54" s="20">
        <v>0</v>
      </c>
      <c r="H54" s="20">
        <v>0</v>
      </c>
      <c r="I54" s="99" t="s">
        <v>65</v>
      </c>
      <c r="J54" s="4"/>
      <c r="K54" s="4"/>
      <c r="L54" s="4"/>
      <c r="M54" s="4"/>
      <c r="N54" s="19"/>
      <c r="O54" s="19"/>
      <c r="P54" s="19"/>
    </row>
    <row r="55" spans="1:16" ht="14.25" customHeight="1">
      <c r="A55" s="15" t="s">
        <v>0</v>
      </c>
      <c r="B55" s="93"/>
      <c r="C55" s="20">
        <f>SUM(D55:H55)</f>
        <v>0</v>
      </c>
      <c r="D55" s="20">
        <v>0</v>
      </c>
      <c r="E55" s="11">
        <v>0</v>
      </c>
      <c r="F55" s="20">
        <v>0</v>
      </c>
      <c r="G55" s="11">
        <v>0</v>
      </c>
      <c r="H55" s="11">
        <v>0</v>
      </c>
      <c r="I55" s="100"/>
      <c r="J55" s="4"/>
      <c r="K55" s="74"/>
      <c r="L55" s="75"/>
      <c r="M55" s="76"/>
      <c r="N55" s="75"/>
      <c r="O55" s="76"/>
      <c r="P55" s="75"/>
    </row>
    <row r="56" spans="1:16" ht="31.5" customHeight="1">
      <c r="A56" s="15" t="s">
        <v>91</v>
      </c>
      <c r="B56" s="93"/>
      <c r="C56" s="20">
        <f>SUM(D56:H56)</f>
        <v>50983.5</v>
      </c>
      <c r="D56" s="20">
        <v>10196.7</v>
      </c>
      <c r="E56" s="20">
        <v>10196.7</v>
      </c>
      <c r="F56" s="20">
        <v>10196.7</v>
      </c>
      <c r="G56" s="20">
        <v>10196.7</v>
      </c>
      <c r="H56" s="20">
        <v>10196.7</v>
      </c>
      <c r="I56" s="100"/>
      <c r="J56" s="4"/>
      <c r="K56" s="4"/>
      <c r="L56" s="4"/>
      <c r="M56" s="4"/>
      <c r="N56" s="19"/>
      <c r="O56" s="19"/>
      <c r="P56" s="19"/>
    </row>
    <row r="57" spans="1:16" ht="48" customHeight="1">
      <c r="A57" s="4" t="s">
        <v>38</v>
      </c>
      <c r="B57" s="93" t="s">
        <v>98</v>
      </c>
      <c r="C57" s="11">
        <f aca="true" t="shared" si="12" ref="C57:H57">SUM(C58:C60)</f>
        <v>930</v>
      </c>
      <c r="D57" s="11">
        <f t="shared" si="12"/>
        <v>186</v>
      </c>
      <c r="E57" s="11">
        <f t="shared" si="12"/>
        <v>186</v>
      </c>
      <c r="F57" s="20">
        <f t="shared" si="12"/>
        <v>186</v>
      </c>
      <c r="G57" s="11">
        <f t="shared" si="12"/>
        <v>186</v>
      </c>
      <c r="H57" s="11">
        <f t="shared" si="12"/>
        <v>186</v>
      </c>
      <c r="I57" s="37" t="s">
        <v>33</v>
      </c>
      <c r="J57" s="4" t="s">
        <v>26</v>
      </c>
      <c r="K57" s="4">
        <v>150</v>
      </c>
      <c r="L57" s="4">
        <v>150</v>
      </c>
      <c r="M57" s="4">
        <v>150</v>
      </c>
      <c r="N57" s="4">
        <v>150</v>
      </c>
      <c r="O57" s="4">
        <v>150</v>
      </c>
      <c r="P57" s="4">
        <v>150</v>
      </c>
    </row>
    <row r="58" spans="1:16" ht="15.75" customHeight="1">
      <c r="A58" s="15" t="s">
        <v>12</v>
      </c>
      <c r="B58" s="93"/>
      <c r="C58" s="11">
        <f>SUM(D58:H58)</f>
        <v>0</v>
      </c>
      <c r="D58" s="20">
        <v>0</v>
      </c>
      <c r="E58" s="11">
        <v>0</v>
      </c>
      <c r="F58" s="20">
        <v>0</v>
      </c>
      <c r="G58" s="11">
        <v>0</v>
      </c>
      <c r="H58" s="11">
        <v>0</v>
      </c>
      <c r="I58" s="99" t="s">
        <v>34</v>
      </c>
      <c r="J58" s="4"/>
      <c r="K58" s="4"/>
      <c r="L58" s="4"/>
      <c r="M58" s="4"/>
      <c r="N58" s="19"/>
      <c r="O58" s="21"/>
      <c r="P58" s="21"/>
    </row>
    <row r="59" spans="1:16" ht="15.75" customHeight="1">
      <c r="A59" s="15" t="s">
        <v>0</v>
      </c>
      <c r="B59" s="93"/>
      <c r="C59" s="11">
        <f>SUM(D59:H59)</f>
        <v>0</v>
      </c>
      <c r="D59" s="20">
        <v>0</v>
      </c>
      <c r="E59" s="11">
        <v>0</v>
      </c>
      <c r="F59" s="20">
        <v>0</v>
      </c>
      <c r="G59" s="11">
        <v>0</v>
      </c>
      <c r="H59" s="11">
        <v>0</v>
      </c>
      <c r="I59" s="100"/>
      <c r="J59" s="4"/>
      <c r="K59" s="4"/>
      <c r="L59" s="4"/>
      <c r="M59" s="4"/>
      <c r="N59" s="19"/>
      <c r="O59" s="21"/>
      <c r="P59" s="21"/>
    </row>
    <row r="60" spans="1:16" ht="21.75" customHeight="1">
      <c r="A60" s="15" t="s">
        <v>91</v>
      </c>
      <c r="B60" s="93"/>
      <c r="C60" s="11">
        <f>SUM(D60:H60)</f>
        <v>930</v>
      </c>
      <c r="D60" s="20">
        <v>186</v>
      </c>
      <c r="E60" s="11">
        <v>186</v>
      </c>
      <c r="F60" s="20">
        <v>186</v>
      </c>
      <c r="G60" s="11">
        <v>186</v>
      </c>
      <c r="H60" s="11">
        <v>186</v>
      </c>
      <c r="I60" s="110"/>
      <c r="J60" s="4"/>
      <c r="K60" s="4"/>
      <c r="L60" s="4"/>
      <c r="M60" s="4"/>
      <c r="N60" s="19"/>
      <c r="O60" s="21"/>
      <c r="P60" s="21"/>
    </row>
    <row r="61" spans="1:16" ht="68.25" customHeight="1">
      <c r="A61" s="15" t="s">
        <v>50</v>
      </c>
      <c r="B61" s="93" t="s">
        <v>98</v>
      </c>
      <c r="C61" s="20">
        <f aca="true" t="shared" si="13" ref="C61:H61">SUM(C62:C64)</f>
        <v>136341.5</v>
      </c>
      <c r="D61" s="20">
        <f>SUM(D62:D64)</f>
        <v>27268.3</v>
      </c>
      <c r="E61" s="20">
        <f t="shared" si="13"/>
        <v>27268.3</v>
      </c>
      <c r="F61" s="20">
        <f t="shared" si="13"/>
        <v>27268.3</v>
      </c>
      <c r="G61" s="20">
        <f t="shared" si="13"/>
        <v>27268.3</v>
      </c>
      <c r="H61" s="20">
        <f t="shared" si="13"/>
        <v>27268.3</v>
      </c>
      <c r="I61" s="63" t="s">
        <v>49</v>
      </c>
      <c r="J61" s="4" t="s">
        <v>26</v>
      </c>
      <c r="K61" s="4">
        <v>1440</v>
      </c>
      <c r="L61" s="77">
        <v>1378</v>
      </c>
      <c r="M61" s="77">
        <v>1378</v>
      </c>
      <c r="N61" s="77">
        <v>1378</v>
      </c>
      <c r="O61" s="77">
        <v>1378</v>
      </c>
      <c r="P61" s="77">
        <v>1378</v>
      </c>
    </row>
    <row r="62" spans="1:16" ht="29.25" customHeight="1">
      <c r="A62" s="15" t="s">
        <v>12</v>
      </c>
      <c r="B62" s="93"/>
      <c r="C62" s="11">
        <f>SUM(D62:H62)</f>
        <v>0</v>
      </c>
      <c r="D62" s="20">
        <v>0</v>
      </c>
      <c r="E62" s="11">
        <v>0</v>
      </c>
      <c r="F62" s="20">
        <v>0</v>
      </c>
      <c r="G62" s="11">
        <v>0</v>
      </c>
      <c r="H62" s="11">
        <v>0</v>
      </c>
      <c r="I62" s="99" t="s">
        <v>51</v>
      </c>
      <c r="J62" s="4"/>
      <c r="K62" s="4"/>
      <c r="L62" s="4"/>
      <c r="M62" s="4"/>
      <c r="N62" s="19"/>
      <c r="O62" s="19"/>
      <c r="P62" s="19"/>
    </row>
    <row r="63" spans="1:16" ht="16.5" customHeight="1">
      <c r="A63" s="15" t="s">
        <v>0</v>
      </c>
      <c r="B63" s="93"/>
      <c r="C63" s="11">
        <f>SUM(D63:H63)</f>
        <v>0</v>
      </c>
      <c r="D63" s="20">
        <v>0</v>
      </c>
      <c r="E63" s="11">
        <v>0</v>
      </c>
      <c r="F63" s="20">
        <v>0</v>
      </c>
      <c r="G63" s="11">
        <v>0</v>
      </c>
      <c r="H63" s="11">
        <v>0</v>
      </c>
      <c r="I63" s="110"/>
      <c r="J63" s="4"/>
      <c r="K63" s="4"/>
      <c r="L63" s="4"/>
      <c r="M63" s="4"/>
      <c r="N63" s="19"/>
      <c r="O63" s="21"/>
      <c r="P63" s="21"/>
    </row>
    <row r="64" spans="1:16" ht="16.5" customHeight="1">
      <c r="A64" s="15" t="s">
        <v>91</v>
      </c>
      <c r="B64" s="93"/>
      <c r="C64" s="11">
        <f>SUM(D64:H64)</f>
        <v>136341.5</v>
      </c>
      <c r="D64" s="20">
        <v>27268.3</v>
      </c>
      <c r="E64" s="20">
        <v>27268.3</v>
      </c>
      <c r="F64" s="20">
        <v>27268.3</v>
      </c>
      <c r="G64" s="20">
        <v>27268.3</v>
      </c>
      <c r="H64" s="20">
        <v>27268.3</v>
      </c>
      <c r="I64" s="63"/>
      <c r="J64" s="4"/>
      <c r="K64" s="4"/>
      <c r="L64" s="4"/>
      <c r="M64" s="4"/>
      <c r="N64" s="19"/>
      <c r="O64" s="21"/>
      <c r="P64" s="21"/>
    </row>
    <row r="65" spans="1:16" ht="56.25" customHeight="1">
      <c r="A65" s="15" t="s">
        <v>100</v>
      </c>
      <c r="B65" s="93" t="s">
        <v>98</v>
      </c>
      <c r="C65" s="20">
        <f aca="true" t="shared" si="14" ref="C65:H65">SUM(C66:C68)</f>
        <v>400</v>
      </c>
      <c r="D65" s="20">
        <f t="shared" si="14"/>
        <v>400</v>
      </c>
      <c r="E65" s="20">
        <f t="shared" si="14"/>
        <v>0</v>
      </c>
      <c r="F65" s="20">
        <f t="shared" si="14"/>
        <v>0</v>
      </c>
      <c r="G65" s="20">
        <f t="shared" si="14"/>
        <v>0</v>
      </c>
      <c r="H65" s="20">
        <f t="shared" si="14"/>
        <v>0</v>
      </c>
      <c r="I65" s="88" t="s">
        <v>99</v>
      </c>
      <c r="J65" s="4" t="s">
        <v>3</v>
      </c>
      <c r="K65" s="4">
        <v>0</v>
      </c>
      <c r="L65" s="77">
        <v>20</v>
      </c>
      <c r="M65" s="77">
        <f>K65*0.03+K65</f>
        <v>0</v>
      </c>
      <c r="N65" s="77">
        <f>K65*0.04+K65</f>
        <v>0</v>
      </c>
      <c r="O65" s="77">
        <f>K65*0.05+K65</f>
        <v>0</v>
      </c>
      <c r="P65" s="77">
        <f>K65*0.06+K65</f>
        <v>0</v>
      </c>
    </row>
    <row r="66" spans="1:16" ht="16.5" customHeight="1">
      <c r="A66" s="15" t="s">
        <v>12</v>
      </c>
      <c r="B66" s="93"/>
      <c r="C66" s="11">
        <f>SUM(D66:H66)</f>
        <v>0</v>
      </c>
      <c r="D66" s="20">
        <v>0</v>
      </c>
      <c r="E66" s="11">
        <v>0</v>
      </c>
      <c r="F66" s="20">
        <v>0</v>
      </c>
      <c r="G66" s="11">
        <v>0</v>
      </c>
      <c r="H66" s="11">
        <v>0</v>
      </c>
      <c r="I66" s="99" t="s">
        <v>101</v>
      </c>
      <c r="J66" s="4"/>
      <c r="K66" s="4"/>
      <c r="L66" s="4"/>
      <c r="M66" s="4"/>
      <c r="N66" s="19"/>
      <c r="O66" s="19"/>
      <c r="P66" s="19"/>
    </row>
    <row r="67" spans="1:16" ht="16.5" customHeight="1">
      <c r="A67" s="15" t="s">
        <v>0</v>
      </c>
      <c r="B67" s="93"/>
      <c r="C67" s="11">
        <f>SUM(D67:H67)</f>
        <v>0</v>
      </c>
      <c r="D67" s="20">
        <v>0</v>
      </c>
      <c r="E67" s="11">
        <v>0</v>
      </c>
      <c r="F67" s="20">
        <v>0</v>
      </c>
      <c r="G67" s="11">
        <v>0</v>
      </c>
      <c r="H67" s="11">
        <v>0</v>
      </c>
      <c r="I67" s="100"/>
      <c r="J67" s="4"/>
      <c r="K67" s="4"/>
      <c r="L67" s="4"/>
      <c r="M67" s="4"/>
      <c r="N67" s="19"/>
      <c r="O67" s="21"/>
      <c r="P67" s="21"/>
    </row>
    <row r="68" spans="1:16" ht="16.5" customHeight="1">
      <c r="A68" s="15" t="s">
        <v>91</v>
      </c>
      <c r="B68" s="93"/>
      <c r="C68" s="11">
        <f>SUM(D68:H68)</f>
        <v>400</v>
      </c>
      <c r="D68" s="20">
        <v>400</v>
      </c>
      <c r="E68" s="20">
        <v>0</v>
      </c>
      <c r="F68" s="20">
        <v>0</v>
      </c>
      <c r="G68" s="20">
        <v>0</v>
      </c>
      <c r="H68" s="20">
        <v>0</v>
      </c>
      <c r="I68" s="110"/>
      <c r="J68" s="4"/>
      <c r="K68" s="4"/>
      <c r="L68" s="4"/>
      <c r="M68" s="4"/>
      <c r="N68" s="19"/>
      <c r="O68" s="21"/>
      <c r="P68" s="21"/>
    </row>
    <row r="69" spans="1:16" s="3" customFormat="1" ht="39.75" customHeight="1">
      <c r="A69" s="86" t="s">
        <v>52</v>
      </c>
      <c r="B69" s="97"/>
      <c r="C69" s="23">
        <f aca="true" t="shared" si="15" ref="C69:H69">SUM(C70:C72)</f>
        <v>1145.5</v>
      </c>
      <c r="D69" s="23">
        <f t="shared" si="15"/>
        <v>1145.5</v>
      </c>
      <c r="E69" s="23">
        <f t="shared" si="15"/>
        <v>0</v>
      </c>
      <c r="F69" s="30">
        <f t="shared" si="15"/>
        <v>0</v>
      </c>
      <c r="G69" s="23">
        <f t="shared" si="15"/>
        <v>0</v>
      </c>
      <c r="H69" s="23">
        <f t="shared" si="15"/>
        <v>0</v>
      </c>
      <c r="I69" s="94"/>
      <c r="J69" s="2"/>
      <c r="K69" s="2"/>
      <c r="L69" s="2"/>
      <c r="M69" s="2"/>
      <c r="N69" s="2"/>
      <c r="O69" s="2"/>
      <c r="P69" s="2"/>
    </row>
    <row r="70" spans="1:16" s="13" customFormat="1" ht="15.75" customHeight="1">
      <c r="A70" s="17" t="s">
        <v>12</v>
      </c>
      <c r="B70" s="98"/>
      <c r="C70" s="30">
        <f>SUM(D70:G70)</f>
        <v>0</v>
      </c>
      <c r="D70" s="30">
        <f aca="true" t="shared" si="16" ref="D70:H72">SUM(D74+D78)</f>
        <v>0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95"/>
      <c r="J70" s="2"/>
      <c r="K70" s="2"/>
      <c r="L70" s="2"/>
      <c r="M70" s="2"/>
      <c r="N70" s="22"/>
      <c r="O70" s="22"/>
      <c r="P70" s="22"/>
    </row>
    <row r="71" spans="1:16" s="13" customFormat="1" ht="15.75" customHeight="1">
      <c r="A71" s="17" t="s">
        <v>0</v>
      </c>
      <c r="B71" s="98"/>
      <c r="C71" s="30">
        <f>SUM(D71:G71)</f>
        <v>0</v>
      </c>
      <c r="D71" s="30">
        <f t="shared" si="16"/>
        <v>0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95"/>
      <c r="J71" s="2"/>
      <c r="K71" s="2"/>
      <c r="L71" s="2"/>
      <c r="M71" s="2"/>
      <c r="N71" s="22"/>
      <c r="O71" s="22"/>
      <c r="P71" s="22"/>
    </row>
    <row r="72" spans="1:16" s="13" customFormat="1" ht="15.75" customHeight="1">
      <c r="A72" s="17" t="s">
        <v>91</v>
      </c>
      <c r="B72" s="98"/>
      <c r="C72" s="30">
        <f>SUM(D72:G72)</f>
        <v>1145.5</v>
      </c>
      <c r="D72" s="30">
        <f t="shared" si="16"/>
        <v>1145.5</v>
      </c>
      <c r="E72" s="30">
        <f t="shared" si="16"/>
        <v>0</v>
      </c>
      <c r="F72" s="30">
        <f t="shared" si="16"/>
        <v>0</v>
      </c>
      <c r="G72" s="30">
        <f t="shared" si="16"/>
        <v>0</v>
      </c>
      <c r="H72" s="30">
        <f t="shared" si="16"/>
        <v>0</v>
      </c>
      <c r="I72" s="96"/>
      <c r="J72" s="2"/>
      <c r="K72" s="2"/>
      <c r="L72" s="2"/>
      <c r="M72" s="2"/>
      <c r="N72" s="22"/>
      <c r="O72" s="22"/>
      <c r="P72" s="22"/>
    </row>
    <row r="73" spans="1:16" s="13" customFormat="1" ht="51" customHeight="1">
      <c r="A73" s="4" t="s">
        <v>102</v>
      </c>
      <c r="B73" s="93" t="s">
        <v>98</v>
      </c>
      <c r="C73" s="11">
        <f aca="true" t="shared" si="17" ref="C73:H73">C74+C75+C76</f>
        <v>369</v>
      </c>
      <c r="D73" s="11">
        <f t="shared" si="17"/>
        <v>369</v>
      </c>
      <c r="E73" s="11">
        <f t="shared" si="17"/>
        <v>0</v>
      </c>
      <c r="F73" s="20">
        <f t="shared" si="17"/>
        <v>0</v>
      </c>
      <c r="G73" s="11">
        <f t="shared" si="17"/>
        <v>0</v>
      </c>
      <c r="H73" s="11">
        <f t="shared" si="17"/>
        <v>0</v>
      </c>
      <c r="I73" s="33" t="s">
        <v>72</v>
      </c>
      <c r="J73" s="4" t="s">
        <v>3</v>
      </c>
      <c r="K73" s="4">
        <v>0</v>
      </c>
      <c r="L73" s="4">
        <v>2</v>
      </c>
      <c r="M73" s="4">
        <v>0</v>
      </c>
      <c r="N73" s="4">
        <v>0</v>
      </c>
      <c r="O73" s="4">
        <v>0</v>
      </c>
      <c r="P73" s="4">
        <v>0</v>
      </c>
    </row>
    <row r="74" spans="1:16" s="13" customFormat="1" ht="28.5" customHeight="1">
      <c r="A74" s="15" t="s">
        <v>12</v>
      </c>
      <c r="B74" s="93"/>
      <c r="C74" s="11">
        <f>SUM(D74:H74)</f>
        <v>0</v>
      </c>
      <c r="D74" s="20">
        <v>0</v>
      </c>
      <c r="E74" s="11">
        <v>0</v>
      </c>
      <c r="F74" s="20">
        <v>0</v>
      </c>
      <c r="G74" s="11">
        <v>0</v>
      </c>
      <c r="H74" s="11">
        <v>0</v>
      </c>
      <c r="I74" s="99" t="s">
        <v>27</v>
      </c>
      <c r="J74" s="4"/>
      <c r="K74" s="4"/>
      <c r="L74" s="4"/>
      <c r="M74" s="4"/>
      <c r="N74" s="19"/>
      <c r="O74" s="19"/>
      <c r="P74" s="19"/>
    </row>
    <row r="75" spans="1:16" s="13" customFormat="1" ht="31.5" customHeight="1">
      <c r="A75" s="15" t="s">
        <v>0</v>
      </c>
      <c r="B75" s="93"/>
      <c r="C75" s="11">
        <f>SUM(D75:H75)</f>
        <v>0</v>
      </c>
      <c r="D75" s="20">
        <v>0</v>
      </c>
      <c r="E75" s="11">
        <v>0</v>
      </c>
      <c r="F75" s="20">
        <v>0</v>
      </c>
      <c r="G75" s="11">
        <v>0</v>
      </c>
      <c r="H75" s="11">
        <v>0</v>
      </c>
      <c r="I75" s="100"/>
      <c r="J75" s="4"/>
      <c r="K75" s="4"/>
      <c r="L75" s="4"/>
      <c r="M75" s="4"/>
      <c r="N75" s="19"/>
      <c r="O75" s="19"/>
      <c r="P75" s="19"/>
    </row>
    <row r="76" spans="1:16" s="13" customFormat="1" ht="45" customHeight="1">
      <c r="A76" s="15" t="s">
        <v>91</v>
      </c>
      <c r="B76" s="93"/>
      <c r="C76" s="11">
        <f>SUM(D76:H76)</f>
        <v>369</v>
      </c>
      <c r="D76" s="20">
        <f>285.4+83.6</f>
        <v>369</v>
      </c>
      <c r="E76" s="11">
        <v>0</v>
      </c>
      <c r="F76" s="20">
        <v>0</v>
      </c>
      <c r="G76" s="11">
        <v>0</v>
      </c>
      <c r="H76" s="11">
        <v>0</v>
      </c>
      <c r="I76" s="100"/>
      <c r="J76" s="4"/>
      <c r="K76" s="4"/>
      <c r="L76" s="4"/>
      <c r="M76" s="4"/>
      <c r="N76" s="19"/>
      <c r="O76" s="19"/>
      <c r="P76" s="19"/>
    </row>
    <row r="77" spans="1:16" s="13" customFormat="1" ht="36" customHeight="1">
      <c r="A77" s="4" t="s">
        <v>71</v>
      </c>
      <c r="B77" s="93" t="s">
        <v>98</v>
      </c>
      <c r="C77" s="11">
        <f aca="true" t="shared" si="18" ref="C77:H77">C78+C79+C80</f>
        <v>776.5</v>
      </c>
      <c r="D77" s="11">
        <f t="shared" si="18"/>
        <v>776.5</v>
      </c>
      <c r="E77" s="11">
        <f t="shared" si="18"/>
        <v>0</v>
      </c>
      <c r="F77" s="20">
        <f t="shared" si="18"/>
        <v>0</v>
      </c>
      <c r="G77" s="11">
        <f t="shared" si="18"/>
        <v>0</v>
      </c>
      <c r="H77" s="11">
        <f t="shared" si="18"/>
        <v>0</v>
      </c>
      <c r="I77" s="84" t="s">
        <v>29</v>
      </c>
      <c r="J77" s="4" t="s">
        <v>3</v>
      </c>
      <c r="K77" s="4">
        <v>0</v>
      </c>
      <c r="L77" s="4">
        <v>1</v>
      </c>
      <c r="M77" s="4">
        <v>0</v>
      </c>
      <c r="N77" s="4">
        <v>0</v>
      </c>
      <c r="O77" s="4">
        <v>0</v>
      </c>
      <c r="P77" s="4">
        <v>0</v>
      </c>
    </row>
    <row r="78" spans="1:16" s="13" customFormat="1" ht="15.75" customHeight="1">
      <c r="A78" s="15" t="s">
        <v>12</v>
      </c>
      <c r="B78" s="93"/>
      <c r="C78" s="11">
        <f>SUM(D78:H78)</f>
        <v>0</v>
      </c>
      <c r="D78" s="11">
        <v>0</v>
      </c>
      <c r="E78" s="11">
        <v>0</v>
      </c>
      <c r="F78" s="20">
        <v>0</v>
      </c>
      <c r="G78" s="11">
        <v>0</v>
      </c>
      <c r="H78" s="11">
        <v>0</v>
      </c>
      <c r="I78" s="99" t="s">
        <v>37</v>
      </c>
      <c r="J78" s="4"/>
      <c r="K78" s="4"/>
      <c r="L78" s="4"/>
      <c r="M78" s="4"/>
      <c r="N78" s="19"/>
      <c r="O78" s="19"/>
      <c r="P78" s="19"/>
    </row>
    <row r="79" spans="1:16" s="13" customFormat="1" ht="30" customHeight="1">
      <c r="A79" s="15" t="s">
        <v>0</v>
      </c>
      <c r="B79" s="93"/>
      <c r="C79" s="11">
        <f>SUM(D79:H79)</f>
        <v>0</v>
      </c>
      <c r="D79" s="11">
        <v>0</v>
      </c>
      <c r="E79" s="11">
        <v>0</v>
      </c>
      <c r="F79" s="20">
        <v>0</v>
      </c>
      <c r="G79" s="11">
        <v>0</v>
      </c>
      <c r="H79" s="11">
        <v>0</v>
      </c>
      <c r="I79" s="100"/>
      <c r="J79" s="4"/>
      <c r="K79" s="4"/>
      <c r="L79" s="4"/>
      <c r="M79" s="4"/>
      <c r="N79" s="19"/>
      <c r="O79" s="19"/>
      <c r="P79" s="19"/>
    </row>
    <row r="80" spans="1:16" s="13" customFormat="1" ht="40.5" customHeight="1">
      <c r="A80" s="15" t="s">
        <v>91</v>
      </c>
      <c r="B80" s="93"/>
      <c r="C80" s="11">
        <f>SUM(D80:H80)</f>
        <v>776.5</v>
      </c>
      <c r="D80" s="11">
        <v>776.5</v>
      </c>
      <c r="E80" s="11">
        <v>0</v>
      </c>
      <c r="F80" s="20">
        <v>0</v>
      </c>
      <c r="G80" s="11">
        <v>0</v>
      </c>
      <c r="H80" s="11">
        <v>0</v>
      </c>
      <c r="I80" s="100"/>
      <c r="J80" s="4"/>
      <c r="K80" s="4"/>
      <c r="L80" s="4"/>
      <c r="M80" s="4"/>
      <c r="N80" s="19"/>
      <c r="O80" s="19"/>
      <c r="P80" s="19"/>
    </row>
    <row r="81" spans="1:16" s="13" customFormat="1" ht="43.5" customHeight="1">
      <c r="A81" s="86" t="s">
        <v>70</v>
      </c>
      <c r="B81" s="97"/>
      <c r="C81" s="11">
        <f aca="true" t="shared" si="19" ref="C81:H81">SUM(C82:C84)</f>
        <v>384.1</v>
      </c>
      <c r="D81" s="11">
        <f t="shared" si="19"/>
        <v>0</v>
      </c>
      <c r="E81" s="11">
        <f t="shared" si="19"/>
        <v>0</v>
      </c>
      <c r="F81" s="20">
        <f t="shared" si="19"/>
        <v>384.1</v>
      </c>
      <c r="G81" s="11">
        <f t="shared" si="19"/>
        <v>0</v>
      </c>
      <c r="H81" s="11">
        <f t="shared" si="19"/>
        <v>0</v>
      </c>
      <c r="I81" s="94"/>
      <c r="J81" s="2"/>
      <c r="K81" s="2"/>
      <c r="L81" s="2"/>
      <c r="M81" s="2"/>
      <c r="N81" s="22"/>
      <c r="O81" s="22"/>
      <c r="P81" s="22"/>
    </row>
    <row r="82" spans="1:16" s="13" customFormat="1" ht="15.75" customHeight="1">
      <c r="A82" s="17" t="s">
        <v>12</v>
      </c>
      <c r="B82" s="98"/>
      <c r="C82" s="20">
        <f>SUM(D82:G82)</f>
        <v>0</v>
      </c>
      <c r="D82" s="20">
        <f aca="true" t="shared" si="20" ref="D82:H83">SUM(D86)</f>
        <v>0</v>
      </c>
      <c r="E82" s="20">
        <f t="shared" si="20"/>
        <v>0</v>
      </c>
      <c r="F82" s="20">
        <f t="shared" si="20"/>
        <v>0</v>
      </c>
      <c r="G82" s="20">
        <f t="shared" si="20"/>
        <v>0</v>
      </c>
      <c r="H82" s="20">
        <f t="shared" si="20"/>
        <v>0</v>
      </c>
      <c r="I82" s="95"/>
      <c r="J82" s="2"/>
      <c r="K82" s="2"/>
      <c r="L82" s="2"/>
      <c r="M82" s="2"/>
      <c r="N82" s="22"/>
      <c r="O82" s="22"/>
      <c r="P82" s="22"/>
    </row>
    <row r="83" spans="1:16" s="13" customFormat="1" ht="15.75" customHeight="1">
      <c r="A83" s="17" t="s">
        <v>0</v>
      </c>
      <c r="B83" s="98"/>
      <c r="C83" s="20">
        <f>SUM(D83:G83)</f>
        <v>0</v>
      </c>
      <c r="D83" s="20">
        <f t="shared" si="20"/>
        <v>0</v>
      </c>
      <c r="E83" s="20">
        <f t="shared" si="20"/>
        <v>0</v>
      </c>
      <c r="F83" s="20">
        <f t="shared" si="20"/>
        <v>0</v>
      </c>
      <c r="G83" s="20">
        <f t="shared" si="20"/>
        <v>0</v>
      </c>
      <c r="H83" s="20">
        <f t="shared" si="20"/>
        <v>0</v>
      </c>
      <c r="I83" s="95"/>
      <c r="J83" s="2"/>
      <c r="K83" s="2"/>
      <c r="L83" s="2"/>
      <c r="M83" s="2"/>
      <c r="N83" s="22"/>
      <c r="O83" s="22"/>
      <c r="P83" s="22"/>
    </row>
    <row r="84" spans="1:16" s="13" customFormat="1" ht="15.75" customHeight="1">
      <c r="A84" s="17" t="s">
        <v>91</v>
      </c>
      <c r="B84" s="98"/>
      <c r="C84" s="20">
        <f>SUM(D84:G84)</f>
        <v>384.1</v>
      </c>
      <c r="D84" s="20">
        <f>SUM(D88)</f>
        <v>0</v>
      </c>
      <c r="E84" s="20">
        <f>SUM(E88)</f>
        <v>0</v>
      </c>
      <c r="F84" s="20">
        <f>SUM(F88)</f>
        <v>384.1</v>
      </c>
      <c r="G84" s="20">
        <f>SUM(G88)</f>
        <v>0</v>
      </c>
      <c r="H84" s="20">
        <f>SUM(H88)</f>
        <v>0</v>
      </c>
      <c r="I84" s="96"/>
      <c r="J84" s="2"/>
      <c r="K84" s="2"/>
      <c r="L84" s="2"/>
      <c r="M84" s="2"/>
      <c r="N84" s="22"/>
      <c r="O84" s="22"/>
      <c r="P84" s="22"/>
    </row>
    <row r="85" spans="1:16" s="1" customFormat="1" ht="35.25" customHeight="1">
      <c r="A85" s="4" t="s">
        <v>73</v>
      </c>
      <c r="B85" s="93" t="s">
        <v>98</v>
      </c>
      <c r="C85" s="11">
        <f aca="true" t="shared" si="21" ref="C85:H85">C86+C87+C88</f>
        <v>384.1</v>
      </c>
      <c r="D85" s="11">
        <f t="shared" si="21"/>
        <v>0</v>
      </c>
      <c r="E85" s="11">
        <f t="shared" si="21"/>
        <v>0</v>
      </c>
      <c r="F85" s="20">
        <f t="shared" si="21"/>
        <v>384.1</v>
      </c>
      <c r="G85" s="11">
        <f t="shared" si="21"/>
        <v>0</v>
      </c>
      <c r="H85" s="11">
        <f t="shared" si="21"/>
        <v>0</v>
      </c>
      <c r="I85" s="33" t="s">
        <v>85</v>
      </c>
      <c r="J85" s="4" t="s">
        <v>3</v>
      </c>
      <c r="K85" s="4">
        <v>0</v>
      </c>
      <c r="L85" s="4">
        <v>0</v>
      </c>
      <c r="M85" s="4">
        <v>0</v>
      </c>
      <c r="N85" s="4">
        <v>2</v>
      </c>
      <c r="O85" s="4">
        <v>0</v>
      </c>
      <c r="P85" s="4">
        <v>0</v>
      </c>
    </row>
    <row r="86" spans="1:16" ht="15" customHeight="1">
      <c r="A86" s="15" t="s">
        <v>12</v>
      </c>
      <c r="B86" s="93"/>
      <c r="C86" s="11">
        <f>SUM(D86:H86)</f>
        <v>0</v>
      </c>
      <c r="D86" s="20">
        <v>0</v>
      </c>
      <c r="E86" s="11">
        <v>0</v>
      </c>
      <c r="F86" s="20">
        <v>0</v>
      </c>
      <c r="G86" s="11">
        <v>0</v>
      </c>
      <c r="H86" s="11">
        <v>0</v>
      </c>
      <c r="I86" s="99" t="s">
        <v>76</v>
      </c>
      <c r="J86" s="4"/>
      <c r="K86" s="4"/>
      <c r="L86" s="4"/>
      <c r="M86" s="4"/>
      <c r="N86" s="19"/>
      <c r="O86" s="19"/>
      <c r="P86" s="19"/>
    </row>
    <row r="87" spans="1:16" ht="15">
      <c r="A87" s="15" t="s">
        <v>0</v>
      </c>
      <c r="B87" s="93"/>
      <c r="C87" s="11">
        <f>SUM(D87:H87)</f>
        <v>0</v>
      </c>
      <c r="D87" s="20">
        <v>0</v>
      </c>
      <c r="E87" s="11">
        <v>0</v>
      </c>
      <c r="F87" s="20">
        <v>0</v>
      </c>
      <c r="G87" s="11">
        <v>0</v>
      </c>
      <c r="H87" s="11">
        <v>0</v>
      </c>
      <c r="I87" s="100"/>
      <c r="J87" s="4"/>
      <c r="K87" s="4"/>
      <c r="L87" s="4"/>
      <c r="M87" s="4"/>
      <c r="N87" s="19"/>
      <c r="O87" s="19"/>
      <c r="P87" s="19"/>
    </row>
    <row r="88" spans="1:16" ht="15">
      <c r="A88" s="15" t="s">
        <v>91</v>
      </c>
      <c r="B88" s="93"/>
      <c r="C88" s="11">
        <f>SUM(D88:H88)</f>
        <v>384.1</v>
      </c>
      <c r="D88" s="20">
        <v>0</v>
      </c>
      <c r="E88" s="11">
        <v>0</v>
      </c>
      <c r="F88" s="20">
        <f>190.1+194</f>
        <v>384.1</v>
      </c>
      <c r="G88" s="11">
        <v>0</v>
      </c>
      <c r="H88" s="11">
        <v>0</v>
      </c>
      <c r="I88" s="100"/>
      <c r="J88" s="4"/>
      <c r="K88" s="4"/>
      <c r="L88" s="4"/>
      <c r="M88" s="4"/>
      <c r="N88" s="19"/>
      <c r="O88" s="19"/>
      <c r="P88" s="19"/>
    </row>
    <row r="89" spans="1:16" s="13" customFormat="1" ht="65.25" customHeight="1">
      <c r="A89" s="86" t="s">
        <v>92</v>
      </c>
      <c r="B89" s="97"/>
      <c r="C89" s="23">
        <f aca="true" t="shared" si="22" ref="C89:H89">C90+C91+C92</f>
        <v>40</v>
      </c>
      <c r="D89" s="23">
        <f t="shared" si="22"/>
        <v>40</v>
      </c>
      <c r="E89" s="23">
        <f t="shared" si="22"/>
        <v>0</v>
      </c>
      <c r="F89" s="30">
        <f t="shared" si="22"/>
        <v>0</v>
      </c>
      <c r="G89" s="23">
        <f t="shared" si="22"/>
        <v>0</v>
      </c>
      <c r="H89" s="23">
        <f t="shared" si="22"/>
        <v>0</v>
      </c>
      <c r="I89" s="5"/>
      <c r="J89" s="2"/>
      <c r="K89" s="2"/>
      <c r="L89" s="2"/>
      <c r="M89" s="2"/>
      <c r="N89" s="2"/>
      <c r="O89" s="2"/>
      <c r="P89" s="2"/>
    </row>
    <row r="90" spans="1:16" s="13" customFormat="1" ht="15.75" customHeight="1">
      <c r="A90" s="17" t="s">
        <v>12</v>
      </c>
      <c r="B90" s="98"/>
      <c r="C90" s="30">
        <f>SUM(D90:H90)</f>
        <v>0</v>
      </c>
      <c r="D90" s="30">
        <f>SUM(D94+D98)</f>
        <v>0</v>
      </c>
      <c r="E90" s="30">
        <f>SUM(E94+E98)</f>
        <v>0</v>
      </c>
      <c r="F90" s="30">
        <f>SUM(F94+F98)</f>
        <v>0</v>
      </c>
      <c r="G90" s="30">
        <f>SUM(G94+G98)</f>
        <v>0</v>
      </c>
      <c r="H90" s="30">
        <f>SUM(H94+H98)</f>
        <v>0</v>
      </c>
      <c r="I90" s="94"/>
      <c r="J90" s="2"/>
      <c r="K90" s="2"/>
      <c r="L90" s="2"/>
      <c r="M90" s="2"/>
      <c r="N90" s="22"/>
      <c r="O90" s="22"/>
      <c r="P90" s="22"/>
    </row>
    <row r="91" spans="1:16" s="13" customFormat="1" ht="17.25" customHeight="1">
      <c r="A91" s="17" t="s">
        <v>0</v>
      </c>
      <c r="B91" s="98"/>
      <c r="C91" s="30">
        <f>SUM(D91:H91)</f>
        <v>0</v>
      </c>
      <c r="D91" s="30">
        <v>0</v>
      </c>
      <c r="E91" s="23">
        <v>0</v>
      </c>
      <c r="F91" s="30">
        <v>0</v>
      </c>
      <c r="G91" s="23">
        <v>0</v>
      </c>
      <c r="H91" s="23">
        <v>0</v>
      </c>
      <c r="I91" s="95"/>
      <c r="J91" s="2"/>
      <c r="K91" s="2"/>
      <c r="L91" s="2"/>
      <c r="M91" s="2"/>
      <c r="N91" s="22"/>
      <c r="O91" s="22"/>
      <c r="P91" s="22"/>
    </row>
    <row r="92" spans="1:16" s="13" customFormat="1" ht="16.5" customHeight="1">
      <c r="A92" s="17" t="s">
        <v>91</v>
      </c>
      <c r="B92" s="98"/>
      <c r="C92" s="30">
        <f>SUM(D92:H92)</f>
        <v>40</v>
      </c>
      <c r="D92" s="30">
        <f>D96+D100</f>
        <v>40</v>
      </c>
      <c r="E92" s="23">
        <f>E96+E100</f>
        <v>0</v>
      </c>
      <c r="F92" s="30">
        <f>F96+F100</f>
        <v>0</v>
      </c>
      <c r="G92" s="30">
        <f>G96+G100</f>
        <v>0</v>
      </c>
      <c r="H92" s="30">
        <f>H96+H100</f>
        <v>0</v>
      </c>
      <c r="I92" s="95"/>
      <c r="J92" s="2"/>
      <c r="K92" s="2"/>
      <c r="L92" s="2"/>
      <c r="M92" s="2"/>
      <c r="N92" s="22"/>
      <c r="O92" s="22"/>
      <c r="P92" s="22"/>
    </row>
    <row r="93" spans="1:16" ht="59.25" customHeight="1">
      <c r="A93" s="4" t="s">
        <v>93</v>
      </c>
      <c r="B93" s="93" t="s">
        <v>98</v>
      </c>
      <c r="C93" s="11">
        <f aca="true" t="shared" si="23" ref="C93:H93">C94+C95+C96</f>
        <v>20</v>
      </c>
      <c r="D93" s="11">
        <f t="shared" si="23"/>
        <v>20</v>
      </c>
      <c r="E93" s="11">
        <f t="shared" si="23"/>
        <v>0</v>
      </c>
      <c r="F93" s="20">
        <f t="shared" si="23"/>
        <v>0</v>
      </c>
      <c r="G93" s="11">
        <f t="shared" si="23"/>
        <v>0</v>
      </c>
      <c r="H93" s="11">
        <f t="shared" si="23"/>
        <v>0</v>
      </c>
      <c r="I93" s="33" t="s">
        <v>74</v>
      </c>
      <c r="J93" s="4" t="s">
        <v>3</v>
      </c>
      <c r="K93" s="4">
        <v>0</v>
      </c>
      <c r="L93" s="4">
        <v>12</v>
      </c>
      <c r="M93" s="4">
        <v>0</v>
      </c>
      <c r="N93" s="4">
        <v>0</v>
      </c>
      <c r="O93" s="4">
        <v>0</v>
      </c>
      <c r="P93" s="4">
        <v>0</v>
      </c>
    </row>
    <row r="94" spans="1:16" ht="14.25" customHeight="1">
      <c r="A94" s="15" t="s">
        <v>12</v>
      </c>
      <c r="B94" s="93"/>
      <c r="C94" s="20">
        <v>0</v>
      </c>
      <c r="D94" s="20">
        <v>0</v>
      </c>
      <c r="E94" s="11">
        <v>0</v>
      </c>
      <c r="F94" s="20">
        <v>0</v>
      </c>
      <c r="G94" s="20">
        <v>0</v>
      </c>
      <c r="H94" s="20">
        <v>0</v>
      </c>
      <c r="I94" s="99" t="s">
        <v>66</v>
      </c>
      <c r="J94" s="4"/>
      <c r="K94" s="4"/>
      <c r="L94" s="4"/>
      <c r="M94" s="4"/>
      <c r="N94" s="19"/>
      <c r="O94" s="19"/>
      <c r="P94" s="19"/>
    </row>
    <row r="95" spans="1:16" ht="14.25" customHeight="1">
      <c r="A95" s="15" t="s">
        <v>0</v>
      </c>
      <c r="B95" s="93"/>
      <c r="C95" s="11">
        <v>0</v>
      </c>
      <c r="D95" s="20">
        <v>0</v>
      </c>
      <c r="E95" s="11">
        <v>0</v>
      </c>
      <c r="F95" s="20">
        <v>0</v>
      </c>
      <c r="G95" s="11">
        <v>0</v>
      </c>
      <c r="H95" s="11">
        <v>0</v>
      </c>
      <c r="I95" s="100"/>
      <c r="J95" s="4"/>
      <c r="K95" s="4"/>
      <c r="L95" s="4"/>
      <c r="M95" s="4"/>
      <c r="N95" s="19"/>
      <c r="O95" s="19"/>
      <c r="P95" s="19"/>
    </row>
    <row r="96" spans="1:16" ht="15.75" customHeight="1">
      <c r="A96" s="15" t="s">
        <v>91</v>
      </c>
      <c r="B96" s="93"/>
      <c r="C96" s="20">
        <f>D96+E96+F96+G96+H96</f>
        <v>20</v>
      </c>
      <c r="D96" s="20">
        <v>20</v>
      </c>
      <c r="E96" s="20">
        <v>0</v>
      </c>
      <c r="F96" s="20">
        <v>0</v>
      </c>
      <c r="G96" s="20">
        <v>0</v>
      </c>
      <c r="H96" s="20">
        <v>0</v>
      </c>
      <c r="I96" s="100"/>
      <c r="J96" s="4"/>
      <c r="K96" s="4"/>
      <c r="L96" s="4"/>
      <c r="M96" s="4"/>
      <c r="N96" s="19"/>
      <c r="O96" s="19"/>
      <c r="P96" s="19"/>
    </row>
    <row r="97" spans="1:16" ht="48" customHeight="1">
      <c r="A97" s="4" t="s">
        <v>95</v>
      </c>
      <c r="B97" s="93" t="s">
        <v>98</v>
      </c>
      <c r="C97" s="11">
        <f aca="true" t="shared" si="24" ref="C97:H97">C98+C99+C100</f>
        <v>20</v>
      </c>
      <c r="D97" s="11">
        <f t="shared" si="24"/>
        <v>20</v>
      </c>
      <c r="E97" s="11">
        <f t="shared" si="24"/>
        <v>0</v>
      </c>
      <c r="F97" s="20">
        <f t="shared" si="24"/>
        <v>0</v>
      </c>
      <c r="G97" s="11">
        <f t="shared" si="24"/>
        <v>0</v>
      </c>
      <c r="H97" s="11">
        <f t="shared" si="24"/>
        <v>0</v>
      </c>
      <c r="I97" s="33" t="s">
        <v>94</v>
      </c>
      <c r="J97" s="4" t="s">
        <v>3</v>
      </c>
      <c r="K97" s="4">
        <v>0</v>
      </c>
      <c r="L97" s="4">
        <v>5</v>
      </c>
      <c r="M97" s="4">
        <v>0</v>
      </c>
      <c r="N97" s="4">
        <v>0</v>
      </c>
      <c r="O97" s="4">
        <v>0</v>
      </c>
      <c r="P97" s="4">
        <v>0</v>
      </c>
    </row>
    <row r="98" spans="1:16" ht="16.5" customHeight="1">
      <c r="A98" s="15" t="s">
        <v>12</v>
      </c>
      <c r="B98" s="93"/>
      <c r="C98" s="11">
        <v>0</v>
      </c>
      <c r="D98" s="20">
        <v>0</v>
      </c>
      <c r="E98" s="11">
        <v>0</v>
      </c>
      <c r="F98" s="20"/>
      <c r="G98" s="11">
        <v>0</v>
      </c>
      <c r="H98" s="11">
        <v>0</v>
      </c>
      <c r="I98" s="93" t="s">
        <v>75</v>
      </c>
      <c r="J98" s="4"/>
      <c r="K98" s="4"/>
      <c r="L98" s="4"/>
      <c r="M98" s="4"/>
      <c r="N98" s="19"/>
      <c r="O98" s="19"/>
      <c r="P98" s="19"/>
    </row>
    <row r="99" spans="1:16" ht="16.5" customHeight="1">
      <c r="A99" s="15" t="s">
        <v>0</v>
      </c>
      <c r="B99" s="93"/>
      <c r="C99" s="11">
        <v>0</v>
      </c>
      <c r="D99" s="20">
        <v>0</v>
      </c>
      <c r="E99" s="11">
        <v>0</v>
      </c>
      <c r="F99" s="20">
        <v>0</v>
      </c>
      <c r="G99" s="11">
        <v>0</v>
      </c>
      <c r="H99" s="11">
        <v>0</v>
      </c>
      <c r="I99" s="93"/>
      <c r="J99" s="4"/>
      <c r="K99" s="4"/>
      <c r="L99" s="4"/>
      <c r="M99" s="4"/>
      <c r="N99" s="19"/>
      <c r="O99" s="19"/>
      <c r="P99" s="19"/>
    </row>
    <row r="100" spans="1:16" ht="16.5" customHeight="1">
      <c r="A100" s="15" t="s">
        <v>91</v>
      </c>
      <c r="B100" s="93"/>
      <c r="C100" s="11">
        <f>SUM(D100:H100)</f>
        <v>20</v>
      </c>
      <c r="D100" s="20">
        <v>20</v>
      </c>
      <c r="E100" s="11">
        <v>0</v>
      </c>
      <c r="F100" s="20">
        <v>0</v>
      </c>
      <c r="G100" s="11">
        <v>0</v>
      </c>
      <c r="H100" s="11">
        <v>0</v>
      </c>
      <c r="I100" s="93"/>
      <c r="J100" s="4"/>
      <c r="K100" s="4"/>
      <c r="L100" s="4"/>
      <c r="M100" s="4"/>
      <c r="N100" s="19"/>
      <c r="O100" s="19"/>
      <c r="P100" s="19"/>
    </row>
    <row r="101" spans="1:16" ht="42" customHeight="1">
      <c r="A101" s="86" t="s">
        <v>96</v>
      </c>
      <c r="B101" s="97"/>
      <c r="C101" s="23">
        <f aca="true" t="shared" si="25" ref="C101:H101">C102+C103+C104</f>
        <v>801.045</v>
      </c>
      <c r="D101" s="23">
        <f t="shared" si="25"/>
        <v>160.209</v>
      </c>
      <c r="E101" s="23">
        <f t="shared" si="25"/>
        <v>160.209</v>
      </c>
      <c r="F101" s="30">
        <f t="shared" si="25"/>
        <v>160.209</v>
      </c>
      <c r="G101" s="23">
        <f t="shared" si="25"/>
        <v>160.209</v>
      </c>
      <c r="H101" s="23">
        <f t="shared" si="25"/>
        <v>160.209</v>
      </c>
      <c r="I101" s="85"/>
      <c r="J101" s="4"/>
      <c r="K101" s="4"/>
      <c r="L101" s="4"/>
      <c r="M101" s="4"/>
      <c r="N101" s="19"/>
      <c r="O101" s="19"/>
      <c r="P101" s="19"/>
    </row>
    <row r="102" spans="1:16" ht="16.5" customHeight="1">
      <c r="A102" s="17" t="s">
        <v>12</v>
      </c>
      <c r="B102" s="98"/>
      <c r="C102" s="30">
        <f>SUM(D102:H102)</f>
        <v>0</v>
      </c>
      <c r="D102" s="30">
        <f>SUM(D110+D114)</f>
        <v>0</v>
      </c>
      <c r="E102" s="30">
        <f>SUM(E110+E114)</f>
        <v>0</v>
      </c>
      <c r="F102" s="30">
        <f>SUM(F110+F114)</f>
        <v>0</v>
      </c>
      <c r="G102" s="30">
        <f>SUM(G110+G114)</f>
        <v>0</v>
      </c>
      <c r="H102" s="30">
        <f>SUM(H110+H114)</f>
        <v>0</v>
      </c>
      <c r="I102" s="85"/>
      <c r="J102" s="4"/>
      <c r="K102" s="4"/>
      <c r="L102" s="4"/>
      <c r="M102" s="4"/>
      <c r="N102" s="19"/>
      <c r="O102" s="19"/>
      <c r="P102" s="19"/>
    </row>
    <row r="103" spans="1:16" ht="16.5" customHeight="1">
      <c r="A103" s="17" t="s">
        <v>0</v>
      </c>
      <c r="B103" s="98"/>
      <c r="C103" s="30">
        <f>SUM(D103:H103)</f>
        <v>104.54499999999999</v>
      </c>
      <c r="D103" s="30">
        <f aca="true" t="shared" si="26" ref="D103:H104">D107+D111</f>
        <v>20.909</v>
      </c>
      <c r="E103" s="30">
        <f t="shared" si="26"/>
        <v>20.909</v>
      </c>
      <c r="F103" s="30">
        <f t="shared" si="26"/>
        <v>20.909</v>
      </c>
      <c r="G103" s="30">
        <f t="shared" si="26"/>
        <v>20.909</v>
      </c>
      <c r="H103" s="30">
        <f t="shared" si="26"/>
        <v>20.909</v>
      </c>
      <c r="I103" s="85"/>
      <c r="J103" s="4"/>
      <c r="K103" s="4"/>
      <c r="L103" s="4"/>
      <c r="M103" s="4"/>
      <c r="N103" s="19"/>
      <c r="O103" s="19"/>
      <c r="P103" s="19"/>
    </row>
    <row r="104" spans="1:16" ht="16.5" customHeight="1">
      <c r="A104" s="17" t="s">
        <v>91</v>
      </c>
      <c r="B104" s="98"/>
      <c r="C104" s="30">
        <f>SUM(D104:H104)</f>
        <v>696.5</v>
      </c>
      <c r="D104" s="30">
        <f>D108+D112</f>
        <v>139.3</v>
      </c>
      <c r="E104" s="30">
        <f t="shared" si="26"/>
        <v>139.3</v>
      </c>
      <c r="F104" s="30">
        <f t="shared" si="26"/>
        <v>139.3</v>
      </c>
      <c r="G104" s="30">
        <f t="shared" si="26"/>
        <v>139.3</v>
      </c>
      <c r="H104" s="30">
        <f t="shared" si="26"/>
        <v>139.3</v>
      </c>
      <c r="I104" s="85"/>
      <c r="J104" s="4"/>
      <c r="K104" s="4"/>
      <c r="L104" s="4"/>
      <c r="M104" s="4"/>
      <c r="N104" s="19"/>
      <c r="O104" s="19"/>
      <c r="P104" s="19"/>
    </row>
    <row r="105" spans="1:16" ht="51.75" customHeight="1">
      <c r="A105" s="4" t="s">
        <v>103</v>
      </c>
      <c r="B105" s="103" t="s">
        <v>7</v>
      </c>
      <c r="C105" s="11">
        <f aca="true" t="shared" si="27" ref="C105:H105">C106+C107+C108</f>
        <v>167.545</v>
      </c>
      <c r="D105" s="11">
        <f t="shared" si="27"/>
        <v>33.509</v>
      </c>
      <c r="E105" s="11">
        <f t="shared" si="27"/>
        <v>33.509</v>
      </c>
      <c r="F105" s="20">
        <f t="shared" si="27"/>
        <v>33.509</v>
      </c>
      <c r="G105" s="11">
        <f t="shared" si="27"/>
        <v>33.509</v>
      </c>
      <c r="H105" s="11">
        <f t="shared" si="27"/>
        <v>33.509</v>
      </c>
      <c r="I105" s="85" t="s">
        <v>77</v>
      </c>
      <c r="J105" s="4" t="s">
        <v>26</v>
      </c>
      <c r="K105" s="4">
        <v>2</v>
      </c>
      <c r="L105" s="4">
        <v>2</v>
      </c>
      <c r="M105" s="4">
        <v>2</v>
      </c>
      <c r="N105" s="4">
        <v>2</v>
      </c>
      <c r="O105" s="4">
        <v>2</v>
      </c>
      <c r="P105" s="4">
        <v>2</v>
      </c>
    </row>
    <row r="106" spans="1:16" ht="29.25" customHeight="1">
      <c r="A106" s="15" t="s">
        <v>12</v>
      </c>
      <c r="B106" s="104"/>
      <c r="C106" s="20">
        <f>D106+E106+F106+G106+H106</f>
        <v>0</v>
      </c>
      <c r="D106" s="20">
        <v>0</v>
      </c>
      <c r="E106" s="11">
        <v>0</v>
      </c>
      <c r="F106" s="20">
        <v>0</v>
      </c>
      <c r="G106" s="20">
        <v>0</v>
      </c>
      <c r="H106" s="20">
        <v>0</v>
      </c>
      <c r="I106" s="99" t="s">
        <v>79</v>
      </c>
      <c r="J106" s="4"/>
      <c r="K106" s="4"/>
      <c r="L106" s="4"/>
      <c r="M106" s="4"/>
      <c r="N106" s="19"/>
      <c r="O106" s="19"/>
      <c r="P106" s="19"/>
    </row>
    <row r="107" spans="1:16" ht="32.25" customHeight="1">
      <c r="A107" s="15" t="s">
        <v>0</v>
      </c>
      <c r="B107" s="104"/>
      <c r="C107" s="20">
        <f>D107+E107+F107+G107+H107</f>
        <v>104.54499999999999</v>
      </c>
      <c r="D107" s="20">
        <v>20.909</v>
      </c>
      <c r="E107" s="20">
        <v>20.909</v>
      </c>
      <c r="F107" s="20">
        <v>20.909</v>
      </c>
      <c r="G107" s="20">
        <v>20.909</v>
      </c>
      <c r="H107" s="20">
        <v>20.909</v>
      </c>
      <c r="I107" s="100"/>
      <c r="J107" s="4"/>
      <c r="K107" s="4"/>
      <c r="L107" s="4"/>
      <c r="M107" s="4"/>
      <c r="N107" s="19"/>
      <c r="O107" s="19"/>
      <c r="P107" s="19"/>
    </row>
    <row r="108" spans="1:16" ht="37.5" customHeight="1">
      <c r="A108" s="15" t="s">
        <v>91</v>
      </c>
      <c r="B108" s="104"/>
      <c r="C108" s="20">
        <f>D108+E108+F108+G108+H108</f>
        <v>63</v>
      </c>
      <c r="D108" s="20">
        <v>12.6</v>
      </c>
      <c r="E108" s="20">
        <v>12.6</v>
      </c>
      <c r="F108" s="20">
        <v>12.6</v>
      </c>
      <c r="G108" s="20">
        <v>12.6</v>
      </c>
      <c r="H108" s="20">
        <v>12.6</v>
      </c>
      <c r="I108" s="100"/>
      <c r="J108" s="4"/>
      <c r="K108" s="4"/>
      <c r="L108" s="4"/>
      <c r="M108" s="4"/>
      <c r="N108" s="19"/>
      <c r="O108" s="19"/>
      <c r="P108" s="19"/>
    </row>
    <row r="109" spans="1:16" ht="48.75" customHeight="1">
      <c r="A109" s="4" t="s">
        <v>97</v>
      </c>
      <c r="B109" s="93" t="s">
        <v>98</v>
      </c>
      <c r="C109" s="11">
        <f aca="true" t="shared" si="28" ref="C109:H109">C110+C111+C112</f>
        <v>633.5</v>
      </c>
      <c r="D109" s="11">
        <f t="shared" si="28"/>
        <v>126.7</v>
      </c>
      <c r="E109" s="11">
        <f t="shared" si="28"/>
        <v>126.7</v>
      </c>
      <c r="F109" s="20">
        <f t="shared" si="28"/>
        <v>126.7</v>
      </c>
      <c r="G109" s="11">
        <f t="shared" si="28"/>
        <v>126.7</v>
      </c>
      <c r="H109" s="11">
        <f t="shared" si="28"/>
        <v>126.7</v>
      </c>
      <c r="I109" s="85" t="s">
        <v>78</v>
      </c>
      <c r="J109" s="4" t="s">
        <v>3</v>
      </c>
      <c r="K109" s="4">
        <v>15</v>
      </c>
      <c r="L109" s="4">
        <v>20</v>
      </c>
      <c r="M109" s="4">
        <v>20</v>
      </c>
      <c r="N109" s="4">
        <v>20</v>
      </c>
      <c r="O109" s="4">
        <v>20</v>
      </c>
      <c r="P109" s="4">
        <v>20</v>
      </c>
    </row>
    <row r="110" spans="1:16" ht="16.5" customHeight="1">
      <c r="A110" s="15" t="s">
        <v>12</v>
      </c>
      <c r="B110" s="93"/>
      <c r="C110" s="11">
        <v>0</v>
      </c>
      <c r="D110" s="20">
        <v>0</v>
      </c>
      <c r="E110" s="11">
        <v>0</v>
      </c>
      <c r="F110" s="20"/>
      <c r="G110" s="11">
        <v>0</v>
      </c>
      <c r="H110" s="11">
        <v>0</v>
      </c>
      <c r="I110" s="93" t="s">
        <v>80</v>
      </c>
      <c r="J110" s="4"/>
      <c r="K110" s="4"/>
      <c r="L110" s="4"/>
      <c r="M110" s="4"/>
      <c r="N110" s="19"/>
      <c r="O110" s="19"/>
      <c r="P110" s="19"/>
    </row>
    <row r="111" spans="1:16" ht="16.5" customHeight="1">
      <c r="A111" s="15" t="s">
        <v>0</v>
      </c>
      <c r="B111" s="93"/>
      <c r="C111" s="11">
        <v>0</v>
      </c>
      <c r="D111" s="20">
        <v>0</v>
      </c>
      <c r="E111" s="11">
        <v>0</v>
      </c>
      <c r="F111" s="20">
        <v>0</v>
      </c>
      <c r="G111" s="11">
        <v>0</v>
      </c>
      <c r="H111" s="11">
        <v>0</v>
      </c>
      <c r="I111" s="93"/>
      <c r="J111" s="4"/>
      <c r="K111" s="4"/>
      <c r="L111" s="4"/>
      <c r="M111" s="4"/>
      <c r="N111" s="19"/>
      <c r="O111" s="19"/>
      <c r="P111" s="19"/>
    </row>
    <row r="112" spans="1:16" ht="16.5" customHeight="1">
      <c r="A112" s="15" t="s">
        <v>91</v>
      </c>
      <c r="B112" s="93"/>
      <c r="C112" s="11">
        <f>SUM(D112:H112)</f>
        <v>633.5</v>
      </c>
      <c r="D112" s="20">
        <v>126.7</v>
      </c>
      <c r="E112" s="11">
        <v>126.7</v>
      </c>
      <c r="F112" s="20">
        <v>126.7</v>
      </c>
      <c r="G112" s="11">
        <v>126.7</v>
      </c>
      <c r="H112" s="11">
        <v>126.7</v>
      </c>
      <c r="I112" s="93"/>
      <c r="J112" s="4"/>
      <c r="K112" s="4"/>
      <c r="L112" s="4"/>
      <c r="M112" s="4"/>
      <c r="N112" s="19"/>
      <c r="O112" s="19"/>
      <c r="P112" s="19"/>
    </row>
    <row r="113" spans="1:16" s="13" customFormat="1" ht="40.5" customHeight="1">
      <c r="A113" s="87" t="s">
        <v>53</v>
      </c>
      <c r="B113" s="94"/>
      <c r="C113" s="23">
        <f aca="true" t="shared" si="29" ref="C113:H113">SUM(C114:C116)</f>
        <v>3451.5</v>
      </c>
      <c r="D113" s="23">
        <f t="shared" si="29"/>
        <v>786.3</v>
      </c>
      <c r="E113" s="23">
        <f t="shared" si="29"/>
        <v>666.3</v>
      </c>
      <c r="F113" s="20">
        <f t="shared" si="29"/>
        <v>666.3</v>
      </c>
      <c r="G113" s="23">
        <f t="shared" si="29"/>
        <v>666.3</v>
      </c>
      <c r="H113" s="23">
        <f t="shared" si="29"/>
        <v>666.3</v>
      </c>
      <c r="I113" s="2"/>
      <c r="J113" s="2"/>
      <c r="K113" s="2"/>
      <c r="L113" s="2"/>
      <c r="M113" s="2"/>
      <c r="N113" s="2"/>
      <c r="O113" s="2"/>
      <c r="P113" s="2"/>
    </row>
    <row r="114" spans="1:16" s="13" customFormat="1" ht="24" customHeight="1">
      <c r="A114" s="17" t="s">
        <v>12</v>
      </c>
      <c r="B114" s="95"/>
      <c r="C114" s="23">
        <f>SUM(D114:H114)</f>
        <v>0</v>
      </c>
      <c r="D114" s="23">
        <f aca="true" t="shared" si="30" ref="D114:H115">SUM(D118)</f>
        <v>0</v>
      </c>
      <c r="E114" s="23">
        <f t="shared" si="30"/>
        <v>0</v>
      </c>
      <c r="F114" s="23">
        <f t="shared" si="30"/>
        <v>0</v>
      </c>
      <c r="G114" s="23">
        <f t="shared" si="30"/>
        <v>0</v>
      </c>
      <c r="H114" s="23">
        <f t="shared" si="30"/>
        <v>0</v>
      </c>
      <c r="I114" s="2"/>
      <c r="J114" s="2"/>
      <c r="K114" s="2"/>
      <c r="L114" s="2"/>
      <c r="M114" s="2"/>
      <c r="N114" s="2"/>
      <c r="O114" s="2"/>
      <c r="P114" s="2"/>
    </row>
    <row r="115" spans="1:16" s="13" customFormat="1" ht="15" customHeight="1">
      <c r="A115" s="17" t="s">
        <v>0</v>
      </c>
      <c r="B115" s="95"/>
      <c r="C115" s="23">
        <f>SUM(D115:H115)</f>
        <v>0</v>
      </c>
      <c r="D115" s="23">
        <f t="shared" si="30"/>
        <v>0</v>
      </c>
      <c r="E115" s="23">
        <f t="shared" si="30"/>
        <v>0</v>
      </c>
      <c r="F115" s="23">
        <f t="shared" si="30"/>
        <v>0</v>
      </c>
      <c r="G115" s="23">
        <f t="shared" si="30"/>
        <v>0</v>
      </c>
      <c r="H115" s="23">
        <f t="shared" si="30"/>
        <v>0</v>
      </c>
      <c r="I115" s="2"/>
      <c r="J115" s="2"/>
      <c r="K115" s="2"/>
      <c r="L115" s="2"/>
      <c r="M115" s="2"/>
      <c r="N115" s="2"/>
      <c r="O115" s="2"/>
      <c r="P115" s="2"/>
    </row>
    <row r="116" spans="1:16" s="13" customFormat="1" ht="15" customHeight="1">
      <c r="A116" s="17" t="s">
        <v>91</v>
      </c>
      <c r="B116" s="95"/>
      <c r="C116" s="23">
        <f>SUM(D116:H116)</f>
        <v>3451.5</v>
      </c>
      <c r="D116" s="23">
        <f>SUM(D120)</f>
        <v>786.3</v>
      </c>
      <c r="E116" s="23">
        <f>SUM(E120)</f>
        <v>666.3</v>
      </c>
      <c r="F116" s="23">
        <f>SUM(F120)</f>
        <v>666.3</v>
      </c>
      <c r="G116" s="23">
        <f>SUM(G120)</f>
        <v>666.3</v>
      </c>
      <c r="H116" s="23">
        <f>SUM(H120)</f>
        <v>666.3</v>
      </c>
      <c r="I116" s="23"/>
      <c r="J116" s="2"/>
      <c r="K116" s="2"/>
      <c r="L116" s="2"/>
      <c r="M116" s="2"/>
      <c r="N116" s="2"/>
      <c r="O116" s="2"/>
      <c r="P116" s="2"/>
    </row>
    <row r="117" spans="1:16" s="13" customFormat="1" ht="49.5" customHeight="1">
      <c r="A117" s="86" t="s">
        <v>54</v>
      </c>
      <c r="B117" s="97"/>
      <c r="C117" s="23">
        <f aca="true" t="shared" si="31" ref="C117:H117">C118+C119+C120</f>
        <v>3451.5</v>
      </c>
      <c r="D117" s="23">
        <f t="shared" si="31"/>
        <v>786.3</v>
      </c>
      <c r="E117" s="23">
        <f t="shared" si="31"/>
        <v>666.3</v>
      </c>
      <c r="F117" s="30">
        <f t="shared" si="31"/>
        <v>666.3</v>
      </c>
      <c r="G117" s="23">
        <f t="shared" si="31"/>
        <v>666.3</v>
      </c>
      <c r="H117" s="23">
        <f t="shared" si="31"/>
        <v>666.3</v>
      </c>
      <c r="I117" s="66"/>
      <c r="J117" s="2"/>
      <c r="K117" s="2"/>
      <c r="L117" s="2"/>
      <c r="M117" s="2"/>
      <c r="N117" s="2"/>
      <c r="O117" s="2"/>
      <c r="P117" s="2"/>
    </row>
    <row r="118" spans="1:16" s="13" customFormat="1" ht="28.5" customHeight="1">
      <c r="A118" s="17" t="s">
        <v>12</v>
      </c>
      <c r="B118" s="98"/>
      <c r="C118" s="30">
        <f>SUM(D118:H118)</f>
        <v>0</v>
      </c>
      <c r="D118" s="30">
        <f aca="true" t="shared" si="32" ref="D118:H119">D122+D126</f>
        <v>0</v>
      </c>
      <c r="E118" s="30">
        <f t="shared" si="32"/>
        <v>0</v>
      </c>
      <c r="F118" s="30">
        <f t="shared" si="32"/>
        <v>0</v>
      </c>
      <c r="G118" s="30">
        <f t="shared" si="32"/>
        <v>0</v>
      </c>
      <c r="H118" s="30">
        <f t="shared" si="32"/>
        <v>0</v>
      </c>
      <c r="I118" s="94"/>
      <c r="J118" s="2"/>
      <c r="K118" s="2"/>
      <c r="L118" s="2"/>
      <c r="M118" s="2"/>
      <c r="N118" s="22"/>
      <c r="O118" s="22"/>
      <c r="P118" s="22"/>
    </row>
    <row r="119" spans="1:16" s="13" customFormat="1" ht="15" customHeight="1">
      <c r="A119" s="17" t="s">
        <v>0</v>
      </c>
      <c r="B119" s="98"/>
      <c r="C119" s="30">
        <f>SUM(D119:H119)</f>
        <v>0</v>
      </c>
      <c r="D119" s="30">
        <f t="shared" si="32"/>
        <v>0</v>
      </c>
      <c r="E119" s="30">
        <f t="shared" si="32"/>
        <v>0</v>
      </c>
      <c r="F119" s="30">
        <f t="shared" si="32"/>
        <v>0</v>
      </c>
      <c r="G119" s="30">
        <f t="shared" si="32"/>
        <v>0</v>
      </c>
      <c r="H119" s="30">
        <f t="shared" si="32"/>
        <v>0</v>
      </c>
      <c r="I119" s="95"/>
      <c r="J119" s="2"/>
      <c r="K119" s="2"/>
      <c r="L119" s="2"/>
      <c r="M119" s="2"/>
      <c r="N119" s="22"/>
      <c r="O119" s="22"/>
      <c r="P119" s="22"/>
    </row>
    <row r="120" spans="1:16" s="13" customFormat="1" ht="15" customHeight="1">
      <c r="A120" s="17" t="s">
        <v>91</v>
      </c>
      <c r="B120" s="98"/>
      <c r="C120" s="30">
        <f>SUM(D120:H120)</f>
        <v>3451.5</v>
      </c>
      <c r="D120" s="30">
        <f>D124+D128</f>
        <v>786.3</v>
      </c>
      <c r="E120" s="30">
        <f>E124+E128</f>
        <v>666.3</v>
      </c>
      <c r="F120" s="30">
        <f>F124+F128</f>
        <v>666.3</v>
      </c>
      <c r="G120" s="30">
        <f>G124+G128</f>
        <v>666.3</v>
      </c>
      <c r="H120" s="30">
        <f>H124+H128</f>
        <v>666.3</v>
      </c>
      <c r="I120" s="95"/>
      <c r="J120" s="2"/>
      <c r="K120" s="2"/>
      <c r="L120" s="2"/>
      <c r="M120" s="2"/>
      <c r="N120" s="22"/>
      <c r="O120" s="22"/>
      <c r="P120" s="22"/>
    </row>
    <row r="121" spans="1:16" ht="45.75" customHeight="1">
      <c r="A121" s="4" t="s">
        <v>64</v>
      </c>
      <c r="B121" s="93" t="s">
        <v>98</v>
      </c>
      <c r="C121" s="11">
        <f aca="true" t="shared" si="33" ref="C121:H121">C122+C123+C124</f>
        <v>3331.5</v>
      </c>
      <c r="D121" s="11">
        <f t="shared" si="33"/>
        <v>666.3</v>
      </c>
      <c r="E121" s="11">
        <f t="shared" si="33"/>
        <v>666.3</v>
      </c>
      <c r="F121" s="20">
        <f t="shared" si="33"/>
        <v>666.3</v>
      </c>
      <c r="G121" s="11">
        <f t="shared" si="33"/>
        <v>666.3</v>
      </c>
      <c r="H121" s="11">
        <f t="shared" si="33"/>
        <v>666.3</v>
      </c>
      <c r="I121" s="64" t="s">
        <v>81</v>
      </c>
      <c r="J121" s="4" t="s">
        <v>26</v>
      </c>
      <c r="K121" s="4">
        <v>6197</v>
      </c>
      <c r="L121" s="4">
        <v>6250</v>
      </c>
      <c r="M121" s="4">
        <v>6300</v>
      </c>
      <c r="N121" s="4">
        <v>6350</v>
      </c>
      <c r="O121" s="4">
        <v>6400</v>
      </c>
      <c r="P121" s="4">
        <v>6400</v>
      </c>
    </row>
    <row r="122" spans="1:16" ht="14.25" customHeight="1">
      <c r="A122" s="15" t="s">
        <v>12</v>
      </c>
      <c r="B122" s="93"/>
      <c r="C122" s="20">
        <v>0</v>
      </c>
      <c r="D122" s="20">
        <v>0</v>
      </c>
      <c r="E122" s="11">
        <v>0</v>
      </c>
      <c r="F122" s="20">
        <v>0</v>
      </c>
      <c r="G122" s="20">
        <v>0</v>
      </c>
      <c r="H122" s="20">
        <v>0</v>
      </c>
      <c r="I122" s="99" t="s">
        <v>32</v>
      </c>
      <c r="J122" s="4"/>
      <c r="K122" s="4"/>
      <c r="L122" s="4"/>
      <c r="M122" s="4"/>
      <c r="N122" s="19"/>
      <c r="O122" s="19"/>
      <c r="P122" s="19"/>
    </row>
    <row r="123" spans="1:16" ht="14.25" customHeight="1">
      <c r="A123" s="15" t="s">
        <v>0</v>
      </c>
      <c r="B123" s="93"/>
      <c r="C123" s="11">
        <v>0</v>
      </c>
      <c r="D123" s="20">
        <v>0</v>
      </c>
      <c r="E123" s="11">
        <v>0</v>
      </c>
      <c r="F123" s="20">
        <v>0</v>
      </c>
      <c r="G123" s="11">
        <v>0</v>
      </c>
      <c r="H123" s="11">
        <v>0</v>
      </c>
      <c r="I123" s="100"/>
      <c r="J123" s="4"/>
      <c r="K123" s="4"/>
      <c r="L123" s="4"/>
      <c r="M123" s="4"/>
      <c r="N123" s="19"/>
      <c r="O123" s="19"/>
      <c r="P123" s="19"/>
    </row>
    <row r="124" spans="1:16" ht="36" customHeight="1">
      <c r="A124" s="15" t="s">
        <v>91</v>
      </c>
      <c r="B124" s="93"/>
      <c r="C124" s="20">
        <f>D124+E124+F124+G124+H124</f>
        <v>3331.5</v>
      </c>
      <c r="D124" s="20">
        <v>666.3</v>
      </c>
      <c r="E124" s="20">
        <v>666.3</v>
      </c>
      <c r="F124" s="20">
        <v>666.3</v>
      </c>
      <c r="G124" s="20">
        <v>666.3</v>
      </c>
      <c r="H124" s="20">
        <v>666.3</v>
      </c>
      <c r="I124" s="100"/>
      <c r="J124" s="4"/>
      <c r="K124" s="4"/>
      <c r="L124" s="4"/>
      <c r="M124" s="4"/>
      <c r="N124" s="19"/>
      <c r="O124" s="19"/>
      <c r="P124" s="19"/>
    </row>
    <row r="125" spans="1:16" ht="94.5" customHeight="1">
      <c r="A125" s="4" t="s">
        <v>104</v>
      </c>
      <c r="B125" s="93" t="s">
        <v>98</v>
      </c>
      <c r="C125" s="11">
        <f aca="true" t="shared" si="34" ref="C125:H125">C126+C127+C128</f>
        <v>120</v>
      </c>
      <c r="D125" s="11">
        <f>D126+D127+D128</f>
        <v>120</v>
      </c>
      <c r="E125" s="11">
        <f t="shared" si="34"/>
        <v>0</v>
      </c>
      <c r="F125" s="20">
        <f t="shared" si="34"/>
        <v>0</v>
      </c>
      <c r="G125" s="11">
        <f t="shared" si="34"/>
        <v>0</v>
      </c>
      <c r="H125" s="11">
        <f t="shared" si="34"/>
        <v>0</v>
      </c>
      <c r="I125" s="64" t="s">
        <v>82</v>
      </c>
      <c r="J125" s="4" t="s">
        <v>26</v>
      </c>
      <c r="K125" s="4">
        <v>4</v>
      </c>
      <c r="L125" s="4">
        <v>4</v>
      </c>
      <c r="M125" s="4">
        <v>0</v>
      </c>
      <c r="N125" s="4">
        <v>0</v>
      </c>
      <c r="O125" s="4">
        <v>0</v>
      </c>
      <c r="P125" s="4">
        <v>0</v>
      </c>
    </row>
    <row r="126" spans="1:16" ht="22.5" customHeight="1">
      <c r="A126" s="15" t="s">
        <v>12</v>
      </c>
      <c r="B126" s="93"/>
      <c r="C126" s="11">
        <v>0</v>
      </c>
      <c r="D126" s="20">
        <v>0</v>
      </c>
      <c r="E126" s="11">
        <v>0</v>
      </c>
      <c r="F126" s="20"/>
      <c r="G126" s="11">
        <v>0</v>
      </c>
      <c r="H126" s="11">
        <v>0</v>
      </c>
      <c r="I126" s="93" t="s">
        <v>105</v>
      </c>
      <c r="J126" s="4"/>
      <c r="K126" s="4"/>
      <c r="L126" s="4"/>
      <c r="M126" s="4"/>
      <c r="N126" s="19"/>
      <c r="O126" s="19"/>
      <c r="P126" s="19"/>
    </row>
    <row r="127" spans="1:16" ht="21" customHeight="1">
      <c r="A127" s="15" t="s">
        <v>0</v>
      </c>
      <c r="B127" s="93"/>
      <c r="C127" s="11">
        <v>0</v>
      </c>
      <c r="D127" s="20">
        <v>0</v>
      </c>
      <c r="E127" s="11">
        <v>0</v>
      </c>
      <c r="F127" s="20">
        <v>0</v>
      </c>
      <c r="G127" s="11">
        <v>0</v>
      </c>
      <c r="H127" s="11">
        <v>0</v>
      </c>
      <c r="I127" s="93"/>
      <c r="J127" s="4"/>
      <c r="K127" s="4"/>
      <c r="L127" s="4"/>
      <c r="M127" s="4"/>
      <c r="N127" s="19"/>
      <c r="O127" s="19"/>
      <c r="P127" s="19"/>
    </row>
    <row r="128" spans="1:16" ht="39.75" customHeight="1">
      <c r="A128" s="15" t="s">
        <v>91</v>
      </c>
      <c r="B128" s="93"/>
      <c r="C128" s="11">
        <f>D128+E128+F128+H128</f>
        <v>120</v>
      </c>
      <c r="D128" s="20">
        <v>120</v>
      </c>
      <c r="E128" s="11">
        <v>0</v>
      </c>
      <c r="F128" s="20">
        <v>0</v>
      </c>
      <c r="G128" s="11">
        <v>0</v>
      </c>
      <c r="H128" s="11">
        <v>0</v>
      </c>
      <c r="I128" s="93"/>
      <c r="J128" s="4"/>
      <c r="K128" s="4"/>
      <c r="L128" s="4"/>
      <c r="M128" s="4"/>
      <c r="N128" s="19"/>
      <c r="O128" s="19"/>
      <c r="P128" s="19"/>
    </row>
    <row r="129" spans="1:16" s="13" customFormat="1" ht="62.25" customHeight="1">
      <c r="A129" s="87" t="s">
        <v>55</v>
      </c>
      <c r="B129" s="101"/>
      <c r="C129" s="25">
        <f aca="true" t="shared" si="35" ref="C129:H129">SUM(C130:C132)</f>
        <v>80</v>
      </c>
      <c r="D129" s="25">
        <f t="shared" si="35"/>
        <v>80</v>
      </c>
      <c r="E129" s="25">
        <f t="shared" si="35"/>
        <v>0</v>
      </c>
      <c r="F129" s="83">
        <f t="shared" si="35"/>
        <v>0</v>
      </c>
      <c r="G129" s="25">
        <f t="shared" si="35"/>
        <v>0</v>
      </c>
      <c r="H129" s="25">
        <f t="shared" si="35"/>
        <v>0</v>
      </c>
      <c r="I129" s="94"/>
      <c r="J129" s="2"/>
      <c r="K129" s="2"/>
      <c r="L129" s="2"/>
      <c r="M129" s="2"/>
      <c r="N129" s="2"/>
      <c r="O129" s="2"/>
      <c r="P129" s="2"/>
    </row>
    <row r="130" spans="1:16" s="13" customFormat="1" ht="13.5" customHeight="1">
      <c r="A130" s="17" t="s">
        <v>12</v>
      </c>
      <c r="B130" s="102"/>
      <c r="C130" s="25">
        <f>SUM(D130:H130)</f>
        <v>0</v>
      </c>
      <c r="D130" s="25">
        <f aca="true" t="shared" si="36" ref="D130:H132">SUM(D134+D146)</f>
        <v>0</v>
      </c>
      <c r="E130" s="25">
        <f t="shared" si="36"/>
        <v>0</v>
      </c>
      <c r="F130" s="83">
        <f t="shared" si="36"/>
        <v>0</v>
      </c>
      <c r="G130" s="25">
        <f t="shared" si="36"/>
        <v>0</v>
      </c>
      <c r="H130" s="25">
        <f t="shared" si="36"/>
        <v>0</v>
      </c>
      <c r="I130" s="95"/>
      <c r="J130" s="5"/>
      <c r="K130" s="5"/>
      <c r="L130" s="5"/>
      <c r="M130" s="5"/>
      <c r="N130" s="66"/>
      <c r="O130" s="5"/>
      <c r="P130" s="5"/>
    </row>
    <row r="131" spans="1:16" s="13" customFormat="1" ht="12.75" customHeight="1">
      <c r="A131" s="17" t="s">
        <v>0</v>
      </c>
      <c r="B131" s="102"/>
      <c r="C131" s="25">
        <f>SUM(D131:H131)</f>
        <v>0</v>
      </c>
      <c r="D131" s="25">
        <f t="shared" si="36"/>
        <v>0</v>
      </c>
      <c r="E131" s="25">
        <f t="shared" si="36"/>
        <v>0</v>
      </c>
      <c r="F131" s="83">
        <f t="shared" si="36"/>
        <v>0</v>
      </c>
      <c r="G131" s="25">
        <f t="shared" si="36"/>
        <v>0</v>
      </c>
      <c r="H131" s="25">
        <f t="shared" si="36"/>
        <v>0</v>
      </c>
      <c r="I131" s="95"/>
      <c r="J131" s="5"/>
      <c r="K131" s="5"/>
      <c r="L131" s="5"/>
      <c r="M131" s="5"/>
      <c r="N131" s="66"/>
      <c r="O131" s="5"/>
      <c r="P131" s="5"/>
    </row>
    <row r="132" spans="1:16" s="13" customFormat="1" ht="12.75" customHeight="1">
      <c r="A132" s="17" t="s">
        <v>91</v>
      </c>
      <c r="B132" s="102"/>
      <c r="C132" s="25">
        <f>SUM(D132:H132)</f>
        <v>80</v>
      </c>
      <c r="D132" s="83">
        <f>SUM(D136+D148)</f>
        <v>80</v>
      </c>
      <c r="E132" s="83">
        <f t="shared" si="36"/>
        <v>0</v>
      </c>
      <c r="F132" s="83">
        <f t="shared" si="36"/>
        <v>0</v>
      </c>
      <c r="G132" s="83">
        <f t="shared" si="36"/>
        <v>0</v>
      </c>
      <c r="H132" s="83">
        <f t="shared" si="36"/>
        <v>0</v>
      </c>
      <c r="I132" s="95"/>
      <c r="J132" s="5"/>
      <c r="K132" s="5"/>
      <c r="L132" s="5"/>
      <c r="M132" s="5"/>
      <c r="N132" s="66"/>
      <c r="O132" s="5"/>
      <c r="P132" s="5"/>
    </row>
    <row r="133" spans="1:16" s="13" customFormat="1" ht="54" customHeight="1">
      <c r="A133" s="86" t="s">
        <v>56</v>
      </c>
      <c r="B133" s="97"/>
      <c r="C133" s="30">
        <f aca="true" t="shared" si="37" ref="C133:H133">C134+C135+C136</f>
        <v>80</v>
      </c>
      <c r="D133" s="30">
        <f t="shared" si="37"/>
        <v>80</v>
      </c>
      <c r="E133" s="30">
        <f t="shared" si="37"/>
        <v>0</v>
      </c>
      <c r="F133" s="30">
        <f t="shared" si="37"/>
        <v>0</v>
      </c>
      <c r="G133" s="30">
        <f t="shared" si="37"/>
        <v>0</v>
      </c>
      <c r="H133" s="30">
        <f t="shared" si="37"/>
        <v>0</v>
      </c>
      <c r="I133" s="106"/>
      <c r="J133" s="22"/>
      <c r="K133" s="22"/>
      <c r="L133" s="22"/>
      <c r="M133" s="22"/>
      <c r="N133" s="22"/>
      <c r="O133" s="22"/>
      <c r="P133" s="22"/>
    </row>
    <row r="134" spans="1:16" s="13" customFormat="1" ht="17.25" customHeight="1">
      <c r="A134" s="17" t="s">
        <v>12</v>
      </c>
      <c r="B134" s="98"/>
      <c r="C134" s="30">
        <f>SUM(D134:H134)</f>
        <v>0</v>
      </c>
      <c r="D134" s="30">
        <f aca="true" t="shared" si="38" ref="D134:H135">D138+D142</f>
        <v>0</v>
      </c>
      <c r="E134" s="30">
        <f t="shared" si="38"/>
        <v>0</v>
      </c>
      <c r="F134" s="30">
        <f t="shared" si="38"/>
        <v>0</v>
      </c>
      <c r="G134" s="30">
        <f t="shared" si="38"/>
        <v>0</v>
      </c>
      <c r="H134" s="30">
        <f t="shared" si="38"/>
        <v>0</v>
      </c>
      <c r="I134" s="107"/>
      <c r="J134" s="22"/>
      <c r="K134" s="22"/>
      <c r="L134" s="22"/>
      <c r="M134" s="22"/>
      <c r="N134" s="22"/>
      <c r="O134" s="22"/>
      <c r="P134" s="22"/>
    </row>
    <row r="135" spans="1:16" s="13" customFormat="1" ht="19.5" customHeight="1">
      <c r="A135" s="17" t="s">
        <v>0</v>
      </c>
      <c r="B135" s="98"/>
      <c r="C135" s="30">
        <f>SUM(D135:H135)</f>
        <v>0</v>
      </c>
      <c r="D135" s="30">
        <f t="shared" si="38"/>
        <v>0</v>
      </c>
      <c r="E135" s="30">
        <f t="shared" si="38"/>
        <v>0</v>
      </c>
      <c r="F135" s="30">
        <f t="shared" si="38"/>
        <v>0</v>
      </c>
      <c r="G135" s="30">
        <f t="shared" si="38"/>
        <v>0</v>
      </c>
      <c r="H135" s="30">
        <f t="shared" si="38"/>
        <v>0</v>
      </c>
      <c r="I135" s="107"/>
      <c r="J135" s="22"/>
      <c r="K135" s="22"/>
      <c r="L135" s="22"/>
      <c r="M135" s="22"/>
      <c r="N135" s="22"/>
      <c r="O135" s="22"/>
      <c r="P135" s="22"/>
    </row>
    <row r="136" spans="1:16" s="13" customFormat="1" ht="17.25" customHeight="1">
      <c r="A136" s="17" t="s">
        <v>91</v>
      </c>
      <c r="B136" s="98"/>
      <c r="C136" s="30">
        <f>SUM(D136:H136)</f>
        <v>80</v>
      </c>
      <c r="D136" s="30">
        <f>D140+D144</f>
        <v>80</v>
      </c>
      <c r="E136" s="30">
        <f>E140+E144</f>
        <v>0</v>
      </c>
      <c r="F136" s="30">
        <f>F140+F144</f>
        <v>0</v>
      </c>
      <c r="G136" s="30">
        <f>G140+G144</f>
        <v>0</v>
      </c>
      <c r="H136" s="30">
        <f>H140+H144</f>
        <v>0</v>
      </c>
      <c r="I136" s="107"/>
      <c r="J136" s="22"/>
      <c r="K136" s="22"/>
      <c r="L136" s="22"/>
      <c r="M136" s="22"/>
      <c r="N136" s="22"/>
      <c r="O136" s="22"/>
      <c r="P136" s="22"/>
    </row>
    <row r="137" spans="1:16" s="13" customFormat="1" ht="41.25" customHeight="1">
      <c r="A137" s="4" t="s">
        <v>67</v>
      </c>
      <c r="B137" s="52"/>
      <c r="C137" s="11">
        <f aca="true" t="shared" si="39" ref="C137:H137">SUM(C138:C140)</f>
        <v>0</v>
      </c>
      <c r="D137" s="11">
        <f t="shared" si="39"/>
        <v>0</v>
      </c>
      <c r="E137" s="11">
        <f t="shared" si="39"/>
        <v>0</v>
      </c>
      <c r="F137" s="20">
        <f t="shared" si="39"/>
        <v>0</v>
      </c>
      <c r="G137" s="11">
        <f t="shared" si="39"/>
        <v>0</v>
      </c>
      <c r="H137" s="11">
        <f t="shared" si="39"/>
        <v>0</v>
      </c>
      <c r="I137" s="71" t="s">
        <v>58</v>
      </c>
      <c r="J137" s="11" t="s">
        <v>3</v>
      </c>
      <c r="K137" s="22">
        <v>0</v>
      </c>
      <c r="L137" s="22">
        <v>1</v>
      </c>
      <c r="M137" s="22">
        <v>0</v>
      </c>
      <c r="N137" s="22">
        <v>0</v>
      </c>
      <c r="O137" s="22">
        <v>0</v>
      </c>
      <c r="P137" s="22">
        <v>0</v>
      </c>
    </row>
    <row r="138" spans="1:16" s="13" customFormat="1" ht="17.25" customHeight="1">
      <c r="A138" s="17" t="s">
        <v>12</v>
      </c>
      <c r="B138" s="98" t="s">
        <v>98</v>
      </c>
      <c r="C138" s="11">
        <f>SUM(D138:H138)</f>
        <v>0</v>
      </c>
      <c r="D138" s="20">
        <v>0</v>
      </c>
      <c r="E138" s="11">
        <v>0</v>
      </c>
      <c r="F138" s="20">
        <v>0</v>
      </c>
      <c r="G138" s="11">
        <v>0</v>
      </c>
      <c r="H138" s="11">
        <v>0</v>
      </c>
      <c r="I138" s="99" t="s">
        <v>83</v>
      </c>
      <c r="J138" s="4"/>
      <c r="K138" s="22"/>
      <c r="L138" s="22"/>
      <c r="M138" s="22"/>
      <c r="N138" s="22"/>
      <c r="O138" s="22"/>
      <c r="P138" s="22"/>
    </row>
    <row r="139" spans="1:16" s="13" customFormat="1" ht="17.25" customHeight="1">
      <c r="A139" s="17" t="s">
        <v>0</v>
      </c>
      <c r="B139" s="98"/>
      <c r="C139" s="11">
        <f>SUM(D139:H139)</f>
        <v>0</v>
      </c>
      <c r="D139" s="20">
        <v>0</v>
      </c>
      <c r="E139" s="11">
        <v>0</v>
      </c>
      <c r="F139" s="20">
        <v>0</v>
      </c>
      <c r="G139" s="11">
        <v>0</v>
      </c>
      <c r="H139" s="11">
        <v>0</v>
      </c>
      <c r="I139" s="100"/>
      <c r="J139" s="4"/>
      <c r="K139" s="22"/>
      <c r="L139" s="22"/>
      <c r="M139" s="22"/>
      <c r="N139" s="22"/>
      <c r="O139" s="22"/>
      <c r="P139" s="22"/>
    </row>
    <row r="140" spans="1:16" s="13" customFormat="1" ht="33" customHeight="1">
      <c r="A140" s="17" t="s">
        <v>91</v>
      </c>
      <c r="B140" s="98"/>
      <c r="C140" s="11">
        <f>SUM(D140:H140)</f>
        <v>0</v>
      </c>
      <c r="D140" s="20">
        <v>0</v>
      </c>
      <c r="E140" s="11">
        <v>0</v>
      </c>
      <c r="F140" s="20">
        <v>0</v>
      </c>
      <c r="G140" s="11">
        <v>0</v>
      </c>
      <c r="H140" s="11">
        <v>0</v>
      </c>
      <c r="I140" s="110"/>
      <c r="J140" s="4"/>
      <c r="K140" s="22"/>
      <c r="L140" s="22"/>
      <c r="M140" s="22"/>
      <c r="N140" s="22"/>
      <c r="O140" s="22"/>
      <c r="P140" s="22"/>
    </row>
    <row r="141" spans="1:16" s="13" customFormat="1" ht="60" customHeight="1">
      <c r="A141" s="4" t="s">
        <v>86</v>
      </c>
      <c r="B141" s="52"/>
      <c r="C141" s="11">
        <f aca="true" t="shared" si="40" ref="C141:H141">SUM(C142:C144)</f>
        <v>80</v>
      </c>
      <c r="D141" s="11">
        <f t="shared" si="40"/>
        <v>80</v>
      </c>
      <c r="E141" s="11">
        <f t="shared" si="40"/>
        <v>0</v>
      </c>
      <c r="F141" s="20">
        <f t="shared" si="40"/>
        <v>0</v>
      </c>
      <c r="G141" s="11">
        <f t="shared" si="40"/>
        <v>0</v>
      </c>
      <c r="H141" s="11">
        <f t="shared" si="40"/>
        <v>0</v>
      </c>
      <c r="I141" s="47" t="s">
        <v>21</v>
      </c>
      <c r="J141" s="11" t="s">
        <v>3</v>
      </c>
      <c r="K141" s="78">
        <v>0</v>
      </c>
      <c r="L141" s="79">
        <v>2</v>
      </c>
      <c r="M141" s="78">
        <v>0</v>
      </c>
      <c r="N141" s="78">
        <v>0</v>
      </c>
      <c r="O141" s="78">
        <v>0</v>
      </c>
      <c r="P141" s="78">
        <v>0</v>
      </c>
    </row>
    <row r="142" spans="1:16" s="13" customFormat="1" ht="18.75" customHeight="1">
      <c r="A142" s="17" t="s">
        <v>12</v>
      </c>
      <c r="B142" s="98" t="s">
        <v>98</v>
      </c>
      <c r="C142" s="11">
        <f>SUM(D142:H142)</f>
        <v>0</v>
      </c>
      <c r="D142" s="20">
        <v>0</v>
      </c>
      <c r="E142" s="11">
        <v>0</v>
      </c>
      <c r="F142" s="20">
        <v>0</v>
      </c>
      <c r="G142" s="11">
        <v>0</v>
      </c>
      <c r="H142" s="11">
        <v>0</v>
      </c>
      <c r="I142" s="99" t="s">
        <v>84</v>
      </c>
      <c r="J142" s="4"/>
      <c r="K142" s="4"/>
      <c r="L142" s="4"/>
      <c r="M142" s="4"/>
      <c r="N142" s="19"/>
      <c r="O142" s="19"/>
      <c r="P142" s="19"/>
    </row>
    <row r="143" spans="1:16" s="13" customFormat="1" ht="28.5" customHeight="1">
      <c r="A143" s="17" t="s">
        <v>0</v>
      </c>
      <c r="B143" s="98"/>
      <c r="C143" s="11">
        <f>SUM(D143:H143)</f>
        <v>0</v>
      </c>
      <c r="D143" s="20">
        <v>0</v>
      </c>
      <c r="E143" s="11">
        <v>0</v>
      </c>
      <c r="F143" s="20">
        <v>0</v>
      </c>
      <c r="G143" s="11">
        <v>0</v>
      </c>
      <c r="H143" s="11">
        <v>0</v>
      </c>
      <c r="I143" s="100"/>
      <c r="J143" s="4"/>
      <c r="K143" s="4"/>
      <c r="L143" s="4"/>
      <c r="M143" s="4"/>
      <c r="N143" s="19"/>
      <c r="O143" s="19"/>
      <c r="P143" s="19"/>
    </row>
    <row r="144" spans="1:16" s="13" customFormat="1" ht="26.25" customHeight="1">
      <c r="A144" s="17" t="s">
        <v>91</v>
      </c>
      <c r="B144" s="98"/>
      <c r="C144" s="11">
        <f>SUM(D144:H144)</f>
        <v>80</v>
      </c>
      <c r="D144" s="20">
        <v>80</v>
      </c>
      <c r="E144" s="11">
        <v>0</v>
      </c>
      <c r="F144" s="20">
        <v>0</v>
      </c>
      <c r="G144" s="11">
        <v>0</v>
      </c>
      <c r="H144" s="11">
        <v>0</v>
      </c>
      <c r="I144" s="100"/>
      <c r="J144" s="4"/>
      <c r="K144" s="4"/>
      <c r="L144" s="4"/>
      <c r="M144" s="4"/>
      <c r="N144" s="19"/>
      <c r="O144" s="19"/>
      <c r="P144" s="19"/>
    </row>
    <row r="145" spans="1:16" ht="24" hidden="1">
      <c r="A145" s="91" t="s">
        <v>59</v>
      </c>
      <c r="B145" s="125"/>
      <c r="C145" s="90">
        <f aca="true" t="shared" si="41" ref="C145:H145">C146+C147+C148</f>
        <v>0</v>
      </c>
      <c r="D145" s="90">
        <f t="shared" si="41"/>
        <v>0</v>
      </c>
      <c r="E145" s="90">
        <f t="shared" si="41"/>
        <v>0</v>
      </c>
      <c r="F145" s="89">
        <f t="shared" si="41"/>
        <v>0</v>
      </c>
      <c r="G145" s="90">
        <f t="shared" si="41"/>
        <v>0</v>
      </c>
      <c r="H145" s="90">
        <f t="shared" si="41"/>
        <v>0</v>
      </c>
      <c r="I145" s="67"/>
      <c r="J145" s="4"/>
      <c r="K145" s="4"/>
      <c r="L145" s="4"/>
      <c r="M145" s="4"/>
      <c r="N145" s="19"/>
      <c r="O145" s="19"/>
      <c r="P145" s="19"/>
    </row>
    <row r="146" spans="1:16" ht="15" hidden="1">
      <c r="A146" s="92" t="s">
        <v>12</v>
      </c>
      <c r="B146" s="126"/>
      <c r="C146" s="89">
        <f>SUM(D146:H146)</f>
        <v>0</v>
      </c>
      <c r="D146" s="89">
        <f aca="true" t="shared" si="42" ref="D146:H147">D150+D154</f>
        <v>0</v>
      </c>
      <c r="E146" s="89">
        <f t="shared" si="42"/>
        <v>0</v>
      </c>
      <c r="F146" s="89">
        <f t="shared" si="42"/>
        <v>0</v>
      </c>
      <c r="G146" s="89">
        <f t="shared" si="42"/>
        <v>0</v>
      </c>
      <c r="H146" s="89">
        <f t="shared" si="42"/>
        <v>0</v>
      </c>
      <c r="I146" s="67"/>
      <c r="J146" s="4"/>
      <c r="K146" s="4"/>
      <c r="L146" s="4"/>
      <c r="M146" s="4"/>
      <c r="N146" s="19"/>
      <c r="O146" s="19"/>
      <c r="P146" s="19"/>
    </row>
    <row r="147" spans="1:16" ht="15" hidden="1">
      <c r="A147" s="92" t="s">
        <v>0</v>
      </c>
      <c r="B147" s="126"/>
      <c r="C147" s="89">
        <f>SUM(D147:H147)</f>
        <v>0</v>
      </c>
      <c r="D147" s="89">
        <f t="shared" si="42"/>
        <v>0</v>
      </c>
      <c r="E147" s="89">
        <f t="shared" si="42"/>
        <v>0</v>
      </c>
      <c r="F147" s="89">
        <f t="shared" si="42"/>
        <v>0</v>
      </c>
      <c r="G147" s="89">
        <f t="shared" si="42"/>
        <v>0</v>
      </c>
      <c r="H147" s="89">
        <f t="shared" si="42"/>
        <v>0</v>
      </c>
      <c r="I147" s="67"/>
      <c r="J147" s="4"/>
      <c r="K147" s="4"/>
      <c r="L147" s="4"/>
      <c r="M147" s="4"/>
      <c r="N147" s="19"/>
      <c r="O147" s="19"/>
      <c r="P147" s="19"/>
    </row>
    <row r="148" spans="1:16" ht="15" hidden="1">
      <c r="A148" s="92" t="s">
        <v>91</v>
      </c>
      <c r="B148" s="126"/>
      <c r="C148" s="89">
        <f>SUM(D148:H148)</f>
        <v>0</v>
      </c>
      <c r="D148" s="89">
        <f>D152+D156</f>
        <v>0</v>
      </c>
      <c r="E148" s="89">
        <f>E152+E156</f>
        <v>0</v>
      </c>
      <c r="F148" s="89">
        <f>F152+F156</f>
        <v>0</v>
      </c>
      <c r="G148" s="89">
        <f>G152+G156</f>
        <v>0</v>
      </c>
      <c r="H148" s="89">
        <f>H152+H156</f>
        <v>0</v>
      </c>
      <c r="I148" s="67"/>
      <c r="J148" s="4"/>
      <c r="K148" s="4"/>
      <c r="L148" s="4"/>
      <c r="M148" s="4"/>
      <c r="N148" s="19"/>
      <c r="O148" s="19"/>
      <c r="P148" s="19"/>
    </row>
    <row r="149" spans="1:16" ht="45.75" customHeight="1" hidden="1">
      <c r="A149" s="91" t="s">
        <v>60</v>
      </c>
      <c r="B149" s="116" t="s">
        <v>98</v>
      </c>
      <c r="C149" s="90">
        <f aca="true" t="shared" si="43" ref="C149:H149">SUM(C150:C152)</f>
        <v>0</v>
      </c>
      <c r="D149" s="90">
        <f t="shared" si="43"/>
        <v>0</v>
      </c>
      <c r="E149" s="90">
        <f t="shared" si="43"/>
        <v>0</v>
      </c>
      <c r="F149" s="89">
        <f t="shared" si="43"/>
        <v>0</v>
      </c>
      <c r="G149" s="90">
        <f t="shared" si="43"/>
        <v>0</v>
      </c>
      <c r="H149" s="90">
        <f t="shared" si="43"/>
        <v>0</v>
      </c>
      <c r="I149" s="66" t="s">
        <v>68</v>
      </c>
      <c r="J149" s="2" t="s">
        <v>3</v>
      </c>
      <c r="K149" s="4">
        <v>55</v>
      </c>
      <c r="L149" s="4">
        <v>55</v>
      </c>
      <c r="M149" s="4">
        <v>55</v>
      </c>
      <c r="N149" s="72">
        <v>55</v>
      </c>
      <c r="O149" s="72">
        <v>55</v>
      </c>
      <c r="P149" s="72">
        <v>55</v>
      </c>
    </row>
    <row r="150" spans="1:16" ht="15" hidden="1">
      <c r="A150" s="92" t="s">
        <v>12</v>
      </c>
      <c r="B150" s="116"/>
      <c r="C150" s="90">
        <f>SUM(D150:H150)</f>
        <v>0</v>
      </c>
      <c r="D150" s="89">
        <v>0</v>
      </c>
      <c r="E150" s="90">
        <v>0</v>
      </c>
      <c r="F150" s="89">
        <v>0</v>
      </c>
      <c r="G150" s="90">
        <v>0</v>
      </c>
      <c r="H150" s="90">
        <v>0</v>
      </c>
      <c r="I150" s="95" t="s">
        <v>61</v>
      </c>
      <c r="J150" s="2"/>
      <c r="K150" s="4"/>
      <c r="L150" s="4"/>
      <c r="M150" s="4"/>
      <c r="N150" s="19"/>
      <c r="O150" s="19"/>
      <c r="P150" s="19"/>
    </row>
    <row r="151" spans="1:16" ht="15" hidden="1">
      <c r="A151" s="92" t="s">
        <v>0</v>
      </c>
      <c r="B151" s="116"/>
      <c r="C151" s="90">
        <f>SUM(D151:H151)</f>
        <v>0</v>
      </c>
      <c r="D151" s="89">
        <v>0</v>
      </c>
      <c r="E151" s="90">
        <v>0</v>
      </c>
      <c r="F151" s="89">
        <v>0</v>
      </c>
      <c r="G151" s="90">
        <v>0</v>
      </c>
      <c r="H151" s="90">
        <v>0</v>
      </c>
      <c r="I151" s="95"/>
      <c r="J151" s="2"/>
      <c r="K151" s="4"/>
      <c r="L151" s="4"/>
      <c r="M151" s="4"/>
      <c r="N151" s="19"/>
      <c r="O151" s="19"/>
      <c r="P151" s="19"/>
    </row>
    <row r="152" spans="1:16" ht="15" hidden="1">
      <c r="A152" s="92" t="s">
        <v>91</v>
      </c>
      <c r="B152" s="116"/>
      <c r="C152" s="90">
        <f>SUM(D152:H152)</f>
        <v>0</v>
      </c>
      <c r="D152" s="89">
        <v>0</v>
      </c>
      <c r="E152" s="90">
        <v>0</v>
      </c>
      <c r="F152" s="89">
        <v>0</v>
      </c>
      <c r="G152" s="90">
        <v>0</v>
      </c>
      <c r="H152" s="90">
        <v>0</v>
      </c>
      <c r="I152" s="95"/>
      <c r="J152" s="2"/>
      <c r="K152" s="4"/>
      <c r="L152" s="4"/>
      <c r="M152" s="4"/>
      <c r="N152" s="19"/>
      <c r="O152" s="19"/>
      <c r="P152" s="19"/>
    </row>
    <row r="153" spans="1:16" ht="42" customHeight="1" hidden="1">
      <c r="A153" s="2" t="s">
        <v>62</v>
      </c>
      <c r="B153" s="93" t="s">
        <v>98</v>
      </c>
      <c r="C153" s="23">
        <f aca="true" t="shared" si="44" ref="C153:H153">SUM(C154:C156)</f>
        <v>0</v>
      </c>
      <c r="D153" s="23">
        <f t="shared" si="44"/>
        <v>0</v>
      </c>
      <c r="E153" s="23">
        <f t="shared" si="44"/>
        <v>0</v>
      </c>
      <c r="F153" s="30">
        <f t="shared" si="44"/>
        <v>0</v>
      </c>
      <c r="G153" s="23">
        <f t="shared" si="44"/>
        <v>0</v>
      </c>
      <c r="H153" s="23">
        <f t="shared" si="44"/>
        <v>0</v>
      </c>
      <c r="I153" s="5" t="s">
        <v>69</v>
      </c>
      <c r="J153" s="2" t="s">
        <v>3</v>
      </c>
      <c r="K153" s="4">
        <v>55</v>
      </c>
      <c r="L153" s="4">
        <v>55</v>
      </c>
      <c r="M153" s="4">
        <v>55</v>
      </c>
      <c r="N153" s="4">
        <v>55</v>
      </c>
      <c r="O153" s="4">
        <v>55</v>
      </c>
      <c r="P153" s="4">
        <v>55</v>
      </c>
    </row>
    <row r="154" spans="1:16" ht="15" hidden="1">
      <c r="A154" s="17" t="s">
        <v>12</v>
      </c>
      <c r="B154" s="93"/>
      <c r="C154" s="23">
        <f>SUM(D154:H154)</f>
        <v>0</v>
      </c>
      <c r="D154" s="30">
        <v>0</v>
      </c>
      <c r="E154" s="23">
        <v>0</v>
      </c>
      <c r="F154" s="30">
        <v>0</v>
      </c>
      <c r="G154" s="23">
        <v>0</v>
      </c>
      <c r="H154" s="23">
        <v>0</v>
      </c>
      <c r="I154" s="95" t="s">
        <v>63</v>
      </c>
      <c r="J154" s="2"/>
      <c r="K154" s="4"/>
      <c r="L154" s="4"/>
      <c r="M154" s="4"/>
      <c r="N154" s="19"/>
      <c r="O154" s="19"/>
      <c r="P154" s="19"/>
    </row>
    <row r="155" spans="1:16" ht="15" hidden="1">
      <c r="A155" s="17" t="s">
        <v>0</v>
      </c>
      <c r="B155" s="93"/>
      <c r="C155" s="23">
        <f>SUM(D155:H155)</f>
        <v>0</v>
      </c>
      <c r="D155" s="30">
        <v>0</v>
      </c>
      <c r="E155" s="23">
        <v>0</v>
      </c>
      <c r="F155" s="30">
        <v>0</v>
      </c>
      <c r="G155" s="23">
        <v>0</v>
      </c>
      <c r="H155" s="23">
        <v>0</v>
      </c>
      <c r="I155" s="95"/>
      <c r="J155" s="2"/>
      <c r="K155" s="2"/>
      <c r="L155" s="2"/>
      <c r="M155" s="2"/>
      <c r="N155" s="22"/>
      <c r="O155" s="22"/>
      <c r="P155" s="22"/>
    </row>
    <row r="156" spans="1:16" ht="15" hidden="1">
      <c r="A156" s="17" t="s">
        <v>91</v>
      </c>
      <c r="B156" s="93"/>
      <c r="C156" s="23">
        <f>SUM(D156:H156)</f>
        <v>0</v>
      </c>
      <c r="D156" s="30">
        <v>0</v>
      </c>
      <c r="E156" s="23">
        <v>0</v>
      </c>
      <c r="F156" s="30">
        <v>0</v>
      </c>
      <c r="G156" s="23">
        <v>0</v>
      </c>
      <c r="H156" s="23">
        <v>0</v>
      </c>
      <c r="I156" s="95"/>
      <c r="J156" s="2"/>
      <c r="K156" s="2"/>
      <c r="L156" s="2"/>
      <c r="M156" s="2"/>
      <c r="N156" s="22"/>
      <c r="O156" s="22"/>
      <c r="P156" s="22"/>
    </row>
  </sheetData>
  <sheetProtection/>
  <mergeCells count="87">
    <mergeCell ref="K1:Q1"/>
    <mergeCell ref="K20:K21"/>
    <mergeCell ref="I78:I80"/>
    <mergeCell ref="B81:B84"/>
    <mergeCell ref="B41:B44"/>
    <mergeCell ref="I30:I32"/>
    <mergeCell ref="I34:I36"/>
    <mergeCell ref="B73:B76"/>
    <mergeCell ref="I74:I76"/>
    <mergeCell ref="B49:B52"/>
    <mergeCell ref="I50:I52"/>
    <mergeCell ref="J9:J10"/>
    <mergeCell ref="B138:B140"/>
    <mergeCell ref="I138:I140"/>
    <mergeCell ref="I90:I92"/>
    <mergeCell ref="I94:I96"/>
    <mergeCell ref="B121:B124"/>
    <mergeCell ref="I122:I124"/>
    <mergeCell ref="B113:B116"/>
    <mergeCell ref="B109:B112"/>
    <mergeCell ref="B37:B40"/>
    <mergeCell ref="B12:B15"/>
    <mergeCell ref="I8:P8"/>
    <mergeCell ref="L20:L21"/>
    <mergeCell ref="B145:B148"/>
    <mergeCell ref="I22:I24"/>
    <mergeCell ref="B25:B28"/>
    <mergeCell ref="I26:I28"/>
    <mergeCell ref="I20:I21"/>
    <mergeCell ref="B33:B36"/>
    <mergeCell ref="J20:J21"/>
    <mergeCell ref="A6:P6"/>
    <mergeCell ref="K9:K10"/>
    <mergeCell ref="L9:P9"/>
    <mergeCell ref="B149:B152"/>
    <mergeCell ref="I150:I152"/>
    <mergeCell ref="A8:A10"/>
    <mergeCell ref="B8:B10"/>
    <mergeCell ref="C8:H8"/>
    <mergeCell ref="B16:B19"/>
    <mergeCell ref="B20:B24"/>
    <mergeCell ref="B53:B56"/>
    <mergeCell ref="B61:B64"/>
    <mergeCell ref="B65:B68"/>
    <mergeCell ref="B45:B48"/>
    <mergeCell ref="I54:I56"/>
    <mergeCell ref="I66:I68"/>
    <mergeCell ref="I62:I63"/>
    <mergeCell ref="K2:P2"/>
    <mergeCell ref="A3:P3"/>
    <mergeCell ref="A4:P4"/>
    <mergeCell ref="A5:P5"/>
    <mergeCell ref="B57:B60"/>
    <mergeCell ref="I58:I60"/>
    <mergeCell ref="I46:I48"/>
    <mergeCell ref="C9:C10"/>
    <mergeCell ref="D9:H9"/>
    <mergeCell ref="I9:I10"/>
    <mergeCell ref="B29:B32"/>
    <mergeCell ref="I42:I44"/>
    <mergeCell ref="B101:B104"/>
    <mergeCell ref="I129:I132"/>
    <mergeCell ref="B133:B136"/>
    <mergeCell ref="I133:I136"/>
    <mergeCell ref="B125:B128"/>
    <mergeCell ref="I38:I40"/>
    <mergeCell ref="I69:I72"/>
    <mergeCell ref="B69:B72"/>
    <mergeCell ref="B117:B120"/>
    <mergeCell ref="I154:I156"/>
    <mergeCell ref="B153:B156"/>
    <mergeCell ref="I142:I144"/>
    <mergeCell ref="B129:B132"/>
    <mergeCell ref="B142:B144"/>
    <mergeCell ref="B105:B108"/>
    <mergeCell ref="B93:B96"/>
    <mergeCell ref="I126:I128"/>
    <mergeCell ref="B77:B80"/>
    <mergeCell ref="I81:I84"/>
    <mergeCell ref="B89:B92"/>
    <mergeCell ref="I118:I120"/>
    <mergeCell ref="B85:B88"/>
    <mergeCell ref="I86:I88"/>
    <mergeCell ref="I110:I112"/>
    <mergeCell ref="I106:I108"/>
    <mergeCell ref="I98:I100"/>
    <mergeCell ref="B97:B100"/>
  </mergeCells>
  <printOptions/>
  <pageMargins left="0.3937007874015748" right="0.3937007874015748" top="0.7480314960629921" bottom="0.5905511811023623" header="0.31496062992125984" footer="0"/>
  <pageSetup firstPageNumber="15" useFirstPageNumber="1" horizontalDpi="600" verticalDpi="600" orientation="landscape" paperSize="9" scale="65" r:id="rId1"/>
  <headerFooter>
    <oddHeader>&amp;C&amp;P</oddHeader>
    <firstHeader>&amp;C&amp;P
</firstHead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7:21" ht="15"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7:21" ht="15">
      <c r="G17" s="49"/>
      <c r="H17" s="48"/>
      <c r="I17" s="50"/>
      <c r="J17" s="50"/>
      <c r="K17" s="50"/>
      <c r="L17" s="50"/>
      <c r="M17" s="51"/>
      <c r="N17" s="50"/>
      <c r="O17" s="50"/>
      <c r="P17" s="49"/>
      <c r="Q17" s="49"/>
      <c r="R17" s="49"/>
      <c r="S17" s="49"/>
      <c r="T17" s="49"/>
      <c r="U17" s="49"/>
    </row>
    <row r="18" spans="7:21" ht="15">
      <c r="G18" s="49"/>
      <c r="H18" s="48"/>
      <c r="I18" s="49"/>
      <c r="J18" s="50"/>
      <c r="K18" s="50"/>
      <c r="L18" s="50"/>
      <c r="M18" s="51"/>
      <c r="N18" s="50"/>
      <c r="O18" s="50"/>
      <c r="P18" s="49"/>
      <c r="Q18" s="49"/>
      <c r="R18" s="49"/>
      <c r="S18" s="49"/>
      <c r="T18" s="49"/>
      <c r="U18" s="49"/>
    </row>
    <row r="19" spans="7:21" ht="15"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2019-11-06T09:50:14Z</cp:lastPrinted>
  <dcterms:created xsi:type="dcterms:W3CDTF">2013-07-19T05:01:42Z</dcterms:created>
  <dcterms:modified xsi:type="dcterms:W3CDTF">2020-06-17T05:58:22Z</dcterms:modified>
  <cp:category/>
  <cp:version/>
  <cp:contentType/>
  <cp:contentStatus/>
</cp:coreProperties>
</file>